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xWindow="-15" yWindow="-15" windowWidth="10320" windowHeight="8175" tabRatio="921" activeTab="5"/>
  </bookViews>
  <sheets>
    <sheet name="Instructions" sheetId="115" r:id="rId1"/>
    <sheet name="Parent Contact Info" sheetId="75" r:id="rId2"/>
    <sheet name="Registration" sheetId="72" r:id="rId3"/>
    <sheet name="Dues" sheetId="207" r:id="rId4"/>
    <sheet name="Attendance" sheetId="54" r:id="rId5"/>
    <sheet name="Badges" sheetId="208" r:id="rId6"/>
    <sheet name="Journey" sheetId="229" r:id="rId7"/>
    <sheet name="Council Own" sheetId="213" r:id="rId8"/>
    <sheet name="Age-Level" sheetId="76" r:id="rId9"/>
    <sheet name="Bridging" sheetId="232" r:id="rId10"/>
    <sheet name="Silver" sheetId="230" r:id="rId11"/>
    <sheet name="Fun Patches" sheetId="177" r:id="rId12"/>
    <sheet name="Summary" sheetId="210" r:id="rId13"/>
    <sheet name="Order" sheetId="211" r:id="rId14"/>
    <sheet name="Victoria" sheetId="214" r:id="rId15"/>
    <sheet name="Darla" sheetId="235" r:id="rId16"/>
    <sheet name="Dakota" sheetId="236" r:id="rId17"/>
    <sheet name="Chloe" sheetId="237" r:id="rId18"/>
    <sheet name="Alex" sheetId="238" r:id="rId19"/>
    <sheet name="Olivia" sheetId="239" r:id="rId20"/>
    <sheet name="Ava" sheetId="240" r:id="rId21"/>
    <sheet name="Elizabeth" sheetId="241" r:id="rId22"/>
    <sheet name="Honor" sheetId="242" r:id="rId23"/>
    <sheet name="Kayla" sheetId="243" r:id="rId24"/>
    <sheet name="Bekah" sheetId="244" r:id="rId25"/>
    <sheet name="Meagan" sheetId="245" r:id="rId26"/>
    <sheet name="Elizabeth H" sheetId="246" r:id="rId27"/>
    <sheet name="Cadette 14" sheetId="247" r:id="rId28"/>
    <sheet name="Cadette 15" sheetId="248" r:id="rId29"/>
  </sheets>
  <definedNames>
    <definedName name="_xlnm.Print_Area" localSheetId="18">Alex!$A$1:$S$190</definedName>
    <definedName name="_xlnm.Print_Area" localSheetId="20">Ava!$A$1:$S$190</definedName>
    <definedName name="_xlnm.Print_Area" localSheetId="24">Bekah!$A$1:$S$190</definedName>
    <definedName name="_xlnm.Print_Area" localSheetId="27">'Cadette 14'!$A$1:$S$190</definedName>
    <definedName name="_xlnm.Print_Area" localSheetId="28">'Cadette 15'!$A$1:$S$190</definedName>
    <definedName name="_xlnm.Print_Area" localSheetId="17">Chloe!$A$1:$S$190</definedName>
    <definedName name="_xlnm.Print_Area" localSheetId="7">'Council Own'!$A$1:$R$148</definedName>
    <definedName name="_xlnm.Print_Area" localSheetId="16">Dakota!$A$1:$S$190</definedName>
    <definedName name="_xlnm.Print_Area" localSheetId="15">Darla!$A$1:$S$190</definedName>
    <definedName name="_xlnm.Print_Area" localSheetId="21">Elizabeth!$A$1:$S$190</definedName>
    <definedName name="_xlnm.Print_Area" localSheetId="26">'Elizabeth H'!$A$1:$S$190</definedName>
    <definedName name="_xlnm.Print_Area" localSheetId="22">Honor!$A$1:$S$190</definedName>
    <definedName name="_xlnm.Print_Area" localSheetId="0">Instructions!$A$1:$I$54</definedName>
    <definedName name="_xlnm.Print_Area" localSheetId="23">Kayla!$A$1:$S$190</definedName>
    <definedName name="_xlnm.Print_Area" localSheetId="25">Meagan!$A$1:$S$190</definedName>
    <definedName name="_xlnm.Print_Area" localSheetId="19">Olivia!$A$1:$S$190</definedName>
    <definedName name="_xlnm.Print_Area" localSheetId="14">Victoria!$A$1:$S$190</definedName>
    <definedName name="_xlnm.Print_Titles" localSheetId="8">'Age-Level'!$1:$4</definedName>
    <definedName name="_xlnm.Print_Titles" localSheetId="4">Attendance!$1:$4</definedName>
    <definedName name="_xlnm.Print_Titles" localSheetId="7">'Council Own'!$1:$4</definedName>
    <definedName name="_xlnm.Print_Titles" localSheetId="11">'Fun Patches'!$1:$4</definedName>
    <definedName name="_xlnm.Print_Titles" localSheetId="6">Journey!$1:$4</definedName>
    <definedName name="_xlnm.Print_Titles" localSheetId="2">Registration!$1:$4</definedName>
  </definedNames>
  <calcPr calcId="145621"/>
</workbook>
</file>

<file path=xl/calcChain.xml><?xml version="1.0" encoding="utf-8"?>
<calcChain xmlns="http://schemas.openxmlformats.org/spreadsheetml/2006/main">
  <c r="A1" i="240" l="1"/>
  <c r="A1" i="239"/>
  <c r="A1" i="238"/>
  <c r="A1" i="237"/>
  <c r="A1" i="236"/>
  <c r="A1" i="235"/>
  <c r="A1" i="214"/>
  <c r="C1" i="232" l="1"/>
  <c r="C2" i="232"/>
  <c r="C1" i="213"/>
  <c r="C2" i="213"/>
  <c r="C2" i="208"/>
  <c r="C1" i="208"/>
  <c r="G190" i="248" l="1"/>
  <c r="G189" i="248"/>
  <c r="G188" i="248"/>
  <c r="G187" i="248"/>
  <c r="G186" i="248"/>
  <c r="G185" i="248"/>
  <c r="G184" i="248"/>
  <c r="G183" i="248"/>
  <c r="S182" i="248"/>
  <c r="O182" i="248"/>
  <c r="K182" i="248"/>
  <c r="G182" i="248"/>
  <c r="S181" i="248"/>
  <c r="O181" i="248"/>
  <c r="K181" i="248"/>
  <c r="G181" i="248"/>
  <c r="S180" i="248"/>
  <c r="O180" i="248"/>
  <c r="K180" i="248"/>
  <c r="G180" i="248"/>
  <c r="G179" i="248"/>
  <c r="S178" i="248"/>
  <c r="O178" i="248"/>
  <c r="K178" i="248"/>
  <c r="G178" i="248"/>
  <c r="S177" i="248"/>
  <c r="O177" i="248"/>
  <c r="K177" i="248"/>
  <c r="G177" i="248"/>
  <c r="S176" i="248"/>
  <c r="O176" i="248"/>
  <c r="K176" i="248"/>
  <c r="G176" i="248"/>
  <c r="G175" i="248"/>
  <c r="S174" i="248"/>
  <c r="O174" i="248"/>
  <c r="K174" i="248"/>
  <c r="G174" i="248"/>
  <c r="S173" i="248"/>
  <c r="O173" i="248"/>
  <c r="K173" i="248"/>
  <c r="G173" i="248"/>
  <c r="S172" i="248"/>
  <c r="O172" i="248"/>
  <c r="K172" i="248"/>
  <c r="G172" i="248"/>
  <c r="G171" i="248"/>
  <c r="S170" i="248"/>
  <c r="O170" i="248"/>
  <c r="K170" i="248"/>
  <c r="G170" i="248"/>
  <c r="S169" i="248"/>
  <c r="O169" i="248"/>
  <c r="K169" i="248"/>
  <c r="G169" i="248"/>
  <c r="S168" i="248"/>
  <c r="O168" i="248"/>
  <c r="K168" i="248"/>
  <c r="G168" i="248"/>
  <c r="G167" i="248"/>
  <c r="S166" i="248"/>
  <c r="O166" i="248"/>
  <c r="K166" i="248"/>
  <c r="G166" i="248"/>
  <c r="S165" i="248"/>
  <c r="O165" i="248"/>
  <c r="K165" i="248"/>
  <c r="G165" i="248"/>
  <c r="S164" i="248"/>
  <c r="O164" i="248"/>
  <c r="K164" i="248"/>
  <c r="G164" i="248"/>
  <c r="S163" i="248"/>
  <c r="O163" i="248"/>
  <c r="K163" i="248"/>
  <c r="G163" i="248"/>
  <c r="G162" i="248"/>
  <c r="S161" i="248"/>
  <c r="O161" i="248"/>
  <c r="K161" i="248"/>
  <c r="G161" i="248"/>
  <c r="S160" i="248"/>
  <c r="O160" i="248"/>
  <c r="K160" i="248"/>
  <c r="G160" i="248"/>
  <c r="S159" i="248"/>
  <c r="O159" i="248"/>
  <c r="K159" i="248"/>
  <c r="G159" i="248"/>
  <c r="G158" i="248"/>
  <c r="S157" i="248"/>
  <c r="O157" i="248"/>
  <c r="K157" i="248"/>
  <c r="G157" i="248"/>
  <c r="S156" i="248"/>
  <c r="O156" i="248"/>
  <c r="K156" i="248"/>
  <c r="G156" i="248"/>
  <c r="S155" i="248"/>
  <c r="O155" i="248"/>
  <c r="K155" i="248"/>
  <c r="G155" i="248"/>
  <c r="G154" i="248"/>
  <c r="S153" i="248"/>
  <c r="O153" i="248"/>
  <c r="K153" i="248"/>
  <c r="G153" i="248"/>
  <c r="S152" i="248"/>
  <c r="O152" i="248"/>
  <c r="K152" i="248"/>
  <c r="G152" i="248"/>
  <c r="S151" i="248"/>
  <c r="O151" i="248"/>
  <c r="K151" i="248"/>
  <c r="G151" i="248"/>
  <c r="G150" i="248"/>
  <c r="S149" i="248"/>
  <c r="O149" i="248"/>
  <c r="K149" i="248"/>
  <c r="G149" i="248"/>
  <c r="S148" i="248"/>
  <c r="O148" i="248"/>
  <c r="K148" i="248"/>
  <c r="G148" i="248"/>
  <c r="S147" i="248"/>
  <c r="O147" i="248"/>
  <c r="K147" i="248"/>
  <c r="G147" i="248"/>
  <c r="G146" i="248"/>
  <c r="S145" i="248"/>
  <c r="O145" i="248"/>
  <c r="K145" i="248"/>
  <c r="G145" i="248"/>
  <c r="S144" i="248"/>
  <c r="O144" i="248"/>
  <c r="K144" i="248"/>
  <c r="G144" i="248"/>
  <c r="S143" i="248"/>
  <c r="O143" i="248"/>
  <c r="K143" i="248"/>
  <c r="G143" i="248"/>
  <c r="S142" i="248"/>
  <c r="O142" i="248"/>
  <c r="K142" i="248"/>
  <c r="G142" i="248"/>
  <c r="G141" i="248"/>
  <c r="C139" i="248"/>
  <c r="K138" i="248"/>
  <c r="G138" i="248"/>
  <c r="C138" i="248"/>
  <c r="K137" i="248"/>
  <c r="G137" i="248"/>
  <c r="C137" i="248"/>
  <c r="K136" i="248"/>
  <c r="G136" i="248"/>
  <c r="C135" i="248"/>
  <c r="K134" i="248"/>
  <c r="G134" i="248"/>
  <c r="C134" i="248"/>
  <c r="K133" i="248"/>
  <c r="G133" i="248"/>
  <c r="C133" i="248"/>
  <c r="K132" i="248"/>
  <c r="G132" i="248"/>
  <c r="K130" i="248"/>
  <c r="G130" i="248"/>
  <c r="C130" i="248"/>
  <c r="K129" i="248"/>
  <c r="G129" i="248"/>
  <c r="C129" i="248"/>
  <c r="K128" i="248"/>
  <c r="G128" i="248"/>
  <c r="C128" i="248"/>
  <c r="K126" i="248"/>
  <c r="C126" i="248"/>
  <c r="K125" i="248"/>
  <c r="G125" i="248"/>
  <c r="C125" i="248"/>
  <c r="K124" i="248"/>
  <c r="G124" i="248"/>
  <c r="C124" i="248"/>
  <c r="G123" i="248"/>
  <c r="S122" i="248"/>
  <c r="C122" i="248"/>
  <c r="S121" i="248"/>
  <c r="K121" i="248"/>
  <c r="G121" i="248"/>
  <c r="C121" i="248"/>
  <c r="S120" i="248"/>
  <c r="K120" i="248"/>
  <c r="G120" i="248"/>
  <c r="C120" i="248"/>
  <c r="S119" i="248"/>
  <c r="K119" i="248"/>
  <c r="G119" i="248"/>
  <c r="S118" i="248"/>
  <c r="O118" i="248"/>
  <c r="C118" i="248"/>
  <c r="K117" i="248"/>
  <c r="G117" i="248"/>
  <c r="C117" i="248"/>
  <c r="S116" i="248"/>
  <c r="O116" i="248"/>
  <c r="K116" i="248"/>
  <c r="G116" i="248"/>
  <c r="C116" i="248"/>
  <c r="S115" i="248"/>
  <c r="K115" i="248"/>
  <c r="G115" i="248"/>
  <c r="S114" i="248"/>
  <c r="O114" i="248"/>
  <c r="C114" i="248"/>
  <c r="S113" i="248"/>
  <c r="K113" i="248"/>
  <c r="G113" i="248"/>
  <c r="C113" i="248"/>
  <c r="S112" i="248"/>
  <c r="O112" i="248"/>
  <c r="K112" i="248"/>
  <c r="G112" i="248"/>
  <c r="C112" i="248"/>
  <c r="K111" i="248"/>
  <c r="G111" i="248"/>
  <c r="S110" i="248"/>
  <c r="O110" i="248"/>
  <c r="S109" i="248"/>
  <c r="K109" i="248"/>
  <c r="G109" i="248"/>
  <c r="S108" i="248"/>
  <c r="K108" i="248"/>
  <c r="G108" i="248"/>
  <c r="S107" i="248"/>
  <c r="O107" i="248"/>
  <c r="K107" i="248"/>
  <c r="G107" i="248"/>
  <c r="S106" i="248"/>
  <c r="O105" i="248"/>
  <c r="K105" i="248"/>
  <c r="S104" i="248"/>
  <c r="K104" i="248"/>
  <c r="G104" i="248"/>
  <c r="S103" i="248"/>
  <c r="O103" i="248"/>
  <c r="K103" i="248"/>
  <c r="G103" i="248"/>
  <c r="S102" i="248"/>
  <c r="G102" i="248"/>
  <c r="S101" i="248"/>
  <c r="O101" i="248"/>
  <c r="S100" i="248"/>
  <c r="K100" i="248"/>
  <c r="G100" i="248"/>
  <c r="O99" i="248"/>
  <c r="K99" i="248"/>
  <c r="G99" i="248"/>
  <c r="S98" i="248"/>
  <c r="K98" i="248"/>
  <c r="G98" i="248"/>
  <c r="S97" i="248"/>
  <c r="C97" i="248"/>
  <c r="S96" i="248"/>
  <c r="O96" i="248"/>
  <c r="K96" i="248"/>
  <c r="G96" i="248"/>
  <c r="C96" i="248"/>
  <c r="S95" i="248"/>
  <c r="O95" i="248"/>
  <c r="K95" i="248"/>
  <c r="G95" i="248"/>
  <c r="C95" i="248"/>
  <c r="S94" i="248"/>
  <c r="O94" i="248"/>
  <c r="K94" i="248"/>
  <c r="G94" i="248"/>
  <c r="C94" i="248"/>
  <c r="S93" i="248"/>
  <c r="S92" i="248"/>
  <c r="O92" i="248"/>
  <c r="K92" i="248"/>
  <c r="G92" i="248"/>
  <c r="S91" i="248"/>
  <c r="O91" i="248"/>
  <c r="K91" i="248"/>
  <c r="G91" i="248"/>
  <c r="S90" i="248"/>
  <c r="O90" i="248"/>
  <c r="K90" i="248"/>
  <c r="G90" i="248"/>
  <c r="S89" i="248"/>
  <c r="S88" i="248"/>
  <c r="O88" i="248"/>
  <c r="K88" i="248"/>
  <c r="G88" i="248"/>
  <c r="S87" i="248"/>
  <c r="O87" i="248"/>
  <c r="K87" i="248"/>
  <c r="G87" i="248"/>
  <c r="S86" i="248"/>
  <c r="O86" i="248"/>
  <c r="K86" i="248"/>
  <c r="G86" i="248"/>
  <c r="S85" i="248"/>
  <c r="S84" i="248"/>
  <c r="O84" i="248"/>
  <c r="K84" i="248"/>
  <c r="S83" i="248"/>
  <c r="O83" i="248"/>
  <c r="K83" i="248"/>
  <c r="G83" i="248"/>
  <c r="S82" i="248"/>
  <c r="O82" i="248"/>
  <c r="K82" i="248"/>
  <c r="G82" i="248"/>
  <c r="S81" i="248"/>
  <c r="G81" i="248"/>
  <c r="S80" i="248"/>
  <c r="O80" i="248"/>
  <c r="S79" i="248"/>
  <c r="O79" i="248"/>
  <c r="K79" i="248"/>
  <c r="G79" i="248"/>
  <c r="S78" i="248"/>
  <c r="O78" i="248"/>
  <c r="K78" i="248"/>
  <c r="G78" i="248"/>
  <c r="S77" i="248"/>
  <c r="K77" i="248"/>
  <c r="G77" i="248"/>
  <c r="S76" i="248"/>
  <c r="O75" i="248"/>
  <c r="K75" i="248"/>
  <c r="G75" i="248"/>
  <c r="O74" i="248"/>
  <c r="K74" i="248"/>
  <c r="G74" i="248"/>
  <c r="S73" i="248"/>
  <c r="O73" i="248"/>
  <c r="K73" i="248"/>
  <c r="G73" i="248"/>
  <c r="S72" i="248"/>
  <c r="S69" i="248"/>
  <c r="O69" i="248"/>
  <c r="K69" i="248"/>
  <c r="G69" i="248"/>
  <c r="C69" i="248"/>
  <c r="S68" i="248"/>
  <c r="O68" i="248"/>
  <c r="K68" i="248"/>
  <c r="G68" i="248"/>
  <c r="C68" i="248"/>
  <c r="S67" i="248"/>
  <c r="O67" i="248"/>
  <c r="K67" i="248"/>
  <c r="G67" i="248"/>
  <c r="C67" i="248"/>
  <c r="S65" i="248"/>
  <c r="O65" i="248"/>
  <c r="K65" i="248"/>
  <c r="G65" i="248"/>
  <c r="S64" i="248"/>
  <c r="O64" i="248"/>
  <c r="K64" i="248"/>
  <c r="G64" i="248"/>
  <c r="C64" i="248"/>
  <c r="S63" i="248"/>
  <c r="O63" i="248"/>
  <c r="K63" i="248"/>
  <c r="G63" i="248"/>
  <c r="C63" i="248"/>
  <c r="C62" i="248"/>
  <c r="S61" i="248"/>
  <c r="O61" i="248"/>
  <c r="K61" i="248"/>
  <c r="S60" i="248"/>
  <c r="O60" i="248"/>
  <c r="K60" i="248"/>
  <c r="G60" i="248"/>
  <c r="C60" i="248"/>
  <c r="S59" i="248"/>
  <c r="O59" i="248"/>
  <c r="K59" i="248"/>
  <c r="G59" i="248"/>
  <c r="C59" i="248"/>
  <c r="G58" i="248"/>
  <c r="C58" i="248"/>
  <c r="S57" i="248"/>
  <c r="O57" i="248"/>
  <c r="S56" i="248"/>
  <c r="O56" i="248"/>
  <c r="K56" i="248"/>
  <c r="G56" i="248"/>
  <c r="C56" i="248"/>
  <c r="S55" i="248"/>
  <c r="O55" i="248"/>
  <c r="K55" i="248"/>
  <c r="G55" i="248"/>
  <c r="C55" i="248"/>
  <c r="K54" i="248"/>
  <c r="G54" i="248"/>
  <c r="C54" i="248"/>
  <c r="S53" i="248"/>
  <c r="S52" i="248"/>
  <c r="O52" i="248"/>
  <c r="K52" i="248"/>
  <c r="G52" i="248"/>
  <c r="C52" i="248"/>
  <c r="S51" i="248"/>
  <c r="O51" i="248"/>
  <c r="K51" i="248"/>
  <c r="G51" i="248"/>
  <c r="C51" i="248"/>
  <c r="O50" i="248"/>
  <c r="K50" i="248"/>
  <c r="G50" i="248"/>
  <c r="C50" i="248"/>
  <c r="S48" i="248"/>
  <c r="O48" i="248"/>
  <c r="K48" i="248"/>
  <c r="G48" i="248"/>
  <c r="C48" i="248"/>
  <c r="S47" i="248"/>
  <c r="O47" i="248"/>
  <c r="K47" i="248"/>
  <c r="G47" i="248"/>
  <c r="C47" i="248"/>
  <c r="S46" i="248"/>
  <c r="O46" i="248"/>
  <c r="K46" i="248"/>
  <c r="G46" i="248"/>
  <c r="C46" i="248"/>
  <c r="S44" i="248"/>
  <c r="O44" i="248"/>
  <c r="K44" i="248"/>
  <c r="G44" i="248"/>
  <c r="S43" i="248"/>
  <c r="O43" i="248"/>
  <c r="K43" i="248"/>
  <c r="G43" i="248"/>
  <c r="C43" i="248"/>
  <c r="S42" i="248"/>
  <c r="O42" i="248"/>
  <c r="K42" i="248"/>
  <c r="G42" i="248"/>
  <c r="C42" i="248"/>
  <c r="C41" i="248"/>
  <c r="S40" i="248"/>
  <c r="O40" i="248"/>
  <c r="K40" i="248"/>
  <c r="S39" i="248"/>
  <c r="O39" i="248"/>
  <c r="K39" i="248"/>
  <c r="G39" i="248"/>
  <c r="C39" i="248"/>
  <c r="S38" i="248"/>
  <c r="O38" i="248"/>
  <c r="K38" i="248"/>
  <c r="G38" i="248"/>
  <c r="C38" i="248"/>
  <c r="G37" i="248"/>
  <c r="C37" i="248"/>
  <c r="S36" i="248"/>
  <c r="O36" i="248"/>
  <c r="S35" i="248"/>
  <c r="O35" i="248"/>
  <c r="K35" i="248"/>
  <c r="G35" i="248"/>
  <c r="C35" i="248"/>
  <c r="S34" i="248"/>
  <c r="O34" i="248"/>
  <c r="K34" i="248"/>
  <c r="G34" i="248"/>
  <c r="C34" i="248"/>
  <c r="G33" i="248"/>
  <c r="C33" i="248"/>
  <c r="S32" i="248"/>
  <c r="S31" i="248"/>
  <c r="O31" i="248"/>
  <c r="K31" i="248"/>
  <c r="G31" i="248"/>
  <c r="C31" i="248"/>
  <c r="S30" i="248"/>
  <c r="O30" i="248"/>
  <c r="K30" i="248"/>
  <c r="G30" i="248"/>
  <c r="C30" i="248"/>
  <c r="O29" i="248"/>
  <c r="G29" i="248"/>
  <c r="C29" i="248"/>
  <c r="S27" i="248"/>
  <c r="O27" i="248"/>
  <c r="K27" i="248"/>
  <c r="G27" i="248"/>
  <c r="C27" i="248"/>
  <c r="S26" i="248"/>
  <c r="O26" i="248"/>
  <c r="K26" i="248"/>
  <c r="G26" i="248"/>
  <c r="C26" i="248"/>
  <c r="S25" i="248"/>
  <c r="O25" i="248"/>
  <c r="G25" i="248"/>
  <c r="C25" i="248"/>
  <c r="S23" i="248"/>
  <c r="O23" i="248"/>
  <c r="K23" i="248"/>
  <c r="G23" i="248"/>
  <c r="S22" i="248"/>
  <c r="O22" i="248"/>
  <c r="K22" i="248"/>
  <c r="G22" i="248"/>
  <c r="S21" i="248"/>
  <c r="O21" i="248"/>
  <c r="G21" i="248"/>
  <c r="S19" i="248"/>
  <c r="O19" i="248"/>
  <c r="K19" i="248"/>
  <c r="S18" i="248"/>
  <c r="O18" i="248"/>
  <c r="K18" i="248"/>
  <c r="G18" i="248"/>
  <c r="S17" i="248"/>
  <c r="O17" i="248"/>
  <c r="K17" i="248"/>
  <c r="G17" i="248"/>
  <c r="G16" i="248"/>
  <c r="S15" i="248"/>
  <c r="O15" i="248"/>
  <c r="S14" i="248"/>
  <c r="O14" i="248"/>
  <c r="K14" i="248"/>
  <c r="G14" i="248"/>
  <c r="S13" i="248"/>
  <c r="O13" i="248"/>
  <c r="K13" i="248"/>
  <c r="G13" i="248"/>
  <c r="K12" i="248"/>
  <c r="G12" i="248"/>
  <c r="S11" i="248"/>
  <c r="S10" i="248"/>
  <c r="O10" i="248"/>
  <c r="K10" i="248"/>
  <c r="G10" i="248"/>
  <c r="S9" i="248"/>
  <c r="O9" i="248"/>
  <c r="K9" i="248"/>
  <c r="G9" i="248"/>
  <c r="O8" i="248"/>
  <c r="K8" i="248"/>
  <c r="G8" i="248"/>
  <c r="S6" i="248"/>
  <c r="O6" i="248"/>
  <c r="K6" i="248"/>
  <c r="G6" i="248"/>
  <c r="S5" i="248"/>
  <c r="O5" i="248"/>
  <c r="K5" i="248"/>
  <c r="G5" i="248"/>
  <c r="S4" i="248"/>
  <c r="O4" i="248"/>
  <c r="K4" i="248"/>
  <c r="G4" i="248"/>
  <c r="G190" i="247"/>
  <c r="G189" i="247"/>
  <c r="G188" i="247"/>
  <c r="G187" i="247"/>
  <c r="G186" i="247"/>
  <c r="G185" i="247"/>
  <c r="G184" i="247"/>
  <c r="G183" i="247"/>
  <c r="S182" i="247"/>
  <c r="O182" i="247"/>
  <c r="K182" i="247"/>
  <c r="G182" i="247"/>
  <c r="S181" i="247"/>
  <c r="O181" i="247"/>
  <c r="K181" i="247"/>
  <c r="G181" i="247"/>
  <c r="S180" i="247"/>
  <c r="O180" i="247"/>
  <c r="K180" i="247"/>
  <c r="G180" i="247"/>
  <c r="G179" i="247"/>
  <c r="S178" i="247"/>
  <c r="O178" i="247"/>
  <c r="K178" i="247"/>
  <c r="G178" i="247"/>
  <c r="S177" i="247"/>
  <c r="O177" i="247"/>
  <c r="K177" i="247"/>
  <c r="G177" i="247"/>
  <c r="S176" i="247"/>
  <c r="O176" i="247"/>
  <c r="K176" i="247"/>
  <c r="G176" i="247"/>
  <c r="G175" i="247"/>
  <c r="S174" i="247"/>
  <c r="O174" i="247"/>
  <c r="K174" i="247"/>
  <c r="G174" i="247"/>
  <c r="S173" i="247"/>
  <c r="O173" i="247"/>
  <c r="K173" i="247"/>
  <c r="G173" i="247"/>
  <c r="S172" i="247"/>
  <c r="O172" i="247"/>
  <c r="K172" i="247"/>
  <c r="G172" i="247"/>
  <c r="G171" i="247"/>
  <c r="S170" i="247"/>
  <c r="O170" i="247"/>
  <c r="K170" i="247"/>
  <c r="G170" i="247"/>
  <c r="S169" i="247"/>
  <c r="O169" i="247"/>
  <c r="K169" i="247"/>
  <c r="G169" i="247"/>
  <c r="S168" i="247"/>
  <c r="O168" i="247"/>
  <c r="K168" i="247"/>
  <c r="G168" i="247"/>
  <c r="G167" i="247"/>
  <c r="S166" i="247"/>
  <c r="O166" i="247"/>
  <c r="K166" i="247"/>
  <c r="G166" i="247"/>
  <c r="S165" i="247"/>
  <c r="O165" i="247"/>
  <c r="K165" i="247"/>
  <c r="G165" i="247"/>
  <c r="S164" i="247"/>
  <c r="O164" i="247"/>
  <c r="K164" i="247"/>
  <c r="G164" i="247"/>
  <c r="S163" i="247"/>
  <c r="O163" i="247"/>
  <c r="K163" i="247"/>
  <c r="G163" i="247"/>
  <c r="G162" i="247"/>
  <c r="S161" i="247"/>
  <c r="O161" i="247"/>
  <c r="K161" i="247"/>
  <c r="G161" i="247"/>
  <c r="S160" i="247"/>
  <c r="O160" i="247"/>
  <c r="K160" i="247"/>
  <c r="G160" i="247"/>
  <c r="S159" i="247"/>
  <c r="O159" i="247"/>
  <c r="K159" i="247"/>
  <c r="G159" i="247"/>
  <c r="G158" i="247"/>
  <c r="S157" i="247"/>
  <c r="O157" i="247"/>
  <c r="K157" i="247"/>
  <c r="G157" i="247"/>
  <c r="S156" i="247"/>
  <c r="O156" i="247"/>
  <c r="K156" i="247"/>
  <c r="G156" i="247"/>
  <c r="S155" i="247"/>
  <c r="O155" i="247"/>
  <c r="K155" i="247"/>
  <c r="G155" i="247"/>
  <c r="G154" i="247"/>
  <c r="S153" i="247"/>
  <c r="O153" i="247"/>
  <c r="K153" i="247"/>
  <c r="G153" i="247"/>
  <c r="S152" i="247"/>
  <c r="O152" i="247"/>
  <c r="K152" i="247"/>
  <c r="G152" i="247"/>
  <c r="S151" i="247"/>
  <c r="O151" i="247"/>
  <c r="K151" i="247"/>
  <c r="G151" i="247"/>
  <c r="G150" i="247"/>
  <c r="S149" i="247"/>
  <c r="O149" i="247"/>
  <c r="K149" i="247"/>
  <c r="G149" i="247"/>
  <c r="S148" i="247"/>
  <c r="O148" i="247"/>
  <c r="K148" i="247"/>
  <c r="G148" i="247"/>
  <c r="S147" i="247"/>
  <c r="O147" i="247"/>
  <c r="K147" i="247"/>
  <c r="G147" i="247"/>
  <c r="G146" i="247"/>
  <c r="S145" i="247"/>
  <c r="O145" i="247"/>
  <c r="K145" i="247"/>
  <c r="G145" i="247"/>
  <c r="S144" i="247"/>
  <c r="O144" i="247"/>
  <c r="K144" i="247"/>
  <c r="G144" i="247"/>
  <c r="S143" i="247"/>
  <c r="O143" i="247"/>
  <c r="K143" i="247"/>
  <c r="G143" i="247"/>
  <c r="S142" i="247"/>
  <c r="O142" i="247"/>
  <c r="K142" i="247"/>
  <c r="G142" i="247"/>
  <c r="G141" i="247"/>
  <c r="C139" i="247"/>
  <c r="K138" i="247"/>
  <c r="G138" i="247"/>
  <c r="C138" i="247"/>
  <c r="K137" i="247"/>
  <c r="G137" i="247"/>
  <c r="C137" i="247"/>
  <c r="K136" i="247"/>
  <c r="G136" i="247"/>
  <c r="C135" i="247"/>
  <c r="K134" i="247"/>
  <c r="G134" i="247"/>
  <c r="C134" i="247"/>
  <c r="K133" i="247"/>
  <c r="G133" i="247"/>
  <c r="C133" i="247"/>
  <c r="K132" i="247"/>
  <c r="G132" i="247"/>
  <c r="K130" i="247"/>
  <c r="G130" i="247"/>
  <c r="C130" i="247"/>
  <c r="K129" i="247"/>
  <c r="G129" i="247"/>
  <c r="C129" i="247"/>
  <c r="K128" i="247"/>
  <c r="G128" i="247"/>
  <c r="C128" i="247"/>
  <c r="K126" i="247"/>
  <c r="C126" i="247"/>
  <c r="K125" i="247"/>
  <c r="G125" i="247"/>
  <c r="C125" i="247"/>
  <c r="K124" i="247"/>
  <c r="G124" i="247"/>
  <c r="C124" i="247"/>
  <c r="G123" i="247"/>
  <c r="S122" i="247"/>
  <c r="C122" i="247"/>
  <c r="S121" i="247"/>
  <c r="K121" i="247"/>
  <c r="G121" i="247"/>
  <c r="C121" i="247"/>
  <c r="S120" i="247"/>
  <c r="K120" i="247"/>
  <c r="G120" i="247"/>
  <c r="C120" i="247"/>
  <c r="S119" i="247"/>
  <c r="K119" i="247"/>
  <c r="G119" i="247"/>
  <c r="S118" i="247"/>
  <c r="O118" i="247"/>
  <c r="C118" i="247"/>
  <c r="K117" i="247"/>
  <c r="G117" i="247"/>
  <c r="C117" i="247"/>
  <c r="S116" i="247"/>
  <c r="O116" i="247"/>
  <c r="K116" i="247"/>
  <c r="G116" i="247"/>
  <c r="C116" i="247"/>
  <c r="S115" i="247"/>
  <c r="K115" i="247"/>
  <c r="G115" i="247"/>
  <c r="S114" i="247"/>
  <c r="O114" i="247"/>
  <c r="C114" i="247"/>
  <c r="S113" i="247"/>
  <c r="K113" i="247"/>
  <c r="G113" i="247"/>
  <c r="C113" i="247"/>
  <c r="S112" i="247"/>
  <c r="O112" i="247"/>
  <c r="K112" i="247"/>
  <c r="G112" i="247"/>
  <c r="C112" i="247"/>
  <c r="K111" i="247"/>
  <c r="G111" i="247"/>
  <c r="S110" i="247"/>
  <c r="O110" i="247"/>
  <c r="S109" i="247"/>
  <c r="K109" i="247"/>
  <c r="G109" i="247"/>
  <c r="S108" i="247"/>
  <c r="K108" i="247"/>
  <c r="G108" i="247"/>
  <c r="S107" i="247"/>
  <c r="O107" i="247"/>
  <c r="K107" i="247"/>
  <c r="G107" i="247"/>
  <c r="S106" i="247"/>
  <c r="O105" i="247"/>
  <c r="K105" i="247"/>
  <c r="S104" i="247"/>
  <c r="K104" i="247"/>
  <c r="G104" i="247"/>
  <c r="S103" i="247"/>
  <c r="O103" i="247"/>
  <c r="K103" i="247"/>
  <c r="G103" i="247"/>
  <c r="S102" i="247"/>
  <c r="G102" i="247"/>
  <c r="S101" i="247"/>
  <c r="O101" i="247"/>
  <c r="S100" i="247"/>
  <c r="K100" i="247"/>
  <c r="G100" i="247"/>
  <c r="O99" i="247"/>
  <c r="K99" i="247"/>
  <c r="G99" i="247"/>
  <c r="S98" i="247"/>
  <c r="K98" i="247"/>
  <c r="G98" i="247"/>
  <c r="S97" i="247"/>
  <c r="C97" i="247"/>
  <c r="S96" i="247"/>
  <c r="O96" i="247"/>
  <c r="K96" i="247"/>
  <c r="G96" i="247"/>
  <c r="C96" i="247"/>
  <c r="S95" i="247"/>
  <c r="O95" i="247"/>
  <c r="K95" i="247"/>
  <c r="G95" i="247"/>
  <c r="C95" i="247"/>
  <c r="S94" i="247"/>
  <c r="O94" i="247"/>
  <c r="K94" i="247"/>
  <c r="G94" i="247"/>
  <c r="C94" i="247"/>
  <c r="S93" i="247"/>
  <c r="S92" i="247"/>
  <c r="O92" i="247"/>
  <c r="K92" i="247"/>
  <c r="G92" i="247"/>
  <c r="S91" i="247"/>
  <c r="O91" i="247"/>
  <c r="K91" i="247"/>
  <c r="G91" i="247"/>
  <c r="S90" i="247"/>
  <c r="O90" i="247"/>
  <c r="K90" i="247"/>
  <c r="G90" i="247"/>
  <c r="S89" i="247"/>
  <c r="S88" i="247"/>
  <c r="O88" i="247"/>
  <c r="K88" i="247"/>
  <c r="G88" i="247"/>
  <c r="S87" i="247"/>
  <c r="O87" i="247"/>
  <c r="K87" i="247"/>
  <c r="G87" i="247"/>
  <c r="S86" i="247"/>
  <c r="O86" i="247"/>
  <c r="K86" i="247"/>
  <c r="G86" i="247"/>
  <c r="S85" i="247"/>
  <c r="S84" i="247"/>
  <c r="O84" i="247"/>
  <c r="K84" i="247"/>
  <c r="S83" i="247"/>
  <c r="O83" i="247"/>
  <c r="K83" i="247"/>
  <c r="G83" i="247"/>
  <c r="S82" i="247"/>
  <c r="O82" i="247"/>
  <c r="K82" i="247"/>
  <c r="G82" i="247"/>
  <c r="S81" i="247"/>
  <c r="G81" i="247"/>
  <c r="S80" i="247"/>
  <c r="O80" i="247"/>
  <c r="S79" i="247"/>
  <c r="O79" i="247"/>
  <c r="K79" i="247"/>
  <c r="G79" i="247"/>
  <c r="S78" i="247"/>
  <c r="O78" i="247"/>
  <c r="K78" i="247"/>
  <c r="G78" i="247"/>
  <c r="S77" i="247"/>
  <c r="K77" i="247"/>
  <c r="G77" i="247"/>
  <c r="S76" i="247"/>
  <c r="O75" i="247"/>
  <c r="K75" i="247"/>
  <c r="G75" i="247"/>
  <c r="O74" i="247"/>
  <c r="K74" i="247"/>
  <c r="G74" i="247"/>
  <c r="S73" i="247"/>
  <c r="O73" i="247"/>
  <c r="K73" i="247"/>
  <c r="G73" i="247"/>
  <c r="S72" i="247"/>
  <c r="S69" i="247"/>
  <c r="O69" i="247"/>
  <c r="K69" i="247"/>
  <c r="G69" i="247"/>
  <c r="C69" i="247"/>
  <c r="S68" i="247"/>
  <c r="O68" i="247"/>
  <c r="K68" i="247"/>
  <c r="G68" i="247"/>
  <c r="C68" i="247"/>
  <c r="S67" i="247"/>
  <c r="O67" i="247"/>
  <c r="K67" i="247"/>
  <c r="G67" i="247"/>
  <c r="C67" i="247"/>
  <c r="S65" i="247"/>
  <c r="O65" i="247"/>
  <c r="K65" i="247"/>
  <c r="G65" i="247"/>
  <c r="S64" i="247"/>
  <c r="O64" i="247"/>
  <c r="K64" i="247"/>
  <c r="G64" i="247"/>
  <c r="C64" i="247"/>
  <c r="S63" i="247"/>
  <c r="O63" i="247"/>
  <c r="K63" i="247"/>
  <c r="G63" i="247"/>
  <c r="C63" i="247"/>
  <c r="C62" i="247"/>
  <c r="S61" i="247"/>
  <c r="O61" i="247"/>
  <c r="K61" i="247"/>
  <c r="S60" i="247"/>
  <c r="O60" i="247"/>
  <c r="K60" i="247"/>
  <c r="G60" i="247"/>
  <c r="C60" i="247"/>
  <c r="S59" i="247"/>
  <c r="O59" i="247"/>
  <c r="K59" i="247"/>
  <c r="G59" i="247"/>
  <c r="C59" i="247"/>
  <c r="G58" i="247"/>
  <c r="C58" i="247"/>
  <c r="S57" i="247"/>
  <c r="O57" i="247"/>
  <c r="S56" i="247"/>
  <c r="O56" i="247"/>
  <c r="K56" i="247"/>
  <c r="G56" i="247"/>
  <c r="C56" i="247"/>
  <c r="S55" i="247"/>
  <c r="O55" i="247"/>
  <c r="K55" i="247"/>
  <c r="G55" i="247"/>
  <c r="C55" i="247"/>
  <c r="K54" i="247"/>
  <c r="G54" i="247"/>
  <c r="C54" i="247"/>
  <c r="S53" i="247"/>
  <c r="S52" i="247"/>
  <c r="O52" i="247"/>
  <c r="K52" i="247"/>
  <c r="G52" i="247"/>
  <c r="C52" i="247"/>
  <c r="S51" i="247"/>
  <c r="O51" i="247"/>
  <c r="K51" i="247"/>
  <c r="G51" i="247"/>
  <c r="C51" i="247"/>
  <c r="O50" i="247"/>
  <c r="K50" i="247"/>
  <c r="G50" i="247"/>
  <c r="C50" i="247"/>
  <c r="S48" i="247"/>
  <c r="O48" i="247"/>
  <c r="K48" i="247"/>
  <c r="G48" i="247"/>
  <c r="C48" i="247"/>
  <c r="S47" i="247"/>
  <c r="O47" i="247"/>
  <c r="K47" i="247"/>
  <c r="G47" i="247"/>
  <c r="C47" i="247"/>
  <c r="S46" i="247"/>
  <c r="O46" i="247"/>
  <c r="K46" i="247"/>
  <c r="G46" i="247"/>
  <c r="C46" i="247"/>
  <c r="S44" i="247"/>
  <c r="O44" i="247"/>
  <c r="K44" i="247"/>
  <c r="G44" i="247"/>
  <c r="S43" i="247"/>
  <c r="O43" i="247"/>
  <c r="K43" i="247"/>
  <c r="G43" i="247"/>
  <c r="C43" i="247"/>
  <c r="S42" i="247"/>
  <c r="O42" i="247"/>
  <c r="K42" i="247"/>
  <c r="G42" i="247"/>
  <c r="C42" i="247"/>
  <c r="C41" i="247"/>
  <c r="S40" i="247"/>
  <c r="O40" i="247"/>
  <c r="K40" i="247"/>
  <c r="S39" i="247"/>
  <c r="O39" i="247"/>
  <c r="K39" i="247"/>
  <c r="G39" i="247"/>
  <c r="C39" i="247"/>
  <c r="S38" i="247"/>
  <c r="O38" i="247"/>
  <c r="K38" i="247"/>
  <c r="G38" i="247"/>
  <c r="C38" i="247"/>
  <c r="G37" i="247"/>
  <c r="C37" i="247"/>
  <c r="S36" i="247"/>
  <c r="O36" i="247"/>
  <c r="S35" i="247"/>
  <c r="O35" i="247"/>
  <c r="K35" i="247"/>
  <c r="G35" i="247"/>
  <c r="C35" i="247"/>
  <c r="S34" i="247"/>
  <c r="O34" i="247"/>
  <c r="K34" i="247"/>
  <c r="G34" i="247"/>
  <c r="C34" i="247"/>
  <c r="G33" i="247"/>
  <c r="C33" i="247"/>
  <c r="S32" i="247"/>
  <c r="S31" i="247"/>
  <c r="O31" i="247"/>
  <c r="K31" i="247"/>
  <c r="G31" i="247"/>
  <c r="C31" i="247"/>
  <c r="S30" i="247"/>
  <c r="O30" i="247"/>
  <c r="K30" i="247"/>
  <c r="G30" i="247"/>
  <c r="C30" i="247"/>
  <c r="O29" i="247"/>
  <c r="G29" i="247"/>
  <c r="C29" i="247"/>
  <c r="S27" i="247"/>
  <c r="O27" i="247"/>
  <c r="K27" i="247"/>
  <c r="G27" i="247"/>
  <c r="C27" i="247"/>
  <c r="S26" i="247"/>
  <c r="O26" i="247"/>
  <c r="K26" i="247"/>
  <c r="G26" i="247"/>
  <c r="C26" i="247"/>
  <c r="S25" i="247"/>
  <c r="O25" i="247"/>
  <c r="G25" i="247"/>
  <c r="C25" i="247"/>
  <c r="S23" i="247"/>
  <c r="O23" i="247"/>
  <c r="K23" i="247"/>
  <c r="G23" i="247"/>
  <c r="S22" i="247"/>
  <c r="O22" i="247"/>
  <c r="K22" i="247"/>
  <c r="G22" i="247"/>
  <c r="S21" i="247"/>
  <c r="O21" i="247"/>
  <c r="G21" i="247"/>
  <c r="S19" i="247"/>
  <c r="O19" i="247"/>
  <c r="K19" i="247"/>
  <c r="S18" i="247"/>
  <c r="O18" i="247"/>
  <c r="K18" i="247"/>
  <c r="G18" i="247"/>
  <c r="S17" i="247"/>
  <c r="O17" i="247"/>
  <c r="K17" i="247"/>
  <c r="G17" i="247"/>
  <c r="G16" i="247"/>
  <c r="S15" i="247"/>
  <c r="O15" i="247"/>
  <c r="S14" i="247"/>
  <c r="O14" i="247"/>
  <c r="K14" i="247"/>
  <c r="G14" i="247"/>
  <c r="S13" i="247"/>
  <c r="O13" i="247"/>
  <c r="K13" i="247"/>
  <c r="G13" i="247"/>
  <c r="K12" i="247"/>
  <c r="G12" i="247"/>
  <c r="S11" i="247"/>
  <c r="S10" i="247"/>
  <c r="O10" i="247"/>
  <c r="K10" i="247"/>
  <c r="G10" i="247"/>
  <c r="S9" i="247"/>
  <c r="O9" i="247"/>
  <c r="K9" i="247"/>
  <c r="G9" i="247"/>
  <c r="O8" i="247"/>
  <c r="K8" i="247"/>
  <c r="G8" i="247"/>
  <c r="S6" i="247"/>
  <c r="O6" i="247"/>
  <c r="K6" i="247"/>
  <c r="G6" i="247"/>
  <c r="S5" i="247"/>
  <c r="O5" i="247"/>
  <c r="K5" i="247"/>
  <c r="G5" i="247"/>
  <c r="S4" i="247"/>
  <c r="O4" i="247"/>
  <c r="K4" i="247"/>
  <c r="G4" i="247"/>
  <c r="G190" i="246"/>
  <c r="G189" i="246"/>
  <c r="G188" i="246"/>
  <c r="G187" i="246"/>
  <c r="G186" i="246"/>
  <c r="G185" i="246"/>
  <c r="G184" i="246"/>
  <c r="G183" i="246"/>
  <c r="S182" i="246"/>
  <c r="O182" i="246"/>
  <c r="K182" i="246"/>
  <c r="G182" i="246"/>
  <c r="S181" i="246"/>
  <c r="O181" i="246"/>
  <c r="K181" i="246"/>
  <c r="G181" i="246"/>
  <c r="S180" i="246"/>
  <c r="O180" i="246"/>
  <c r="K180" i="246"/>
  <c r="G180" i="246"/>
  <c r="G179" i="246"/>
  <c r="S178" i="246"/>
  <c r="O178" i="246"/>
  <c r="K178" i="246"/>
  <c r="G178" i="246"/>
  <c r="S177" i="246"/>
  <c r="O177" i="246"/>
  <c r="K177" i="246"/>
  <c r="G177" i="246"/>
  <c r="S176" i="246"/>
  <c r="O176" i="246"/>
  <c r="K176" i="246"/>
  <c r="G176" i="246"/>
  <c r="G175" i="246"/>
  <c r="S174" i="246"/>
  <c r="O174" i="246"/>
  <c r="K174" i="246"/>
  <c r="G174" i="246"/>
  <c r="S173" i="246"/>
  <c r="O173" i="246"/>
  <c r="K173" i="246"/>
  <c r="G173" i="246"/>
  <c r="S172" i="246"/>
  <c r="O172" i="246"/>
  <c r="K172" i="246"/>
  <c r="G172" i="246"/>
  <c r="G171" i="246"/>
  <c r="S170" i="246"/>
  <c r="O170" i="246"/>
  <c r="K170" i="246"/>
  <c r="G170" i="246"/>
  <c r="S169" i="246"/>
  <c r="O169" i="246"/>
  <c r="K169" i="246"/>
  <c r="G169" i="246"/>
  <c r="S168" i="246"/>
  <c r="O168" i="246"/>
  <c r="K168" i="246"/>
  <c r="G168" i="246"/>
  <c r="G167" i="246"/>
  <c r="S166" i="246"/>
  <c r="O166" i="246"/>
  <c r="K166" i="246"/>
  <c r="G166" i="246"/>
  <c r="S165" i="246"/>
  <c r="O165" i="246"/>
  <c r="K165" i="246"/>
  <c r="G165" i="246"/>
  <c r="S164" i="246"/>
  <c r="O164" i="246"/>
  <c r="K164" i="246"/>
  <c r="G164" i="246"/>
  <c r="S163" i="246"/>
  <c r="O163" i="246"/>
  <c r="K163" i="246"/>
  <c r="G163" i="246"/>
  <c r="G162" i="246"/>
  <c r="S161" i="246"/>
  <c r="O161" i="246"/>
  <c r="K161" i="246"/>
  <c r="G161" i="246"/>
  <c r="S160" i="246"/>
  <c r="O160" i="246"/>
  <c r="K160" i="246"/>
  <c r="G160" i="246"/>
  <c r="S159" i="246"/>
  <c r="O159" i="246"/>
  <c r="K159" i="246"/>
  <c r="G159" i="246"/>
  <c r="G158" i="246"/>
  <c r="S157" i="246"/>
  <c r="O157" i="246"/>
  <c r="K157" i="246"/>
  <c r="G157" i="246"/>
  <c r="S156" i="246"/>
  <c r="O156" i="246"/>
  <c r="K156" i="246"/>
  <c r="G156" i="246"/>
  <c r="S155" i="246"/>
  <c r="O155" i="246"/>
  <c r="K155" i="246"/>
  <c r="G155" i="246"/>
  <c r="G154" i="246"/>
  <c r="S153" i="246"/>
  <c r="O153" i="246"/>
  <c r="K153" i="246"/>
  <c r="G153" i="246"/>
  <c r="S152" i="246"/>
  <c r="O152" i="246"/>
  <c r="K152" i="246"/>
  <c r="G152" i="246"/>
  <c r="S151" i="246"/>
  <c r="O151" i="246"/>
  <c r="K151" i="246"/>
  <c r="G151" i="246"/>
  <c r="G150" i="246"/>
  <c r="S149" i="246"/>
  <c r="O149" i="246"/>
  <c r="K149" i="246"/>
  <c r="G149" i="246"/>
  <c r="S148" i="246"/>
  <c r="O148" i="246"/>
  <c r="K148" i="246"/>
  <c r="G148" i="246"/>
  <c r="S147" i="246"/>
  <c r="O147" i="246"/>
  <c r="K147" i="246"/>
  <c r="G147" i="246"/>
  <c r="G146" i="246"/>
  <c r="S145" i="246"/>
  <c r="O145" i="246"/>
  <c r="K145" i="246"/>
  <c r="G145" i="246"/>
  <c r="S144" i="246"/>
  <c r="O144" i="246"/>
  <c r="K144" i="246"/>
  <c r="G144" i="246"/>
  <c r="S143" i="246"/>
  <c r="O143" i="246"/>
  <c r="K143" i="246"/>
  <c r="G143" i="246"/>
  <c r="S142" i="246"/>
  <c r="O142" i="246"/>
  <c r="K142" i="246"/>
  <c r="G142" i="246"/>
  <c r="G141" i="246"/>
  <c r="C139" i="246"/>
  <c r="K138" i="246"/>
  <c r="G138" i="246"/>
  <c r="C138" i="246"/>
  <c r="K137" i="246"/>
  <c r="G137" i="246"/>
  <c r="C137" i="246"/>
  <c r="K136" i="246"/>
  <c r="G136" i="246"/>
  <c r="C135" i="246"/>
  <c r="K134" i="246"/>
  <c r="G134" i="246"/>
  <c r="C134" i="246"/>
  <c r="K133" i="246"/>
  <c r="G133" i="246"/>
  <c r="C133" i="246"/>
  <c r="K132" i="246"/>
  <c r="G132" i="246"/>
  <c r="K130" i="246"/>
  <c r="G130" i="246"/>
  <c r="C130" i="246"/>
  <c r="K129" i="246"/>
  <c r="G129" i="246"/>
  <c r="C129" i="246"/>
  <c r="K128" i="246"/>
  <c r="G128" i="246"/>
  <c r="C128" i="246"/>
  <c r="K126" i="246"/>
  <c r="C126" i="246"/>
  <c r="K125" i="246"/>
  <c r="G125" i="246"/>
  <c r="C125" i="246"/>
  <c r="K124" i="246"/>
  <c r="G124" i="246"/>
  <c r="C124" i="246"/>
  <c r="G123" i="246"/>
  <c r="S122" i="246"/>
  <c r="C122" i="246"/>
  <c r="S121" i="246"/>
  <c r="K121" i="246"/>
  <c r="G121" i="246"/>
  <c r="C121" i="246"/>
  <c r="S120" i="246"/>
  <c r="K120" i="246"/>
  <c r="G120" i="246"/>
  <c r="C120" i="246"/>
  <c r="S119" i="246"/>
  <c r="K119" i="246"/>
  <c r="G119" i="246"/>
  <c r="S118" i="246"/>
  <c r="O118" i="246"/>
  <c r="C118" i="246"/>
  <c r="K117" i="246"/>
  <c r="G117" i="246"/>
  <c r="C117" i="246"/>
  <c r="S116" i="246"/>
  <c r="O116" i="246"/>
  <c r="K116" i="246"/>
  <c r="G116" i="246"/>
  <c r="C116" i="246"/>
  <c r="S115" i="246"/>
  <c r="K115" i="246"/>
  <c r="G115" i="246"/>
  <c r="S114" i="246"/>
  <c r="O114" i="246"/>
  <c r="C114" i="246"/>
  <c r="S113" i="246"/>
  <c r="K113" i="246"/>
  <c r="G113" i="246"/>
  <c r="C113" i="246"/>
  <c r="S112" i="246"/>
  <c r="O112" i="246"/>
  <c r="K112" i="246"/>
  <c r="G112" i="246"/>
  <c r="C112" i="246"/>
  <c r="K111" i="246"/>
  <c r="G111" i="246"/>
  <c r="S110" i="246"/>
  <c r="O110" i="246"/>
  <c r="S109" i="246"/>
  <c r="K109" i="246"/>
  <c r="G109" i="246"/>
  <c r="S108" i="246"/>
  <c r="K108" i="246"/>
  <c r="G108" i="246"/>
  <c r="S107" i="246"/>
  <c r="O107" i="246"/>
  <c r="K107" i="246"/>
  <c r="G107" i="246"/>
  <c r="S106" i="246"/>
  <c r="O105" i="246"/>
  <c r="K105" i="246"/>
  <c r="S104" i="246"/>
  <c r="K104" i="246"/>
  <c r="G104" i="246"/>
  <c r="S103" i="246"/>
  <c r="O103" i="246"/>
  <c r="K103" i="246"/>
  <c r="G103" i="246"/>
  <c r="S102" i="246"/>
  <c r="G102" i="246"/>
  <c r="S101" i="246"/>
  <c r="O101" i="246"/>
  <c r="S100" i="246"/>
  <c r="K100" i="246"/>
  <c r="G100" i="246"/>
  <c r="O99" i="246"/>
  <c r="K99" i="246"/>
  <c r="G99" i="246"/>
  <c r="S98" i="246"/>
  <c r="K98" i="246"/>
  <c r="G98" i="246"/>
  <c r="S97" i="246"/>
  <c r="C97" i="246"/>
  <c r="S96" i="246"/>
  <c r="O96" i="246"/>
  <c r="K96" i="246"/>
  <c r="G96" i="246"/>
  <c r="C96" i="246"/>
  <c r="S95" i="246"/>
  <c r="O95" i="246"/>
  <c r="K95" i="246"/>
  <c r="G95" i="246"/>
  <c r="C95" i="246"/>
  <c r="S94" i="246"/>
  <c r="O94" i="246"/>
  <c r="K94" i="246"/>
  <c r="G94" i="246"/>
  <c r="C94" i="246"/>
  <c r="S93" i="246"/>
  <c r="S92" i="246"/>
  <c r="O92" i="246"/>
  <c r="K92" i="246"/>
  <c r="G92" i="246"/>
  <c r="S91" i="246"/>
  <c r="O91" i="246"/>
  <c r="K91" i="246"/>
  <c r="G91" i="246"/>
  <c r="S90" i="246"/>
  <c r="O90" i="246"/>
  <c r="K90" i="246"/>
  <c r="G90" i="246"/>
  <c r="S89" i="246"/>
  <c r="S88" i="246"/>
  <c r="O88" i="246"/>
  <c r="K88" i="246"/>
  <c r="G88" i="246"/>
  <c r="S87" i="246"/>
  <c r="O87" i="246"/>
  <c r="K87" i="246"/>
  <c r="G87" i="246"/>
  <c r="S86" i="246"/>
  <c r="O86" i="246"/>
  <c r="K86" i="246"/>
  <c r="G86" i="246"/>
  <c r="S85" i="246"/>
  <c r="S84" i="246"/>
  <c r="O84" i="246"/>
  <c r="K84" i="246"/>
  <c r="S83" i="246"/>
  <c r="O83" i="246"/>
  <c r="K83" i="246"/>
  <c r="G83" i="246"/>
  <c r="S82" i="246"/>
  <c r="O82" i="246"/>
  <c r="K82" i="246"/>
  <c r="G82" i="246"/>
  <c r="S81" i="246"/>
  <c r="G81" i="246"/>
  <c r="S80" i="246"/>
  <c r="O80" i="246"/>
  <c r="S79" i="246"/>
  <c r="O79" i="246"/>
  <c r="K79" i="246"/>
  <c r="G79" i="246"/>
  <c r="S78" i="246"/>
  <c r="O78" i="246"/>
  <c r="K78" i="246"/>
  <c r="G78" i="246"/>
  <c r="S77" i="246"/>
  <c r="K77" i="246"/>
  <c r="G77" i="246"/>
  <c r="S76" i="246"/>
  <c r="O75" i="246"/>
  <c r="K75" i="246"/>
  <c r="G75" i="246"/>
  <c r="O74" i="246"/>
  <c r="K74" i="246"/>
  <c r="G74" i="246"/>
  <c r="S73" i="246"/>
  <c r="O73" i="246"/>
  <c r="K73" i="246"/>
  <c r="G73" i="246"/>
  <c r="S72" i="246"/>
  <c r="S69" i="246"/>
  <c r="O69" i="246"/>
  <c r="K69" i="246"/>
  <c r="G69" i="246"/>
  <c r="C69" i="246"/>
  <c r="S68" i="246"/>
  <c r="O68" i="246"/>
  <c r="K68" i="246"/>
  <c r="G68" i="246"/>
  <c r="C68" i="246"/>
  <c r="S67" i="246"/>
  <c r="O67" i="246"/>
  <c r="K67" i="246"/>
  <c r="G67" i="246"/>
  <c r="C67" i="246"/>
  <c r="S65" i="246"/>
  <c r="O65" i="246"/>
  <c r="K65" i="246"/>
  <c r="G65" i="246"/>
  <c r="S64" i="246"/>
  <c r="O64" i="246"/>
  <c r="K64" i="246"/>
  <c r="G64" i="246"/>
  <c r="C64" i="246"/>
  <c r="S63" i="246"/>
  <c r="O63" i="246"/>
  <c r="K63" i="246"/>
  <c r="G63" i="246"/>
  <c r="C63" i="246"/>
  <c r="C62" i="246"/>
  <c r="S61" i="246"/>
  <c r="O61" i="246"/>
  <c r="K61" i="246"/>
  <c r="S60" i="246"/>
  <c r="O60" i="246"/>
  <c r="K60" i="246"/>
  <c r="G60" i="246"/>
  <c r="C60" i="246"/>
  <c r="S59" i="246"/>
  <c r="O59" i="246"/>
  <c r="K59" i="246"/>
  <c r="G59" i="246"/>
  <c r="C59" i="246"/>
  <c r="G58" i="246"/>
  <c r="C58" i="246"/>
  <c r="S57" i="246"/>
  <c r="O57" i="246"/>
  <c r="S56" i="246"/>
  <c r="O56" i="246"/>
  <c r="K56" i="246"/>
  <c r="G56" i="246"/>
  <c r="C56" i="246"/>
  <c r="S55" i="246"/>
  <c r="O55" i="246"/>
  <c r="K55" i="246"/>
  <c r="G55" i="246"/>
  <c r="C55" i="246"/>
  <c r="K54" i="246"/>
  <c r="G54" i="246"/>
  <c r="C54" i="246"/>
  <c r="S53" i="246"/>
  <c r="S52" i="246"/>
  <c r="O52" i="246"/>
  <c r="K52" i="246"/>
  <c r="G52" i="246"/>
  <c r="C52" i="246"/>
  <c r="S51" i="246"/>
  <c r="O51" i="246"/>
  <c r="K51" i="246"/>
  <c r="G51" i="246"/>
  <c r="C51" i="246"/>
  <c r="O50" i="246"/>
  <c r="K50" i="246"/>
  <c r="G50" i="246"/>
  <c r="C50" i="246"/>
  <c r="S48" i="246"/>
  <c r="O48" i="246"/>
  <c r="K48" i="246"/>
  <c r="G48" i="246"/>
  <c r="C48" i="246"/>
  <c r="S47" i="246"/>
  <c r="O47" i="246"/>
  <c r="K47" i="246"/>
  <c r="G47" i="246"/>
  <c r="C47" i="246"/>
  <c r="S46" i="246"/>
  <c r="O46" i="246"/>
  <c r="K46" i="246"/>
  <c r="G46" i="246"/>
  <c r="C46" i="246"/>
  <c r="S44" i="246"/>
  <c r="O44" i="246"/>
  <c r="K44" i="246"/>
  <c r="G44" i="246"/>
  <c r="S43" i="246"/>
  <c r="O43" i="246"/>
  <c r="K43" i="246"/>
  <c r="G43" i="246"/>
  <c r="C43" i="246"/>
  <c r="S42" i="246"/>
  <c r="O42" i="246"/>
  <c r="K42" i="246"/>
  <c r="G42" i="246"/>
  <c r="C42" i="246"/>
  <c r="C41" i="246"/>
  <c r="S40" i="246"/>
  <c r="O40" i="246"/>
  <c r="K40" i="246"/>
  <c r="S39" i="246"/>
  <c r="O39" i="246"/>
  <c r="K39" i="246"/>
  <c r="G39" i="246"/>
  <c r="C39" i="246"/>
  <c r="S38" i="246"/>
  <c r="O38" i="246"/>
  <c r="K38" i="246"/>
  <c r="G38" i="246"/>
  <c r="C38" i="246"/>
  <c r="G37" i="246"/>
  <c r="C37" i="246"/>
  <c r="S36" i="246"/>
  <c r="O36" i="246"/>
  <c r="S35" i="246"/>
  <c r="O35" i="246"/>
  <c r="K35" i="246"/>
  <c r="G35" i="246"/>
  <c r="C35" i="246"/>
  <c r="S34" i="246"/>
  <c r="O34" i="246"/>
  <c r="K34" i="246"/>
  <c r="G34" i="246"/>
  <c r="C34" i="246"/>
  <c r="G33" i="246"/>
  <c r="C33" i="246"/>
  <c r="S32" i="246"/>
  <c r="S31" i="246"/>
  <c r="O31" i="246"/>
  <c r="K31" i="246"/>
  <c r="G31" i="246"/>
  <c r="C31" i="246"/>
  <c r="S30" i="246"/>
  <c r="O30" i="246"/>
  <c r="K30" i="246"/>
  <c r="G30" i="246"/>
  <c r="C30" i="246"/>
  <c r="O29" i="246"/>
  <c r="G29" i="246"/>
  <c r="C29" i="246"/>
  <c r="S27" i="246"/>
  <c r="O27" i="246"/>
  <c r="K27" i="246"/>
  <c r="G27" i="246"/>
  <c r="C27" i="246"/>
  <c r="S26" i="246"/>
  <c r="O26" i="246"/>
  <c r="K26" i="246"/>
  <c r="G26" i="246"/>
  <c r="C26" i="246"/>
  <c r="S25" i="246"/>
  <c r="O25" i="246"/>
  <c r="G25" i="246"/>
  <c r="C25" i="246"/>
  <c r="S23" i="246"/>
  <c r="O23" i="246"/>
  <c r="K23" i="246"/>
  <c r="G23" i="246"/>
  <c r="S22" i="246"/>
  <c r="O22" i="246"/>
  <c r="K22" i="246"/>
  <c r="G22" i="246"/>
  <c r="S21" i="246"/>
  <c r="O21" i="246"/>
  <c r="G21" i="246"/>
  <c r="S19" i="246"/>
  <c r="O19" i="246"/>
  <c r="K19" i="246"/>
  <c r="S18" i="246"/>
  <c r="O18" i="246"/>
  <c r="K18" i="246"/>
  <c r="G18" i="246"/>
  <c r="S17" i="246"/>
  <c r="O17" i="246"/>
  <c r="K17" i="246"/>
  <c r="G17" i="246"/>
  <c r="G16" i="246"/>
  <c r="S15" i="246"/>
  <c r="O15" i="246"/>
  <c r="S14" i="246"/>
  <c r="O14" i="246"/>
  <c r="K14" i="246"/>
  <c r="G14" i="246"/>
  <c r="S13" i="246"/>
  <c r="O13" i="246"/>
  <c r="K13" i="246"/>
  <c r="G13" i="246"/>
  <c r="K12" i="246"/>
  <c r="G12" i="246"/>
  <c r="S11" i="246"/>
  <c r="S10" i="246"/>
  <c r="O10" i="246"/>
  <c r="K10" i="246"/>
  <c r="G10" i="246"/>
  <c r="S9" i="246"/>
  <c r="O9" i="246"/>
  <c r="K9" i="246"/>
  <c r="G9" i="246"/>
  <c r="O8" i="246"/>
  <c r="K8" i="246"/>
  <c r="G8" i="246"/>
  <c r="S6" i="246"/>
  <c r="O6" i="246"/>
  <c r="K6" i="246"/>
  <c r="G6" i="246"/>
  <c r="S5" i="246"/>
  <c r="O5" i="246"/>
  <c r="K5" i="246"/>
  <c r="G5" i="246"/>
  <c r="S4" i="246"/>
  <c r="O4" i="246"/>
  <c r="K4" i="246"/>
  <c r="G4" i="246"/>
  <c r="G190" i="245"/>
  <c r="G189" i="245"/>
  <c r="G188" i="245"/>
  <c r="G187" i="245"/>
  <c r="G186" i="245"/>
  <c r="G185" i="245"/>
  <c r="G184" i="245"/>
  <c r="G183" i="245"/>
  <c r="S182" i="245"/>
  <c r="O182" i="245"/>
  <c r="K182" i="245"/>
  <c r="G182" i="245"/>
  <c r="S181" i="245"/>
  <c r="O181" i="245"/>
  <c r="K181" i="245"/>
  <c r="G181" i="245"/>
  <c r="S180" i="245"/>
  <c r="O180" i="245"/>
  <c r="K180" i="245"/>
  <c r="G180" i="245"/>
  <c r="G179" i="245"/>
  <c r="S178" i="245"/>
  <c r="O178" i="245"/>
  <c r="K178" i="245"/>
  <c r="G178" i="245"/>
  <c r="S177" i="245"/>
  <c r="O177" i="245"/>
  <c r="K177" i="245"/>
  <c r="G177" i="245"/>
  <c r="S176" i="245"/>
  <c r="O176" i="245"/>
  <c r="K176" i="245"/>
  <c r="G176" i="245"/>
  <c r="G175" i="245"/>
  <c r="S174" i="245"/>
  <c r="O174" i="245"/>
  <c r="K174" i="245"/>
  <c r="G174" i="245"/>
  <c r="S173" i="245"/>
  <c r="O173" i="245"/>
  <c r="K173" i="245"/>
  <c r="G173" i="245"/>
  <c r="S172" i="245"/>
  <c r="O172" i="245"/>
  <c r="K172" i="245"/>
  <c r="G172" i="245"/>
  <c r="G171" i="245"/>
  <c r="S170" i="245"/>
  <c r="O170" i="245"/>
  <c r="K170" i="245"/>
  <c r="G170" i="245"/>
  <c r="S169" i="245"/>
  <c r="O169" i="245"/>
  <c r="K169" i="245"/>
  <c r="G169" i="245"/>
  <c r="S168" i="245"/>
  <c r="O168" i="245"/>
  <c r="K168" i="245"/>
  <c r="G168" i="245"/>
  <c r="G167" i="245"/>
  <c r="S166" i="245"/>
  <c r="O166" i="245"/>
  <c r="K166" i="245"/>
  <c r="G166" i="245"/>
  <c r="S165" i="245"/>
  <c r="O165" i="245"/>
  <c r="K165" i="245"/>
  <c r="G165" i="245"/>
  <c r="S164" i="245"/>
  <c r="O164" i="245"/>
  <c r="K164" i="245"/>
  <c r="G164" i="245"/>
  <c r="S163" i="245"/>
  <c r="O163" i="245"/>
  <c r="K163" i="245"/>
  <c r="G163" i="245"/>
  <c r="G162" i="245"/>
  <c r="S161" i="245"/>
  <c r="O161" i="245"/>
  <c r="K161" i="245"/>
  <c r="G161" i="245"/>
  <c r="S160" i="245"/>
  <c r="O160" i="245"/>
  <c r="K160" i="245"/>
  <c r="G160" i="245"/>
  <c r="S159" i="245"/>
  <c r="O159" i="245"/>
  <c r="K159" i="245"/>
  <c r="G159" i="245"/>
  <c r="G158" i="245"/>
  <c r="S157" i="245"/>
  <c r="O157" i="245"/>
  <c r="K157" i="245"/>
  <c r="G157" i="245"/>
  <c r="S156" i="245"/>
  <c r="O156" i="245"/>
  <c r="K156" i="245"/>
  <c r="G156" i="245"/>
  <c r="S155" i="245"/>
  <c r="O155" i="245"/>
  <c r="K155" i="245"/>
  <c r="G155" i="245"/>
  <c r="G154" i="245"/>
  <c r="S153" i="245"/>
  <c r="O153" i="245"/>
  <c r="K153" i="245"/>
  <c r="G153" i="245"/>
  <c r="S152" i="245"/>
  <c r="O152" i="245"/>
  <c r="K152" i="245"/>
  <c r="G152" i="245"/>
  <c r="S151" i="245"/>
  <c r="O151" i="245"/>
  <c r="K151" i="245"/>
  <c r="G151" i="245"/>
  <c r="G150" i="245"/>
  <c r="S149" i="245"/>
  <c r="O149" i="245"/>
  <c r="K149" i="245"/>
  <c r="G149" i="245"/>
  <c r="S148" i="245"/>
  <c r="O148" i="245"/>
  <c r="K148" i="245"/>
  <c r="G148" i="245"/>
  <c r="S147" i="245"/>
  <c r="O147" i="245"/>
  <c r="K147" i="245"/>
  <c r="G147" i="245"/>
  <c r="G146" i="245"/>
  <c r="S145" i="245"/>
  <c r="O145" i="245"/>
  <c r="K145" i="245"/>
  <c r="G145" i="245"/>
  <c r="S144" i="245"/>
  <c r="O144" i="245"/>
  <c r="K144" i="245"/>
  <c r="G144" i="245"/>
  <c r="S143" i="245"/>
  <c r="O143" i="245"/>
  <c r="K143" i="245"/>
  <c r="G143" i="245"/>
  <c r="S142" i="245"/>
  <c r="O142" i="245"/>
  <c r="K142" i="245"/>
  <c r="G142" i="245"/>
  <c r="G141" i="245"/>
  <c r="C139" i="245"/>
  <c r="K138" i="245"/>
  <c r="G138" i="245"/>
  <c r="C138" i="245"/>
  <c r="K137" i="245"/>
  <c r="G137" i="245"/>
  <c r="C137" i="245"/>
  <c r="K136" i="245"/>
  <c r="G136" i="245"/>
  <c r="C135" i="245"/>
  <c r="K134" i="245"/>
  <c r="G134" i="245"/>
  <c r="C134" i="245"/>
  <c r="K133" i="245"/>
  <c r="G133" i="245"/>
  <c r="C133" i="245"/>
  <c r="K132" i="245"/>
  <c r="G132" i="245"/>
  <c r="K130" i="245"/>
  <c r="G130" i="245"/>
  <c r="C130" i="245"/>
  <c r="K129" i="245"/>
  <c r="G129" i="245"/>
  <c r="C129" i="245"/>
  <c r="K128" i="245"/>
  <c r="G128" i="245"/>
  <c r="C128" i="245"/>
  <c r="K126" i="245"/>
  <c r="C126" i="245"/>
  <c r="K125" i="245"/>
  <c r="G125" i="245"/>
  <c r="C125" i="245"/>
  <c r="K124" i="245"/>
  <c r="G124" i="245"/>
  <c r="C124" i="245"/>
  <c r="G123" i="245"/>
  <c r="S122" i="245"/>
  <c r="C122" i="245"/>
  <c r="S121" i="245"/>
  <c r="K121" i="245"/>
  <c r="G121" i="245"/>
  <c r="C121" i="245"/>
  <c r="S120" i="245"/>
  <c r="K120" i="245"/>
  <c r="G120" i="245"/>
  <c r="C120" i="245"/>
  <c r="S119" i="245"/>
  <c r="K119" i="245"/>
  <c r="G119" i="245"/>
  <c r="S118" i="245"/>
  <c r="O118" i="245"/>
  <c r="C118" i="245"/>
  <c r="K117" i="245"/>
  <c r="G117" i="245"/>
  <c r="C117" i="245"/>
  <c r="S116" i="245"/>
  <c r="O116" i="245"/>
  <c r="K116" i="245"/>
  <c r="G116" i="245"/>
  <c r="C116" i="245"/>
  <c r="S115" i="245"/>
  <c r="K115" i="245"/>
  <c r="G115" i="245"/>
  <c r="S114" i="245"/>
  <c r="O114" i="245"/>
  <c r="C114" i="245"/>
  <c r="S113" i="245"/>
  <c r="K113" i="245"/>
  <c r="G113" i="245"/>
  <c r="C113" i="245"/>
  <c r="S112" i="245"/>
  <c r="O112" i="245"/>
  <c r="K112" i="245"/>
  <c r="G112" i="245"/>
  <c r="C112" i="245"/>
  <c r="K111" i="245"/>
  <c r="G111" i="245"/>
  <c r="S110" i="245"/>
  <c r="O110" i="245"/>
  <c r="S109" i="245"/>
  <c r="K109" i="245"/>
  <c r="G109" i="245"/>
  <c r="S108" i="245"/>
  <c r="K108" i="245"/>
  <c r="G108" i="245"/>
  <c r="S107" i="245"/>
  <c r="O107" i="245"/>
  <c r="K107" i="245"/>
  <c r="G107" i="245"/>
  <c r="S106" i="245"/>
  <c r="O105" i="245"/>
  <c r="K105" i="245"/>
  <c r="S104" i="245"/>
  <c r="K104" i="245"/>
  <c r="G104" i="245"/>
  <c r="S103" i="245"/>
  <c r="O103" i="245"/>
  <c r="K103" i="245"/>
  <c r="G103" i="245"/>
  <c r="S102" i="245"/>
  <c r="G102" i="245"/>
  <c r="S101" i="245"/>
  <c r="O101" i="245"/>
  <c r="S100" i="245"/>
  <c r="K100" i="245"/>
  <c r="G100" i="245"/>
  <c r="O99" i="245"/>
  <c r="K99" i="245"/>
  <c r="G99" i="245"/>
  <c r="S98" i="245"/>
  <c r="K98" i="245"/>
  <c r="G98" i="245"/>
  <c r="S97" i="245"/>
  <c r="C97" i="245"/>
  <c r="S96" i="245"/>
  <c r="O96" i="245"/>
  <c r="K96" i="245"/>
  <c r="G96" i="245"/>
  <c r="C96" i="245"/>
  <c r="S95" i="245"/>
  <c r="O95" i="245"/>
  <c r="K95" i="245"/>
  <c r="G95" i="245"/>
  <c r="C95" i="245"/>
  <c r="S94" i="245"/>
  <c r="O94" i="245"/>
  <c r="K94" i="245"/>
  <c r="G94" i="245"/>
  <c r="C94" i="245"/>
  <c r="S93" i="245"/>
  <c r="S92" i="245"/>
  <c r="O92" i="245"/>
  <c r="K92" i="245"/>
  <c r="G92" i="245"/>
  <c r="S91" i="245"/>
  <c r="O91" i="245"/>
  <c r="K91" i="245"/>
  <c r="G91" i="245"/>
  <c r="S90" i="245"/>
  <c r="O90" i="245"/>
  <c r="K90" i="245"/>
  <c r="G90" i="245"/>
  <c r="S89" i="245"/>
  <c r="S88" i="245"/>
  <c r="O88" i="245"/>
  <c r="K88" i="245"/>
  <c r="G88" i="245"/>
  <c r="S87" i="245"/>
  <c r="O87" i="245"/>
  <c r="K87" i="245"/>
  <c r="G87" i="245"/>
  <c r="S86" i="245"/>
  <c r="O86" i="245"/>
  <c r="K86" i="245"/>
  <c r="G86" i="245"/>
  <c r="S85" i="245"/>
  <c r="S84" i="245"/>
  <c r="O84" i="245"/>
  <c r="K84" i="245"/>
  <c r="S83" i="245"/>
  <c r="O83" i="245"/>
  <c r="K83" i="245"/>
  <c r="G83" i="245"/>
  <c r="S82" i="245"/>
  <c r="O82" i="245"/>
  <c r="K82" i="245"/>
  <c r="G82" i="245"/>
  <c r="S81" i="245"/>
  <c r="G81" i="245"/>
  <c r="S80" i="245"/>
  <c r="O80" i="245"/>
  <c r="S79" i="245"/>
  <c r="O79" i="245"/>
  <c r="K79" i="245"/>
  <c r="G79" i="245"/>
  <c r="S78" i="245"/>
  <c r="O78" i="245"/>
  <c r="K78" i="245"/>
  <c r="G78" i="245"/>
  <c r="S77" i="245"/>
  <c r="K77" i="245"/>
  <c r="G77" i="245"/>
  <c r="S76" i="245"/>
  <c r="O75" i="245"/>
  <c r="K75" i="245"/>
  <c r="G75" i="245"/>
  <c r="O74" i="245"/>
  <c r="K74" i="245"/>
  <c r="G74" i="245"/>
  <c r="S73" i="245"/>
  <c r="O73" i="245"/>
  <c r="K73" i="245"/>
  <c r="G73" i="245"/>
  <c r="S72" i="245"/>
  <c r="S69" i="245"/>
  <c r="O69" i="245"/>
  <c r="K69" i="245"/>
  <c r="G69" i="245"/>
  <c r="C69" i="245"/>
  <c r="S68" i="245"/>
  <c r="O68" i="245"/>
  <c r="K68" i="245"/>
  <c r="G68" i="245"/>
  <c r="C68" i="245"/>
  <c r="S67" i="245"/>
  <c r="O67" i="245"/>
  <c r="K67" i="245"/>
  <c r="G67" i="245"/>
  <c r="C67" i="245"/>
  <c r="S65" i="245"/>
  <c r="O65" i="245"/>
  <c r="K65" i="245"/>
  <c r="G65" i="245"/>
  <c r="S64" i="245"/>
  <c r="O64" i="245"/>
  <c r="K64" i="245"/>
  <c r="G64" i="245"/>
  <c r="C64" i="245"/>
  <c r="S63" i="245"/>
  <c r="O63" i="245"/>
  <c r="K63" i="245"/>
  <c r="G63" i="245"/>
  <c r="C63" i="245"/>
  <c r="C62" i="245"/>
  <c r="S61" i="245"/>
  <c r="O61" i="245"/>
  <c r="K61" i="245"/>
  <c r="S60" i="245"/>
  <c r="O60" i="245"/>
  <c r="K60" i="245"/>
  <c r="G60" i="245"/>
  <c r="C60" i="245"/>
  <c r="S59" i="245"/>
  <c r="O59" i="245"/>
  <c r="K59" i="245"/>
  <c r="G59" i="245"/>
  <c r="C59" i="245"/>
  <c r="G58" i="245"/>
  <c r="C58" i="245"/>
  <c r="S57" i="245"/>
  <c r="O57" i="245"/>
  <c r="S56" i="245"/>
  <c r="O56" i="245"/>
  <c r="K56" i="245"/>
  <c r="G56" i="245"/>
  <c r="C56" i="245"/>
  <c r="S55" i="245"/>
  <c r="O55" i="245"/>
  <c r="K55" i="245"/>
  <c r="G55" i="245"/>
  <c r="C55" i="245"/>
  <c r="K54" i="245"/>
  <c r="G54" i="245"/>
  <c r="C54" i="245"/>
  <c r="S53" i="245"/>
  <c r="S52" i="245"/>
  <c r="O52" i="245"/>
  <c r="K52" i="245"/>
  <c r="G52" i="245"/>
  <c r="C52" i="245"/>
  <c r="S51" i="245"/>
  <c r="O51" i="245"/>
  <c r="K51" i="245"/>
  <c r="G51" i="245"/>
  <c r="C51" i="245"/>
  <c r="O50" i="245"/>
  <c r="K50" i="245"/>
  <c r="G50" i="245"/>
  <c r="C50" i="245"/>
  <c r="S48" i="245"/>
  <c r="O48" i="245"/>
  <c r="K48" i="245"/>
  <c r="G48" i="245"/>
  <c r="C48" i="245"/>
  <c r="S47" i="245"/>
  <c r="O47" i="245"/>
  <c r="K47" i="245"/>
  <c r="G47" i="245"/>
  <c r="C47" i="245"/>
  <c r="S46" i="245"/>
  <c r="O46" i="245"/>
  <c r="K46" i="245"/>
  <c r="G46" i="245"/>
  <c r="C46" i="245"/>
  <c r="S44" i="245"/>
  <c r="O44" i="245"/>
  <c r="K44" i="245"/>
  <c r="G44" i="245"/>
  <c r="S43" i="245"/>
  <c r="O43" i="245"/>
  <c r="K43" i="245"/>
  <c r="G43" i="245"/>
  <c r="C43" i="245"/>
  <c r="S42" i="245"/>
  <c r="O42" i="245"/>
  <c r="K42" i="245"/>
  <c r="G42" i="245"/>
  <c r="C42" i="245"/>
  <c r="C41" i="245"/>
  <c r="S40" i="245"/>
  <c r="O40" i="245"/>
  <c r="K40" i="245"/>
  <c r="S39" i="245"/>
  <c r="O39" i="245"/>
  <c r="K39" i="245"/>
  <c r="G39" i="245"/>
  <c r="C39" i="245"/>
  <c r="S38" i="245"/>
  <c r="O38" i="245"/>
  <c r="K38" i="245"/>
  <c r="G38" i="245"/>
  <c r="C38" i="245"/>
  <c r="G37" i="245"/>
  <c r="C37" i="245"/>
  <c r="S36" i="245"/>
  <c r="O36" i="245"/>
  <c r="S35" i="245"/>
  <c r="O35" i="245"/>
  <c r="K35" i="245"/>
  <c r="G35" i="245"/>
  <c r="C35" i="245"/>
  <c r="S34" i="245"/>
  <c r="O34" i="245"/>
  <c r="K34" i="245"/>
  <c r="G34" i="245"/>
  <c r="C34" i="245"/>
  <c r="G33" i="245"/>
  <c r="C33" i="245"/>
  <c r="S32" i="245"/>
  <c r="S31" i="245"/>
  <c r="O31" i="245"/>
  <c r="K31" i="245"/>
  <c r="G31" i="245"/>
  <c r="C31" i="245"/>
  <c r="S30" i="245"/>
  <c r="O30" i="245"/>
  <c r="K30" i="245"/>
  <c r="G30" i="245"/>
  <c r="C30" i="245"/>
  <c r="O29" i="245"/>
  <c r="G29" i="245"/>
  <c r="C29" i="245"/>
  <c r="S27" i="245"/>
  <c r="O27" i="245"/>
  <c r="K27" i="245"/>
  <c r="G27" i="245"/>
  <c r="C27" i="245"/>
  <c r="S26" i="245"/>
  <c r="O26" i="245"/>
  <c r="K26" i="245"/>
  <c r="G26" i="245"/>
  <c r="C26" i="245"/>
  <c r="S25" i="245"/>
  <c r="O25" i="245"/>
  <c r="G25" i="245"/>
  <c r="C25" i="245"/>
  <c r="S23" i="245"/>
  <c r="O23" i="245"/>
  <c r="K23" i="245"/>
  <c r="G23" i="245"/>
  <c r="S22" i="245"/>
  <c r="O22" i="245"/>
  <c r="K22" i="245"/>
  <c r="G22" i="245"/>
  <c r="S21" i="245"/>
  <c r="O21" i="245"/>
  <c r="G21" i="245"/>
  <c r="S19" i="245"/>
  <c r="O19" i="245"/>
  <c r="K19" i="245"/>
  <c r="S18" i="245"/>
  <c r="O18" i="245"/>
  <c r="K18" i="245"/>
  <c r="G18" i="245"/>
  <c r="S17" i="245"/>
  <c r="O17" i="245"/>
  <c r="K17" i="245"/>
  <c r="G17" i="245"/>
  <c r="G16" i="245"/>
  <c r="S15" i="245"/>
  <c r="O15" i="245"/>
  <c r="S14" i="245"/>
  <c r="O14" i="245"/>
  <c r="K14" i="245"/>
  <c r="G14" i="245"/>
  <c r="S13" i="245"/>
  <c r="O13" i="245"/>
  <c r="K13" i="245"/>
  <c r="G13" i="245"/>
  <c r="K12" i="245"/>
  <c r="G12" i="245"/>
  <c r="S11" i="245"/>
  <c r="S10" i="245"/>
  <c r="O10" i="245"/>
  <c r="K10" i="245"/>
  <c r="G10" i="245"/>
  <c r="S9" i="245"/>
  <c r="O9" i="245"/>
  <c r="K9" i="245"/>
  <c r="G9" i="245"/>
  <c r="O8" i="245"/>
  <c r="K8" i="245"/>
  <c r="G8" i="245"/>
  <c r="S6" i="245"/>
  <c r="O6" i="245"/>
  <c r="K6" i="245"/>
  <c r="G6" i="245"/>
  <c r="S5" i="245"/>
  <c r="O5" i="245"/>
  <c r="K5" i="245"/>
  <c r="G5" i="245"/>
  <c r="S4" i="245"/>
  <c r="O4" i="245"/>
  <c r="K4" i="245"/>
  <c r="G4" i="245"/>
  <c r="G190" i="244"/>
  <c r="G189" i="244"/>
  <c r="G188" i="244"/>
  <c r="G187" i="244"/>
  <c r="G186" i="244"/>
  <c r="G185" i="244"/>
  <c r="G184" i="244"/>
  <c r="G183" i="244"/>
  <c r="S182" i="244"/>
  <c r="O182" i="244"/>
  <c r="K182" i="244"/>
  <c r="G182" i="244"/>
  <c r="S181" i="244"/>
  <c r="O181" i="244"/>
  <c r="K181" i="244"/>
  <c r="G181" i="244"/>
  <c r="S180" i="244"/>
  <c r="O180" i="244"/>
  <c r="K180" i="244"/>
  <c r="G180" i="244"/>
  <c r="G179" i="244"/>
  <c r="S178" i="244"/>
  <c r="O178" i="244"/>
  <c r="K178" i="244"/>
  <c r="G178" i="244"/>
  <c r="S177" i="244"/>
  <c r="O177" i="244"/>
  <c r="K177" i="244"/>
  <c r="G177" i="244"/>
  <c r="S176" i="244"/>
  <c r="O176" i="244"/>
  <c r="K176" i="244"/>
  <c r="G176" i="244"/>
  <c r="G175" i="244"/>
  <c r="S174" i="244"/>
  <c r="O174" i="244"/>
  <c r="K174" i="244"/>
  <c r="G174" i="244"/>
  <c r="S173" i="244"/>
  <c r="O173" i="244"/>
  <c r="K173" i="244"/>
  <c r="G173" i="244"/>
  <c r="S172" i="244"/>
  <c r="O172" i="244"/>
  <c r="K172" i="244"/>
  <c r="G172" i="244"/>
  <c r="G171" i="244"/>
  <c r="S170" i="244"/>
  <c r="O170" i="244"/>
  <c r="K170" i="244"/>
  <c r="G170" i="244"/>
  <c r="S169" i="244"/>
  <c r="O169" i="244"/>
  <c r="K169" i="244"/>
  <c r="G169" i="244"/>
  <c r="S168" i="244"/>
  <c r="O168" i="244"/>
  <c r="K168" i="244"/>
  <c r="G168" i="244"/>
  <c r="G167" i="244"/>
  <c r="S166" i="244"/>
  <c r="O166" i="244"/>
  <c r="K166" i="244"/>
  <c r="G166" i="244"/>
  <c r="S165" i="244"/>
  <c r="O165" i="244"/>
  <c r="K165" i="244"/>
  <c r="G165" i="244"/>
  <c r="S164" i="244"/>
  <c r="O164" i="244"/>
  <c r="K164" i="244"/>
  <c r="G164" i="244"/>
  <c r="S163" i="244"/>
  <c r="O163" i="244"/>
  <c r="K163" i="244"/>
  <c r="G163" i="244"/>
  <c r="G162" i="244"/>
  <c r="S161" i="244"/>
  <c r="O161" i="244"/>
  <c r="K161" i="244"/>
  <c r="G161" i="244"/>
  <c r="S160" i="244"/>
  <c r="O160" i="244"/>
  <c r="K160" i="244"/>
  <c r="G160" i="244"/>
  <c r="S159" i="244"/>
  <c r="O159" i="244"/>
  <c r="K159" i="244"/>
  <c r="G159" i="244"/>
  <c r="G158" i="244"/>
  <c r="S157" i="244"/>
  <c r="O157" i="244"/>
  <c r="K157" i="244"/>
  <c r="G157" i="244"/>
  <c r="S156" i="244"/>
  <c r="O156" i="244"/>
  <c r="K156" i="244"/>
  <c r="G156" i="244"/>
  <c r="S155" i="244"/>
  <c r="O155" i="244"/>
  <c r="K155" i="244"/>
  <c r="G155" i="244"/>
  <c r="G154" i="244"/>
  <c r="S153" i="244"/>
  <c r="O153" i="244"/>
  <c r="K153" i="244"/>
  <c r="G153" i="244"/>
  <c r="S152" i="244"/>
  <c r="O152" i="244"/>
  <c r="K152" i="244"/>
  <c r="G152" i="244"/>
  <c r="S151" i="244"/>
  <c r="O151" i="244"/>
  <c r="K151" i="244"/>
  <c r="G151" i="244"/>
  <c r="G150" i="244"/>
  <c r="S149" i="244"/>
  <c r="O149" i="244"/>
  <c r="K149" i="244"/>
  <c r="G149" i="244"/>
  <c r="S148" i="244"/>
  <c r="O148" i="244"/>
  <c r="K148" i="244"/>
  <c r="G148" i="244"/>
  <c r="S147" i="244"/>
  <c r="O147" i="244"/>
  <c r="K147" i="244"/>
  <c r="G147" i="244"/>
  <c r="G146" i="244"/>
  <c r="S145" i="244"/>
  <c r="O145" i="244"/>
  <c r="K145" i="244"/>
  <c r="G145" i="244"/>
  <c r="S144" i="244"/>
  <c r="O144" i="244"/>
  <c r="K144" i="244"/>
  <c r="G144" i="244"/>
  <c r="S143" i="244"/>
  <c r="O143" i="244"/>
  <c r="K143" i="244"/>
  <c r="G143" i="244"/>
  <c r="S142" i="244"/>
  <c r="O142" i="244"/>
  <c r="K142" i="244"/>
  <c r="G142" i="244"/>
  <c r="G141" i="244"/>
  <c r="C139" i="244"/>
  <c r="K138" i="244"/>
  <c r="G138" i="244"/>
  <c r="C138" i="244"/>
  <c r="K137" i="244"/>
  <c r="G137" i="244"/>
  <c r="C137" i="244"/>
  <c r="K136" i="244"/>
  <c r="G136" i="244"/>
  <c r="C135" i="244"/>
  <c r="K134" i="244"/>
  <c r="G134" i="244"/>
  <c r="C134" i="244"/>
  <c r="K133" i="244"/>
  <c r="G133" i="244"/>
  <c r="C133" i="244"/>
  <c r="K132" i="244"/>
  <c r="G132" i="244"/>
  <c r="K130" i="244"/>
  <c r="G130" i="244"/>
  <c r="C130" i="244"/>
  <c r="K129" i="244"/>
  <c r="G129" i="244"/>
  <c r="C129" i="244"/>
  <c r="K128" i="244"/>
  <c r="G128" i="244"/>
  <c r="C128" i="244"/>
  <c r="K126" i="244"/>
  <c r="C126" i="244"/>
  <c r="K125" i="244"/>
  <c r="G125" i="244"/>
  <c r="C125" i="244"/>
  <c r="K124" i="244"/>
  <c r="G124" i="244"/>
  <c r="C124" i="244"/>
  <c r="G123" i="244"/>
  <c r="S122" i="244"/>
  <c r="C122" i="244"/>
  <c r="S121" i="244"/>
  <c r="K121" i="244"/>
  <c r="G121" i="244"/>
  <c r="C121" i="244"/>
  <c r="S120" i="244"/>
  <c r="K120" i="244"/>
  <c r="G120" i="244"/>
  <c r="C120" i="244"/>
  <c r="S119" i="244"/>
  <c r="K119" i="244"/>
  <c r="G119" i="244"/>
  <c r="S118" i="244"/>
  <c r="O118" i="244"/>
  <c r="C118" i="244"/>
  <c r="K117" i="244"/>
  <c r="G117" i="244"/>
  <c r="C117" i="244"/>
  <c r="S116" i="244"/>
  <c r="O116" i="244"/>
  <c r="K116" i="244"/>
  <c r="G116" i="244"/>
  <c r="C116" i="244"/>
  <c r="S115" i="244"/>
  <c r="K115" i="244"/>
  <c r="G115" i="244"/>
  <c r="S114" i="244"/>
  <c r="O114" i="244"/>
  <c r="C114" i="244"/>
  <c r="S113" i="244"/>
  <c r="K113" i="244"/>
  <c r="G113" i="244"/>
  <c r="C113" i="244"/>
  <c r="S112" i="244"/>
  <c r="O112" i="244"/>
  <c r="K112" i="244"/>
  <c r="G112" i="244"/>
  <c r="C112" i="244"/>
  <c r="K111" i="244"/>
  <c r="G111" i="244"/>
  <c r="S110" i="244"/>
  <c r="O110" i="244"/>
  <c r="S109" i="244"/>
  <c r="K109" i="244"/>
  <c r="G109" i="244"/>
  <c r="S108" i="244"/>
  <c r="K108" i="244"/>
  <c r="G108" i="244"/>
  <c r="S107" i="244"/>
  <c r="O107" i="244"/>
  <c r="K107" i="244"/>
  <c r="G107" i="244"/>
  <c r="S106" i="244"/>
  <c r="O105" i="244"/>
  <c r="K105" i="244"/>
  <c r="S104" i="244"/>
  <c r="K104" i="244"/>
  <c r="G104" i="244"/>
  <c r="S103" i="244"/>
  <c r="O103" i="244"/>
  <c r="K103" i="244"/>
  <c r="G103" i="244"/>
  <c r="S102" i="244"/>
  <c r="G102" i="244"/>
  <c r="S101" i="244"/>
  <c r="O101" i="244"/>
  <c r="S100" i="244"/>
  <c r="K100" i="244"/>
  <c r="G100" i="244"/>
  <c r="O99" i="244"/>
  <c r="K99" i="244"/>
  <c r="G99" i="244"/>
  <c r="S98" i="244"/>
  <c r="K98" i="244"/>
  <c r="G98" i="244"/>
  <c r="S97" i="244"/>
  <c r="C97" i="244"/>
  <c r="S96" i="244"/>
  <c r="O96" i="244"/>
  <c r="K96" i="244"/>
  <c r="G96" i="244"/>
  <c r="C96" i="244"/>
  <c r="S95" i="244"/>
  <c r="O95" i="244"/>
  <c r="K95" i="244"/>
  <c r="G95" i="244"/>
  <c r="C95" i="244"/>
  <c r="S94" i="244"/>
  <c r="O94" i="244"/>
  <c r="K94" i="244"/>
  <c r="G94" i="244"/>
  <c r="C94" i="244"/>
  <c r="S93" i="244"/>
  <c r="S92" i="244"/>
  <c r="O92" i="244"/>
  <c r="K92" i="244"/>
  <c r="G92" i="244"/>
  <c r="S91" i="244"/>
  <c r="O91" i="244"/>
  <c r="K91" i="244"/>
  <c r="G91" i="244"/>
  <c r="S90" i="244"/>
  <c r="O90" i="244"/>
  <c r="K90" i="244"/>
  <c r="G90" i="244"/>
  <c r="S89" i="244"/>
  <c r="S88" i="244"/>
  <c r="O88" i="244"/>
  <c r="K88" i="244"/>
  <c r="G88" i="244"/>
  <c r="S87" i="244"/>
  <c r="O87" i="244"/>
  <c r="K87" i="244"/>
  <c r="G87" i="244"/>
  <c r="S86" i="244"/>
  <c r="O86" i="244"/>
  <c r="K86" i="244"/>
  <c r="G86" i="244"/>
  <c r="S85" i="244"/>
  <c r="S84" i="244"/>
  <c r="O84" i="244"/>
  <c r="K84" i="244"/>
  <c r="S83" i="244"/>
  <c r="O83" i="244"/>
  <c r="K83" i="244"/>
  <c r="G83" i="244"/>
  <c r="S82" i="244"/>
  <c r="O82" i="244"/>
  <c r="K82" i="244"/>
  <c r="G82" i="244"/>
  <c r="S81" i="244"/>
  <c r="G81" i="244"/>
  <c r="S80" i="244"/>
  <c r="O80" i="244"/>
  <c r="S79" i="244"/>
  <c r="O79" i="244"/>
  <c r="K79" i="244"/>
  <c r="G79" i="244"/>
  <c r="S78" i="244"/>
  <c r="O78" i="244"/>
  <c r="K78" i="244"/>
  <c r="G78" i="244"/>
  <c r="S77" i="244"/>
  <c r="K77" i="244"/>
  <c r="G77" i="244"/>
  <c r="S76" i="244"/>
  <c r="O75" i="244"/>
  <c r="K75" i="244"/>
  <c r="G75" i="244"/>
  <c r="O74" i="244"/>
  <c r="K74" i="244"/>
  <c r="G74" i="244"/>
  <c r="S73" i="244"/>
  <c r="O73" i="244"/>
  <c r="K73" i="244"/>
  <c r="G73" i="244"/>
  <c r="S72" i="244"/>
  <c r="S69" i="244"/>
  <c r="O69" i="244"/>
  <c r="K69" i="244"/>
  <c r="G69" i="244"/>
  <c r="C69" i="244"/>
  <c r="S68" i="244"/>
  <c r="O68" i="244"/>
  <c r="K68" i="244"/>
  <c r="G68" i="244"/>
  <c r="C68" i="244"/>
  <c r="S67" i="244"/>
  <c r="O67" i="244"/>
  <c r="K67" i="244"/>
  <c r="G67" i="244"/>
  <c r="C67" i="244"/>
  <c r="S65" i="244"/>
  <c r="O65" i="244"/>
  <c r="K65" i="244"/>
  <c r="G65" i="244"/>
  <c r="S64" i="244"/>
  <c r="O64" i="244"/>
  <c r="K64" i="244"/>
  <c r="G64" i="244"/>
  <c r="C64" i="244"/>
  <c r="S63" i="244"/>
  <c r="O63" i="244"/>
  <c r="K63" i="244"/>
  <c r="G63" i="244"/>
  <c r="C63" i="244"/>
  <c r="C62" i="244"/>
  <c r="S61" i="244"/>
  <c r="O61" i="244"/>
  <c r="K61" i="244"/>
  <c r="S60" i="244"/>
  <c r="O60" i="244"/>
  <c r="K60" i="244"/>
  <c r="G60" i="244"/>
  <c r="C60" i="244"/>
  <c r="S59" i="244"/>
  <c r="O59" i="244"/>
  <c r="K59" i="244"/>
  <c r="G59" i="244"/>
  <c r="C59" i="244"/>
  <c r="G58" i="244"/>
  <c r="C58" i="244"/>
  <c r="S57" i="244"/>
  <c r="O57" i="244"/>
  <c r="S56" i="244"/>
  <c r="O56" i="244"/>
  <c r="K56" i="244"/>
  <c r="G56" i="244"/>
  <c r="C56" i="244"/>
  <c r="S55" i="244"/>
  <c r="O55" i="244"/>
  <c r="K55" i="244"/>
  <c r="G55" i="244"/>
  <c r="C55" i="244"/>
  <c r="K54" i="244"/>
  <c r="G54" i="244"/>
  <c r="C54" i="244"/>
  <c r="S53" i="244"/>
  <c r="S52" i="244"/>
  <c r="O52" i="244"/>
  <c r="K52" i="244"/>
  <c r="G52" i="244"/>
  <c r="C52" i="244"/>
  <c r="S51" i="244"/>
  <c r="O51" i="244"/>
  <c r="K51" i="244"/>
  <c r="G51" i="244"/>
  <c r="C51" i="244"/>
  <c r="O50" i="244"/>
  <c r="K50" i="244"/>
  <c r="G50" i="244"/>
  <c r="C50" i="244"/>
  <c r="S48" i="244"/>
  <c r="O48" i="244"/>
  <c r="K48" i="244"/>
  <c r="G48" i="244"/>
  <c r="C48" i="244"/>
  <c r="S47" i="244"/>
  <c r="O47" i="244"/>
  <c r="K47" i="244"/>
  <c r="G47" i="244"/>
  <c r="C47" i="244"/>
  <c r="S46" i="244"/>
  <c r="O46" i="244"/>
  <c r="K46" i="244"/>
  <c r="G46" i="244"/>
  <c r="C46" i="244"/>
  <c r="S44" i="244"/>
  <c r="O44" i="244"/>
  <c r="K44" i="244"/>
  <c r="G44" i="244"/>
  <c r="S43" i="244"/>
  <c r="O43" i="244"/>
  <c r="K43" i="244"/>
  <c r="G43" i="244"/>
  <c r="C43" i="244"/>
  <c r="S42" i="244"/>
  <c r="O42" i="244"/>
  <c r="K42" i="244"/>
  <c r="G42" i="244"/>
  <c r="C42" i="244"/>
  <c r="C41" i="244"/>
  <c r="S40" i="244"/>
  <c r="O40" i="244"/>
  <c r="K40" i="244"/>
  <c r="S39" i="244"/>
  <c r="O39" i="244"/>
  <c r="K39" i="244"/>
  <c r="G39" i="244"/>
  <c r="C39" i="244"/>
  <c r="S38" i="244"/>
  <c r="O38" i="244"/>
  <c r="K38" i="244"/>
  <c r="G38" i="244"/>
  <c r="C38" i="244"/>
  <c r="G37" i="244"/>
  <c r="C37" i="244"/>
  <c r="S36" i="244"/>
  <c r="O36" i="244"/>
  <c r="S35" i="244"/>
  <c r="O35" i="244"/>
  <c r="K35" i="244"/>
  <c r="G35" i="244"/>
  <c r="C35" i="244"/>
  <c r="S34" i="244"/>
  <c r="O34" i="244"/>
  <c r="K34" i="244"/>
  <c r="G34" i="244"/>
  <c r="C34" i="244"/>
  <c r="G33" i="244"/>
  <c r="C33" i="244"/>
  <c r="S32" i="244"/>
  <c r="S31" i="244"/>
  <c r="O31" i="244"/>
  <c r="K31" i="244"/>
  <c r="G31" i="244"/>
  <c r="C31" i="244"/>
  <c r="S30" i="244"/>
  <c r="O30" i="244"/>
  <c r="K30" i="244"/>
  <c r="G30" i="244"/>
  <c r="C30" i="244"/>
  <c r="O29" i="244"/>
  <c r="G29" i="244"/>
  <c r="C29" i="244"/>
  <c r="S27" i="244"/>
  <c r="O27" i="244"/>
  <c r="K27" i="244"/>
  <c r="G27" i="244"/>
  <c r="C27" i="244"/>
  <c r="S26" i="244"/>
  <c r="O26" i="244"/>
  <c r="K26" i="244"/>
  <c r="G26" i="244"/>
  <c r="C26" i="244"/>
  <c r="S25" i="244"/>
  <c r="O25" i="244"/>
  <c r="G25" i="244"/>
  <c r="C25" i="244"/>
  <c r="S23" i="244"/>
  <c r="O23" i="244"/>
  <c r="K23" i="244"/>
  <c r="G23" i="244"/>
  <c r="S22" i="244"/>
  <c r="O22" i="244"/>
  <c r="K22" i="244"/>
  <c r="G22" i="244"/>
  <c r="S21" i="244"/>
  <c r="O21" i="244"/>
  <c r="G21" i="244"/>
  <c r="S19" i="244"/>
  <c r="O19" i="244"/>
  <c r="K19" i="244"/>
  <c r="S18" i="244"/>
  <c r="O18" i="244"/>
  <c r="K18" i="244"/>
  <c r="G18" i="244"/>
  <c r="S17" i="244"/>
  <c r="O17" i="244"/>
  <c r="K17" i="244"/>
  <c r="G17" i="244"/>
  <c r="G16" i="244"/>
  <c r="S15" i="244"/>
  <c r="O15" i="244"/>
  <c r="S14" i="244"/>
  <c r="O14" i="244"/>
  <c r="K14" i="244"/>
  <c r="G14" i="244"/>
  <c r="S13" i="244"/>
  <c r="O13" i="244"/>
  <c r="K13" i="244"/>
  <c r="G13" i="244"/>
  <c r="K12" i="244"/>
  <c r="G12" i="244"/>
  <c r="S11" i="244"/>
  <c r="S10" i="244"/>
  <c r="O10" i="244"/>
  <c r="K10" i="244"/>
  <c r="G10" i="244"/>
  <c r="S9" i="244"/>
  <c r="O9" i="244"/>
  <c r="K9" i="244"/>
  <c r="G9" i="244"/>
  <c r="O8" i="244"/>
  <c r="K8" i="244"/>
  <c r="G8" i="244"/>
  <c r="S6" i="244"/>
  <c r="O6" i="244"/>
  <c r="K6" i="244"/>
  <c r="G6" i="244"/>
  <c r="S5" i="244"/>
  <c r="O5" i="244"/>
  <c r="K5" i="244"/>
  <c r="G5" i="244"/>
  <c r="S4" i="244"/>
  <c r="O4" i="244"/>
  <c r="K4" i="244"/>
  <c r="G4" i="244"/>
  <c r="G190" i="243"/>
  <c r="G189" i="243"/>
  <c r="G188" i="243"/>
  <c r="G187" i="243"/>
  <c r="G186" i="243"/>
  <c r="G185" i="243"/>
  <c r="G184" i="243"/>
  <c r="G183" i="243"/>
  <c r="S182" i="243"/>
  <c r="O182" i="243"/>
  <c r="K182" i="243"/>
  <c r="G182" i="243"/>
  <c r="S181" i="243"/>
  <c r="O181" i="243"/>
  <c r="K181" i="243"/>
  <c r="G181" i="243"/>
  <c r="S180" i="243"/>
  <c r="O180" i="243"/>
  <c r="K180" i="243"/>
  <c r="G180" i="243"/>
  <c r="G179" i="243"/>
  <c r="S178" i="243"/>
  <c r="O178" i="243"/>
  <c r="K178" i="243"/>
  <c r="G178" i="243"/>
  <c r="S177" i="243"/>
  <c r="O177" i="243"/>
  <c r="K177" i="243"/>
  <c r="G177" i="243"/>
  <c r="S176" i="243"/>
  <c r="O176" i="243"/>
  <c r="K176" i="243"/>
  <c r="G176" i="243"/>
  <c r="G175" i="243"/>
  <c r="S174" i="243"/>
  <c r="O174" i="243"/>
  <c r="K174" i="243"/>
  <c r="G174" i="243"/>
  <c r="S173" i="243"/>
  <c r="O173" i="243"/>
  <c r="K173" i="243"/>
  <c r="G173" i="243"/>
  <c r="S172" i="243"/>
  <c r="O172" i="243"/>
  <c r="K172" i="243"/>
  <c r="G172" i="243"/>
  <c r="G171" i="243"/>
  <c r="S170" i="243"/>
  <c r="O170" i="243"/>
  <c r="K170" i="243"/>
  <c r="G170" i="243"/>
  <c r="S169" i="243"/>
  <c r="O169" i="243"/>
  <c r="K169" i="243"/>
  <c r="G169" i="243"/>
  <c r="S168" i="243"/>
  <c r="O168" i="243"/>
  <c r="K168" i="243"/>
  <c r="G168" i="243"/>
  <c r="G167" i="243"/>
  <c r="S166" i="243"/>
  <c r="O166" i="243"/>
  <c r="K166" i="243"/>
  <c r="G166" i="243"/>
  <c r="S165" i="243"/>
  <c r="O165" i="243"/>
  <c r="K165" i="243"/>
  <c r="G165" i="243"/>
  <c r="S164" i="243"/>
  <c r="O164" i="243"/>
  <c r="K164" i="243"/>
  <c r="G164" i="243"/>
  <c r="S163" i="243"/>
  <c r="O163" i="243"/>
  <c r="K163" i="243"/>
  <c r="G163" i="243"/>
  <c r="G162" i="243"/>
  <c r="S161" i="243"/>
  <c r="O161" i="243"/>
  <c r="K161" i="243"/>
  <c r="G161" i="243"/>
  <c r="S160" i="243"/>
  <c r="O160" i="243"/>
  <c r="K160" i="243"/>
  <c r="G160" i="243"/>
  <c r="S159" i="243"/>
  <c r="O159" i="243"/>
  <c r="K159" i="243"/>
  <c r="G159" i="243"/>
  <c r="G158" i="243"/>
  <c r="S157" i="243"/>
  <c r="O157" i="243"/>
  <c r="K157" i="243"/>
  <c r="G157" i="243"/>
  <c r="S156" i="243"/>
  <c r="O156" i="243"/>
  <c r="K156" i="243"/>
  <c r="G156" i="243"/>
  <c r="S155" i="243"/>
  <c r="O155" i="243"/>
  <c r="K155" i="243"/>
  <c r="G155" i="243"/>
  <c r="G154" i="243"/>
  <c r="S153" i="243"/>
  <c r="O153" i="243"/>
  <c r="K153" i="243"/>
  <c r="G153" i="243"/>
  <c r="S152" i="243"/>
  <c r="O152" i="243"/>
  <c r="K152" i="243"/>
  <c r="G152" i="243"/>
  <c r="S151" i="243"/>
  <c r="O151" i="243"/>
  <c r="K151" i="243"/>
  <c r="G151" i="243"/>
  <c r="G150" i="243"/>
  <c r="S149" i="243"/>
  <c r="O149" i="243"/>
  <c r="K149" i="243"/>
  <c r="G149" i="243"/>
  <c r="S148" i="243"/>
  <c r="O148" i="243"/>
  <c r="K148" i="243"/>
  <c r="G148" i="243"/>
  <c r="S147" i="243"/>
  <c r="O147" i="243"/>
  <c r="K147" i="243"/>
  <c r="G147" i="243"/>
  <c r="G146" i="243"/>
  <c r="S145" i="243"/>
  <c r="O145" i="243"/>
  <c r="K145" i="243"/>
  <c r="G145" i="243"/>
  <c r="S144" i="243"/>
  <c r="O144" i="243"/>
  <c r="K144" i="243"/>
  <c r="G144" i="243"/>
  <c r="S143" i="243"/>
  <c r="O143" i="243"/>
  <c r="K143" i="243"/>
  <c r="G143" i="243"/>
  <c r="S142" i="243"/>
  <c r="O142" i="243"/>
  <c r="K142" i="243"/>
  <c r="G142" i="243"/>
  <c r="G141" i="243"/>
  <c r="C139" i="243"/>
  <c r="K138" i="243"/>
  <c r="G138" i="243"/>
  <c r="C138" i="243"/>
  <c r="K137" i="243"/>
  <c r="G137" i="243"/>
  <c r="C137" i="243"/>
  <c r="K136" i="243"/>
  <c r="G136" i="243"/>
  <c r="C135" i="243"/>
  <c r="K134" i="243"/>
  <c r="G134" i="243"/>
  <c r="C134" i="243"/>
  <c r="K133" i="243"/>
  <c r="G133" i="243"/>
  <c r="C133" i="243"/>
  <c r="K132" i="243"/>
  <c r="G132" i="243"/>
  <c r="K130" i="243"/>
  <c r="G130" i="243"/>
  <c r="C130" i="243"/>
  <c r="K129" i="243"/>
  <c r="G129" i="243"/>
  <c r="C129" i="243"/>
  <c r="K128" i="243"/>
  <c r="G128" i="243"/>
  <c r="C128" i="243"/>
  <c r="K126" i="243"/>
  <c r="C126" i="243"/>
  <c r="K125" i="243"/>
  <c r="G125" i="243"/>
  <c r="C125" i="243"/>
  <c r="K124" i="243"/>
  <c r="G124" i="243"/>
  <c r="C124" i="243"/>
  <c r="G123" i="243"/>
  <c r="S122" i="243"/>
  <c r="C122" i="243"/>
  <c r="S121" i="243"/>
  <c r="K121" i="243"/>
  <c r="G121" i="243"/>
  <c r="C121" i="243"/>
  <c r="S120" i="243"/>
  <c r="K120" i="243"/>
  <c r="G120" i="243"/>
  <c r="C120" i="243"/>
  <c r="S119" i="243"/>
  <c r="K119" i="243"/>
  <c r="G119" i="243"/>
  <c r="S118" i="243"/>
  <c r="O118" i="243"/>
  <c r="C118" i="243"/>
  <c r="K117" i="243"/>
  <c r="G117" i="243"/>
  <c r="C117" i="243"/>
  <c r="S116" i="243"/>
  <c r="O116" i="243"/>
  <c r="K116" i="243"/>
  <c r="G116" i="243"/>
  <c r="C116" i="243"/>
  <c r="S115" i="243"/>
  <c r="K115" i="243"/>
  <c r="G115" i="243"/>
  <c r="S114" i="243"/>
  <c r="O114" i="243"/>
  <c r="C114" i="243"/>
  <c r="S113" i="243"/>
  <c r="K113" i="243"/>
  <c r="G113" i="243"/>
  <c r="C113" i="243"/>
  <c r="S112" i="243"/>
  <c r="O112" i="243"/>
  <c r="K112" i="243"/>
  <c r="G112" i="243"/>
  <c r="C112" i="243"/>
  <c r="K111" i="243"/>
  <c r="G111" i="243"/>
  <c r="S110" i="243"/>
  <c r="O110" i="243"/>
  <c r="S109" i="243"/>
  <c r="K109" i="243"/>
  <c r="G109" i="243"/>
  <c r="S108" i="243"/>
  <c r="K108" i="243"/>
  <c r="G108" i="243"/>
  <c r="S107" i="243"/>
  <c r="O107" i="243"/>
  <c r="K107" i="243"/>
  <c r="G107" i="243"/>
  <c r="S106" i="243"/>
  <c r="O105" i="243"/>
  <c r="K105" i="243"/>
  <c r="S104" i="243"/>
  <c r="K104" i="243"/>
  <c r="G104" i="243"/>
  <c r="S103" i="243"/>
  <c r="O103" i="243"/>
  <c r="K103" i="243"/>
  <c r="G103" i="243"/>
  <c r="S102" i="243"/>
  <c r="G102" i="243"/>
  <c r="S101" i="243"/>
  <c r="O101" i="243"/>
  <c r="S100" i="243"/>
  <c r="K100" i="243"/>
  <c r="G100" i="243"/>
  <c r="O99" i="243"/>
  <c r="K99" i="243"/>
  <c r="G99" i="243"/>
  <c r="S98" i="243"/>
  <c r="K98" i="243"/>
  <c r="G98" i="243"/>
  <c r="S97" i="243"/>
  <c r="C97" i="243"/>
  <c r="S96" i="243"/>
  <c r="O96" i="243"/>
  <c r="K96" i="243"/>
  <c r="G96" i="243"/>
  <c r="C96" i="243"/>
  <c r="S95" i="243"/>
  <c r="O95" i="243"/>
  <c r="K95" i="243"/>
  <c r="G95" i="243"/>
  <c r="C95" i="243"/>
  <c r="S94" i="243"/>
  <c r="O94" i="243"/>
  <c r="K94" i="243"/>
  <c r="G94" i="243"/>
  <c r="C94" i="243"/>
  <c r="S93" i="243"/>
  <c r="S92" i="243"/>
  <c r="O92" i="243"/>
  <c r="K92" i="243"/>
  <c r="G92" i="243"/>
  <c r="S91" i="243"/>
  <c r="O91" i="243"/>
  <c r="K91" i="243"/>
  <c r="G91" i="243"/>
  <c r="S90" i="243"/>
  <c r="O90" i="243"/>
  <c r="K90" i="243"/>
  <c r="G90" i="243"/>
  <c r="S89" i="243"/>
  <c r="S88" i="243"/>
  <c r="O88" i="243"/>
  <c r="K88" i="243"/>
  <c r="G88" i="243"/>
  <c r="S87" i="243"/>
  <c r="O87" i="243"/>
  <c r="K87" i="243"/>
  <c r="G87" i="243"/>
  <c r="S86" i="243"/>
  <c r="O86" i="243"/>
  <c r="K86" i="243"/>
  <c r="G86" i="243"/>
  <c r="S85" i="243"/>
  <c r="S84" i="243"/>
  <c r="O84" i="243"/>
  <c r="K84" i="243"/>
  <c r="S83" i="243"/>
  <c r="O83" i="243"/>
  <c r="K83" i="243"/>
  <c r="G83" i="243"/>
  <c r="S82" i="243"/>
  <c r="O82" i="243"/>
  <c r="K82" i="243"/>
  <c r="G82" i="243"/>
  <c r="S81" i="243"/>
  <c r="G81" i="243"/>
  <c r="S80" i="243"/>
  <c r="O80" i="243"/>
  <c r="S79" i="243"/>
  <c r="O79" i="243"/>
  <c r="K79" i="243"/>
  <c r="G79" i="243"/>
  <c r="S78" i="243"/>
  <c r="O78" i="243"/>
  <c r="K78" i="243"/>
  <c r="G78" i="243"/>
  <c r="S77" i="243"/>
  <c r="K77" i="243"/>
  <c r="G77" i="243"/>
  <c r="S76" i="243"/>
  <c r="O75" i="243"/>
  <c r="K75" i="243"/>
  <c r="G75" i="243"/>
  <c r="O74" i="243"/>
  <c r="K74" i="243"/>
  <c r="G74" i="243"/>
  <c r="S73" i="243"/>
  <c r="O73" i="243"/>
  <c r="K73" i="243"/>
  <c r="G73" i="243"/>
  <c r="S72" i="243"/>
  <c r="S69" i="243"/>
  <c r="O69" i="243"/>
  <c r="K69" i="243"/>
  <c r="G69" i="243"/>
  <c r="C69" i="243"/>
  <c r="S68" i="243"/>
  <c r="O68" i="243"/>
  <c r="K68" i="243"/>
  <c r="G68" i="243"/>
  <c r="C68" i="243"/>
  <c r="S67" i="243"/>
  <c r="O67" i="243"/>
  <c r="K67" i="243"/>
  <c r="G67" i="243"/>
  <c r="C67" i="243"/>
  <c r="S65" i="243"/>
  <c r="O65" i="243"/>
  <c r="K65" i="243"/>
  <c r="G65" i="243"/>
  <c r="S64" i="243"/>
  <c r="O64" i="243"/>
  <c r="K64" i="243"/>
  <c r="G64" i="243"/>
  <c r="C64" i="243"/>
  <c r="S63" i="243"/>
  <c r="O63" i="243"/>
  <c r="K63" i="243"/>
  <c r="G63" i="243"/>
  <c r="C63" i="243"/>
  <c r="C62" i="243"/>
  <c r="S61" i="243"/>
  <c r="O61" i="243"/>
  <c r="K61" i="243"/>
  <c r="S60" i="243"/>
  <c r="O60" i="243"/>
  <c r="K60" i="243"/>
  <c r="G60" i="243"/>
  <c r="C60" i="243"/>
  <c r="S59" i="243"/>
  <c r="O59" i="243"/>
  <c r="K59" i="243"/>
  <c r="G59" i="243"/>
  <c r="C59" i="243"/>
  <c r="G58" i="243"/>
  <c r="C58" i="243"/>
  <c r="S57" i="243"/>
  <c r="O57" i="243"/>
  <c r="S56" i="243"/>
  <c r="O56" i="243"/>
  <c r="K56" i="243"/>
  <c r="G56" i="243"/>
  <c r="C56" i="243"/>
  <c r="S55" i="243"/>
  <c r="O55" i="243"/>
  <c r="K55" i="243"/>
  <c r="G55" i="243"/>
  <c r="C55" i="243"/>
  <c r="K54" i="243"/>
  <c r="G54" i="243"/>
  <c r="C54" i="243"/>
  <c r="S53" i="243"/>
  <c r="S52" i="243"/>
  <c r="O52" i="243"/>
  <c r="K52" i="243"/>
  <c r="G52" i="243"/>
  <c r="C52" i="243"/>
  <c r="S51" i="243"/>
  <c r="O51" i="243"/>
  <c r="K51" i="243"/>
  <c r="G51" i="243"/>
  <c r="C51" i="243"/>
  <c r="O50" i="243"/>
  <c r="K50" i="243"/>
  <c r="G50" i="243"/>
  <c r="C50" i="243"/>
  <c r="S48" i="243"/>
  <c r="O48" i="243"/>
  <c r="K48" i="243"/>
  <c r="G48" i="243"/>
  <c r="C48" i="243"/>
  <c r="S47" i="243"/>
  <c r="O47" i="243"/>
  <c r="K47" i="243"/>
  <c r="G47" i="243"/>
  <c r="C47" i="243"/>
  <c r="S46" i="243"/>
  <c r="O46" i="243"/>
  <c r="K46" i="243"/>
  <c r="G46" i="243"/>
  <c r="C46" i="243"/>
  <c r="S44" i="243"/>
  <c r="O44" i="243"/>
  <c r="K44" i="243"/>
  <c r="G44" i="243"/>
  <c r="S43" i="243"/>
  <c r="O43" i="243"/>
  <c r="K43" i="243"/>
  <c r="G43" i="243"/>
  <c r="C43" i="243"/>
  <c r="S42" i="243"/>
  <c r="O42" i="243"/>
  <c r="K42" i="243"/>
  <c r="G42" i="243"/>
  <c r="C42" i="243"/>
  <c r="C41" i="243"/>
  <c r="S40" i="243"/>
  <c r="O40" i="243"/>
  <c r="K40" i="243"/>
  <c r="S39" i="243"/>
  <c r="O39" i="243"/>
  <c r="K39" i="243"/>
  <c r="G39" i="243"/>
  <c r="C39" i="243"/>
  <c r="S38" i="243"/>
  <c r="O38" i="243"/>
  <c r="K38" i="243"/>
  <c r="G38" i="243"/>
  <c r="C38" i="243"/>
  <c r="G37" i="243"/>
  <c r="C37" i="243"/>
  <c r="S36" i="243"/>
  <c r="O36" i="243"/>
  <c r="S35" i="243"/>
  <c r="O35" i="243"/>
  <c r="K35" i="243"/>
  <c r="G35" i="243"/>
  <c r="C35" i="243"/>
  <c r="S34" i="243"/>
  <c r="O34" i="243"/>
  <c r="K34" i="243"/>
  <c r="G34" i="243"/>
  <c r="C34" i="243"/>
  <c r="G33" i="243"/>
  <c r="C33" i="243"/>
  <c r="S32" i="243"/>
  <c r="S31" i="243"/>
  <c r="O31" i="243"/>
  <c r="K31" i="243"/>
  <c r="G31" i="243"/>
  <c r="C31" i="243"/>
  <c r="S30" i="243"/>
  <c r="O30" i="243"/>
  <c r="K30" i="243"/>
  <c r="G30" i="243"/>
  <c r="C30" i="243"/>
  <c r="O29" i="243"/>
  <c r="G29" i="243"/>
  <c r="C29" i="243"/>
  <c r="S27" i="243"/>
  <c r="O27" i="243"/>
  <c r="K27" i="243"/>
  <c r="G27" i="243"/>
  <c r="C27" i="243"/>
  <c r="S26" i="243"/>
  <c r="O26" i="243"/>
  <c r="K26" i="243"/>
  <c r="G26" i="243"/>
  <c r="C26" i="243"/>
  <c r="S25" i="243"/>
  <c r="O25" i="243"/>
  <c r="G25" i="243"/>
  <c r="C25" i="243"/>
  <c r="S23" i="243"/>
  <c r="O23" i="243"/>
  <c r="K23" i="243"/>
  <c r="G23" i="243"/>
  <c r="S22" i="243"/>
  <c r="O22" i="243"/>
  <c r="K22" i="243"/>
  <c r="G22" i="243"/>
  <c r="S21" i="243"/>
  <c r="O21" i="243"/>
  <c r="G21" i="243"/>
  <c r="S19" i="243"/>
  <c r="O19" i="243"/>
  <c r="K19" i="243"/>
  <c r="S18" i="243"/>
  <c r="O18" i="243"/>
  <c r="K18" i="243"/>
  <c r="G18" i="243"/>
  <c r="S17" i="243"/>
  <c r="O17" i="243"/>
  <c r="K17" i="243"/>
  <c r="G17" i="243"/>
  <c r="G16" i="243"/>
  <c r="S15" i="243"/>
  <c r="O15" i="243"/>
  <c r="S14" i="243"/>
  <c r="O14" i="243"/>
  <c r="K14" i="243"/>
  <c r="G14" i="243"/>
  <c r="S13" i="243"/>
  <c r="O13" i="243"/>
  <c r="K13" i="243"/>
  <c r="G13" i="243"/>
  <c r="K12" i="243"/>
  <c r="G12" i="243"/>
  <c r="S11" i="243"/>
  <c r="S10" i="243"/>
  <c r="O10" i="243"/>
  <c r="K10" i="243"/>
  <c r="G10" i="243"/>
  <c r="S9" i="243"/>
  <c r="O9" i="243"/>
  <c r="K9" i="243"/>
  <c r="G9" i="243"/>
  <c r="O8" i="243"/>
  <c r="K8" i="243"/>
  <c r="G8" i="243"/>
  <c r="S6" i="243"/>
  <c r="O6" i="243"/>
  <c r="K6" i="243"/>
  <c r="G6" i="243"/>
  <c r="S5" i="243"/>
  <c r="O5" i="243"/>
  <c r="K5" i="243"/>
  <c r="G5" i="243"/>
  <c r="S4" i="243"/>
  <c r="O4" i="243"/>
  <c r="K4" i="243"/>
  <c r="G4" i="243"/>
  <c r="G190" i="242"/>
  <c r="G189" i="242"/>
  <c r="G188" i="242"/>
  <c r="G187" i="242"/>
  <c r="G186" i="242"/>
  <c r="G185" i="242"/>
  <c r="G184" i="242"/>
  <c r="G183" i="242"/>
  <c r="S182" i="242"/>
  <c r="O182" i="242"/>
  <c r="K182" i="242"/>
  <c r="G182" i="242"/>
  <c r="S181" i="242"/>
  <c r="O181" i="242"/>
  <c r="K181" i="242"/>
  <c r="G181" i="242"/>
  <c r="S180" i="242"/>
  <c r="O180" i="242"/>
  <c r="K180" i="242"/>
  <c r="G180" i="242"/>
  <c r="G179" i="242"/>
  <c r="S178" i="242"/>
  <c r="O178" i="242"/>
  <c r="K178" i="242"/>
  <c r="G178" i="242"/>
  <c r="S177" i="242"/>
  <c r="O177" i="242"/>
  <c r="K177" i="242"/>
  <c r="G177" i="242"/>
  <c r="S176" i="242"/>
  <c r="O176" i="242"/>
  <c r="K176" i="242"/>
  <c r="G176" i="242"/>
  <c r="G175" i="242"/>
  <c r="S174" i="242"/>
  <c r="O174" i="242"/>
  <c r="K174" i="242"/>
  <c r="G174" i="242"/>
  <c r="S173" i="242"/>
  <c r="O173" i="242"/>
  <c r="K173" i="242"/>
  <c r="G173" i="242"/>
  <c r="S172" i="242"/>
  <c r="O172" i="242"/>
  <c r="K172" i="242"/>
  <c r="G172" i="242"/>
  <c r="G171" i="242"/>
  <c r="S170" i="242"/>
  <c r="O170" i="242"/>
  <c r="K170" i="242"/>
  <c r="G170" i="242"/>
  <c r="S169" i="242"/>
  <c r="O169" i="242"/>
  <c r="K169" i="242"/>
  <c r="G169" i="242"/>
  <c r="S168" i="242"/>
  <c r="O168" i="242"/>
  <c r="K168" i="242"/>
  <c r="G168" i="242"/>
  <c r="G167" i="242"/>
  <c r="S166" i="242"/>
  <c r="O166" i="242"/>
  <c r="K166" i="242"/>
  <c r="G166" i="242"/>
  <c r="S165" i="242"/>
  <c r="O165" i="242"/>
  <c r="K165" i="242"/>
  <c r="G165" i="242"/>
  <c r="S164" i="242"/>
  <c r="O164" i="242"/>
  <c r="K164" i="242"/>
  <c r="G164" i="242"/>
  <c r="S163" i="242"/>
  <c r="O163" i="242"/>
  <c r="K163" i="242"/>
  <c r="G163" i="242"/>
  <c r="G162" i="242"/>
  <c r="S161" i="242"/>
  <c r="O161" i="242"/>
  <c r="K161" i="242"/>
  <c r="G161" i="242"/>
  <c r="S160" i="242"/>
  <c r="O160" i="242"/>
  <c r="K160" i="242"/>
  <c r="G160" i="242"/>
  <c r="S159" i="242"/>
  <c r="O159" i="242"/>
  <c r="K159" i="242"/>
  <c r="G159" i="242"/>
  <c r="G158" i="242"/>
  <c r="S157" i="242"/>
  <c r="O157" i="242"/>
  <c r="K157" i="242"/>
  <c r="G157" i="242"/>
  <c r="S156" i="242"/>
  <c r="O156" i="242"/>
  <c r="K156" i="242"/>
  <c r="G156" i="242"/>
  <c r="S155" i="242"/>
  <c r="O155" i="242"/>
  <c r="K155" i="242"/>
  <c r="G155" i="242"/>
  <c r="G154" i="242"/>
  <c r="S153" i="242"/>
  <c r="O153" i="242"/>
  <c r="K153" i="242"/>
  <c r="G153" i="242"/>
  <c r="S152" i="242"/>
  <c r="O152" i="242"/>
  <c r="K152" i="242"/>
  <c r="G152" i="242"/>
  <c r="S151" i="242"/>
  <c r="O151" i="242"/>
  <c r="K151" i="242"/>
  <c r="G151" i="242"/>
  <c r="G150" i="242"/>
  <c r="S149" i="242"/>
  <c r="O149" i="242"/>
  <c r="K149" i="242"/>
  <c r="G149" i="242"/>
  <c r="S148" i="242"/>
  <c r="O148" i="242"/>
  <c r="K148" i="242"/>
  <c r="G148" i="242"/>
  <c r="S147" i="242"/>
  <c r="O147" i="242"/>
  <c r="K147" i="242"/>
  <c r="G147" i="242"/>
  <c r="G146" i="242"/>
  <c r="S145" i="242"/>
  <c r="O145" i="242"/>
  <c r="K145" i="242"/>
  <c r="G145" i="242"/>
  <c r="S144" i="242"/>
  <c r="O144" i="242"/>
  <c r="K144" i="242"/>
  <c r="G144" i="242"/>
  <c r="S143" i="242"/>
  <c r="O143" i="242"/>
  <c r="K143" i="242"/>
  <c r="G143" i="242"/>
  <c r="S142" i="242"/>
  <c r="O142" i="242"/>
  <c r="K142" i="242"/>
  <c r="G142" i="242"/>
  <c r="G141" i="242"/>
  <c r="C139" i="242"/>
  <c r="K138" i="242"/>
  <c r="G138" i="242"/>
  <c r="C138" i="242"/>
  <c r="K137" i="242"/>
  <c r="G137" i="242"/>
  <c r="C137" i="242"/>
  <c r="K136" i="242"/>
  <c r="G136" i="242"/>
  <c r="C135" i="242"/>
  <c r="K134" i="242"/>
  <c r="G134" i="242"/>
  <c r="C134" i="242"/>
  <c r="K133" i="242"/>
  <c r="G133" i="242"/>
  <c r="C133" i="242"/>
  <c r="K132" i="242"/>
  <c r="G132" i="242"/>
  <c r="K130" i="242"/>
  <c r="G130" i="242"/>
  <c r="C130" i="242"/>
  <c r="K129" i="242"/>
  <c r="G129" i="242"/>
  <c r="C129" i="242"/>
  <c r="K128" i="242"/>
  <c r="G128" i="242"/>
  <c r="C128" i="242"/>
  <c r="K126" i="242"/>
  <c r="C126" i="242"/>
  <c r="K125" i="242"/>
  <c r="G125" i="242"/>
  <c r="C125" i="242"/>
  <c r="K124" i="242"/>
  <c r="G124" i="242"/>
  <c r="C124" i="242"/>
  <c r="G123" i="242"/>
  <c r="S122" i="242"/>
  <c r="C122" i="242"/>
  <c r="S121" i="242"/>
  <c r="K121" i="242"/>
  <c r="G121" i="242"/>
  <c r="C121" i="242"/>
  <c r="S120" i="242"/>
  <c r="K120" i="242"/>
  <c r="G120" i="242"/>
  <c r="C120" i="242"/>
  <c r="S119" i="242"/>
  <c r="K119" i="242"/>
  <c r="G119" i="242"/>
  <c r="S118" i="242"/>
  <c r="O118" i="242"/>
  <c r="C118" i="242"/>
  <c r="K117" i="242"/>
  <c r="G117" i="242"/>
  <c r="C117" i="242"/>
  <c r="S116" i="242"/>
  <c r="O116" i="242"/>
  <c r="K116" i="242"/>
  <c r="G116" i="242"/>
  <c r="C116" i="242"/>
  <c r="S115" i="242"/>
  <c r="K115" i="242"/>
  <c r="G115" i="242"/>
  <c r="S114" i="242"/>
  <c r="O114" i="242"/>
  <c r="C114" i="242"/>
  <c r="S113" i="242"/>
  <c r="K113" i="242"/>
  <c r="G113" i="242"/>
  <c r="C113" i="242"/>
  <c r="S112" i="242"/>
  <c r="O112" i="242"/>
  <c r="K112" i="242"/>
  <c r="G112" i="242"/>
  <c r="C112" i="242"/>
  <c r="K111" i="242"/>
  <c r="G111" i="242"/>
  <c r="S110" i="242"/>
  <c r="O110" i="242"/>
  <c r="S109" i="242"/>
  <c r="K109" i="242"/>
  <c r="G109" i="242"/>
  <c r="S108" i="242"/>
  <c r="K108" i="242"/>
  <c r="G108" i="242"/>
  <c r="S107" i="242"/>
  <c r="O107" i="242"/>
  <c r="K107" i="242"/>
  <c r="G107" i="242"/>
  <c r="S106" i="242"/>
  <c r="O105" i="242"/>
  <c r="K105" i="242"/>
  <c r="S104" i="242"/>
  <c r="K104" i="242"/>
  <c r="G104" i="242"/>
  <c r="S103" i="242"/>
  <c r="O103" i="242"/>
  <c r="K103" i="242"/>
  <c r="G103" i="242"/>
  <c r="S102" i="242"/>
  <c r="G102" i="242"/>
  <c r="S101" i="242"/>
  <c r="O101" i="242"/>
  <c r="S100" i="242"/>
  <c r="K100" i="242"/>
  <c r="G100" i="242"/>
  <c r="O99" i="242"/>
  <c r="K99" i="242"/>
  <c r="G99" i="242"/>
  <c r="S98" i="242"/>
  <c r="K98" i="242"/>
  <c r="G98" i="242"/>
  <c r="S97" i="242"/>
  <c r="C97" i="242"/>
  <c r="S96" i="242"/>
  <c r="O96" i="242"/>
  <c r="K96" i="242"/>
  <c r="G96" i="242"/>
  <c r="C96" i="242"/>
  <c r="S95" i="242"/>
  <c r="O95" i="242"/>
  <c r="K95" i="242"/>
  <c r="G95" i="242"/>
  <c r="C95" i="242"/>
  <c r="S94" i="242"/>
  <c r="O94" i="242"/>
  <c r="K94" i="242"/>
  <c r="G94" i="242"/>
  <c r="C94" i="242"/>
  <c r="S93" i="242"/>
  <c r="S92" i="242"/>
  <c r="O92" i="242"/>
  <c r="K92" i="242"/>
  <c r="G92" i="242"/>
  <c r="S91" i="242"/>
  <c r="O91" i="242"/>
  <c r="K91" i="242"/>
  <c r="G91" i="242"/>
  <c r="S90" i="242"/>
  <c r="O90" i="242"/>
  <c r="K90" i="242"/>
  <c r="G90" i="242"/>
  <c r="S89" i="242"/>
  <c r="S88" i="242"/>
  <c r="O88" i="242"/>
  <c r="K88" i="242"/>
  <c r="G88" i="242"/>
  <c r="S87" i="242"/>
  <c r="O87" i="242"/>
  <c r="K87" i="242"/>
  <c r="G87" i="242"/>
  <c r="S86" i="242"/>
  <c r="O86" i="242"/>
  <c r="K86" i="242"/>
  <c r="G86" i="242"/>
  <c r="S85" i="242"/>
  <c r="S84" i="242"/>
  <c r="O84" i="242"/>
  <c r="K84" i="242"/>
  <c r="S83" i="242"/>
  <c r="O83" i="242"/>
  <c r="K83" i="242"/>
  <c r="G83" i="242"/>
  <c r="S82" i="242"/>
  <c r="O82" i="242"/>
  <c r="K82" i="242"/>
  <c r="G82" i="242"/>
  <c r="S81" i="242"/>
  <c r="G81" i="242"/>
  <c r="S80" i="242"/>
  <c r="O80" i="242"/>
  <c r="S79" i="242"/>
  <c r="O79" i="242"/>
  <c r="K79" i="242"/>
  <c r="G79" i="242"/>
  <c r="S78" i="242"/>
  <c r="O78" i="242"/>
  <c r="K78" i="242"/>
  <c r="G78" i="242"/>
  <c r="S77" i="242"/>
  <c r="K77" i="242"/>
  <c r="G77" i="242"/>
  <c r="S76" i="242"/>
  <c r="O75" i="242"/>
  <c r="K75" i="242"/>
  <c r="G75" i="242"/>
  <c r="O74" i="242"/>
  <c r="K74" i="242"/>
  <c r="G74" i="242"/>
  <c r="S73" i="242"/>
  <c r="O73" i="242"/>
  <c r="K73" i="242"/>
  <c r="G73" i="242"/>
  <c r="S72" i="242"/>
  <c r="S69" i="242"/>
  <c r="O69" i="242"/>
  <c r="K69" i="242"/>
  <c r="G69" i="242"/>
  <c r="C69" i="242"/>
  <c r="S68" i="242"/>
  <c r="O68" i="242"/>
  <c r="K68" i="242"/>
  <c r="G68" i="242"/>
  <c r="C68" i="242"/>
  <c r="S67" i="242"/>
  <c r="O67" i="242"/>
  <c r="K67" i="242"/>
  <c r="G67" i="242"/>
  <c r="C67" i="242"/>
  <c r="S65" i="242"/>
  <c r="O65" i="242"/>
  <c r="K65" i="242"/>
  <c r="G65" i="242"/>
  <c r="S64" i="242"/>
  <c r="O64" i="242"/>
  <c r="K64" i="242"/>
  <c r="G64" i="242"/>
  <c r="C64" i="242"/>
  <c r="S63" i="242"/>
  <c r="O63" i="242"/>
  <c r="K63" i="242"/>
  <c r="G63" i="242"/>
  <c r="C63" i="242"/>
  <c r="C62" i="242"/>
  <c r="S61" i="242"/>
  <c r="O61" i="242"/>
  <c r="K61" i="242"/>
  <c r="S60" i="242"/>
  <c r="O60" i="242"/>
  <c r="K60" i="242"/>
  <c r="G60" i="242"/>
  <c r="C60" i="242"/>
  <c r="S59" i="242"/>
  <c r="O59" i="242"/>
  <c r="K59" i="242"/>
  <c r="G59" i="242"/>
  <c r="C59" i="242"/>
  <c r="G58" i="242"/>
  <c r="C58" i="242"/>
  <c r="S57" i="242"/>
  <c r="O57" i="242"/>
  <c r="S56" i="242"/>
  <c r="O56" i="242"/>
  <c r="K56" i="242"/>
  <c r="G56" i="242"/>
  <c r="C56" i="242"/>
  <c r="S55" i="242"/>
  <c r="O55" i="242"/>
  <c r="K55" i="242"/>
  <c r="G55" i="242"/>
  <c r="C55" i="242"/>
  <c r="K54" i="242"/>
  <c r="G54" i="242"/>
  <c r="C54" i="242"/>
  <c r="S53" i="242"/>
  <c r="S52" i="242"/>
  <c r="O52" i="242"/>
  <c r="K52" i="242"/>
  <c r="G52" i="242"/>
  <c r="C52" i="242"/>
  <c r="S51" i="242"/>
  <c r="O51" i="242"/>
  <c r="K51" i="242"/>
  <c r="G51" i="242"/>
  <c r="C51" i="242"/>
  <c r="O50" i="242"/>
  <c r="K50" i="242"/>
  <c r="G50" i="242"/>
  <c r="C50" i="242"/>
  <c r="S48" i="242"/>
  <c r="O48" i="242"/>
  <c r="K48" i="242"/>
  <c r="G48" i="242"/>
  <c r="C48" i="242"/>
  <c r="S47" i="242"/>
  <c r="O47" i="242"/>
  <c r="K47" i="242"/>
  <c r="G47" i="242"/>
  <c r="C47" i="242"/>
  <c r="S46" i="242"/>
  <c r="O46" i="242"/>
  <c r="K46" i="242"/>
  <c r="G46" i="242"/>
  <c r="C46" i="242"/>
  <c r="S44" i="242"/>
  <c r="O44" i="242"/>
  <c r="K44" i="242"/>
  <c r="G44" i="242"/>
  <c r="S43" i="242"/>
  <c r="O43" i="242"/>
  <c r="K43" i="242"/>
  <c r="G43" i="242"/>
  <c r="C43" i="242"/>
  <c r="S42" i="242"/>
  <c r="O42" i="242"/>
  <c r="K42" i="242"/>
  <c r="G42" i="242"/>
  <c r="C42" i="242"/>
  <c r="C41" i="242"/>
  <c r="S40" i="242"/>
  <c r="O40" i="242"/>
  <c r="K40" i="242"/>
  <c r="S39" i="242"/>
  <c r="O39" i="242"/>
  <c r="K39" i="242"/>
  <c r="G39" i="242"/>
  <c r="C39" i="242"/>
  <c r="S38" i="242"/>
  <c r="O38" i="242"/>
  <c r="K38" i="242"/>
  <c r="G38" i="242"/>
  <c r="C38" i="242"/>
  <c r="G37" i="242"/>
  <c r="C37" i="242"/>
  <c r="S36" i="242"/>
  <c r="O36" i="242"/>
  <c r="S35" i="242"/>
  <c r="O35" i="242"/>
  <c r="K35" i="242"/>
  <c r="G35" i="242"/>
  <c r="C35" i="242"/>
  <c r="S34" i="242"/>
  <c r="O34" i="242"/>
  <c r="K34" i="242"/>
  <c r="G34" i="242"/>
  <c r="C34" i="242"/>
  <c r="G33" i="242"/>
  <c r="C33" i="242"/>
  <c r="S32" i="242"/>
  <c r="S31" i="242"/>
  <c r="O31" i="242"/>
  <c r="K31" i="242"/>
  <c r="G31" i="242"/>
  <c r="C31" i="242"/>
  <c r="S30" i="242"/>
  <c r="O30" i="242"/>
  <c r="K30" i="242"/>
  <c r="G30" i="242"/>
  <c r="C30" i="242"/>
  <c r="O29" i="242"/>
  <c r="G29" i="242"/>
  <c r="C29" i="242"/>
  <c r="S27" i="242"/>
  <c r="O27" i="242"/>
  <c r="K27" i="242"/>
  <c r="G27" i="242"/>
  <c r="C27" i="242"/>
  <c r="S26" i="242"/>
  <c r="O26" i="242"/>
  <c r="K26" i="242"/>
  <c r="G26" i="242"/>
  <c r="C26" i="242"/>
  <c r="S25" i="242"/>
  <c r="O25" i="242"/>
  <c r="G25" i="242"/>
  <c r="C25" i="242"/>
  <c r="S23" i="242"/>
  <c r="O23" i="242"/>
  <c r="K23" i="242"/>
  <c r="G23" i="242"/>
  <c r="S22" i="242"/>
  <c r="O22" i="242"/>
  <c r="K22" i="242"/>
  <c r="G22" i="242"/>
  <c r="S21" i="242"/>
  <c r="O21" i="242"/>
  <c r="G21" i="242"/>
  <c r="S19" i="242"/>
  <c r="O19" i="242"/>
  <c r="K19" i="242"/>
  <c r="S18" i="242"/>
  <c r="O18" i="242"/>
  <c r="K18" i="242"/>
  <c r="G18" i="242"/>
  <c r="S17" i="242"/>
  <c r="O17" i="242"/>
  <c r="K17" i="242"/>
  <c r="G17" i="242"/>
  <c r="G16" i="242"/>
  <c r="S15" i="242"/>
  <c r="O15" i="242"/>
  <c r="S14" i="242"/>
  <c r="O14" i="242"/>
  <c r="K14" i="242"/>
  <c r="G14" i="242"/>
  <c r="S13" i="242"/>
  <c r="O13" i="242"/>
  <c r="K13" i="242"/>
  <c r="G13" i="242"/>
  <c r="K12" i="242"/>
  <c r="G12" i="242"/>
  <c r="S11" i="242"/>
  <c r="S10" i="242"/>
  <c r="O10" i="242"/>
  <c r="K10" i="242"/>
  <c r="G10" i="242"/>
  <c r="S9" i="242"/>
  <c r="O9" i="242"/>
  <c r="K9" i="242"/>
  <c r="G9" i="242"/>
  <c r="O8" i="242"/>
  <c r="K8" i="242"/>
  <c r="G8" i="242"/>
  <c r="S6" i="242"/>
  <c r="O6" i="242"/>
  <c r="K6" i="242"/>
  <c r="G6" i="242"/>
  <c r="S5" i="242"/>
  <c r="O5" i="242"/>
  <c r="K5" i="242"/>
  <c r="G5" i="242"/>
  <c r="S4" i="242"/>
  <c r="O4" i="242"/>
  <c r="K4" i="242"/>
  <c r="G4" i="242"/>
  <c r="G190" i="241"/>
  <c r="G189" i="241"/>
  <c r="G188" i="241"/>
  <c r="G187" i="241"/>
  <c r="G186" i="241"/>
  <c r="G185" i="241"/>
  <c r="G184" i="241"/>
  <c r="G183" i="241"/>
  <c r="S182" i="241"/>
  <c r="O182" i="241"/>
  <c r="K182" i="241"/>
  <c r="G182" i="241"/>
  <c r="S181" i="241"/>
  <c r="O181" i="241"/>
  <c r="K181" i="241"/>
  <c r="G181" i="241"/>
  <c r="S180" i="241"/>
  <c r="O180" i="241"/>
  <c r="K180" i="241"/>
  <c r="G180" i="241"/>
  <c r="G179" i="241"/>
  <c r="S178" i="241"/>
  <c r="O178" i="241"/>
  <c r="K178" i="241"/>
  <c r="G178" i="241"/>
  <c r="S177" i="241"/>
  <c r="O177" i="241"/>
  <c r="K177" i="241"/>
  <c r="G177" i="241"/>
  <c r="S176" i="241"/>
  <c r="O176" i="241"/>
  <c r="K176" i="241"/>
  <c r="G176" i="241"/>
  <c r="G175" i="241"/>
  <c r="S174" i="241"/>
  <c r="O174" i="241"/>
  <c r="K174" i="241"/>
  <c r="G174" i="241"/>
  <c r="S173" i="241"/>
  <c r="O173" i="241"/>
  <c r="K173" i="241"/>
  <c r="G173" i="241"/>
  <c r="S172" i="241"/>
  <c r="O172" i="241"/>
  <c r="K172" i="241"/>
  <c r="G172" i="241"/>
  <c r="G171" i="241"/>
  <c r="S170" i="241"/>
  <c r="O170" i="241"/>
  <c r="K170" i="241"/>
  <c r="G170" i="241"/>
  <c r="S169" i="241"/>
  <c r="O169" i="241"/>
  <c r="K169" i="241"/>
  <c r="G169" i="241"/>
  <c r="S168" i="241"/>
  <c r="O168" i="241"/>
  <c r="K168" i="241"/>
  <c r="G168" i="241"/>
  <c r="G167" i="241"/>
  <c r="S166" i="241"/>
  <c r="O166" i="241"/>
  <c r="K166" i="241"/>
  <c r="G166" i="241"/>
  <c r="S165" i="241"/>
  <c r="O165" i="241"/>
  <c r="K165" i="241"/>
  <c r="G165" i="241"/>
  <c r="S164" i="241"/>
  <c r="O164" i="241"/>
  <c r="K164" i="241"/>
  <c r="G164" i="241"/>
  <c r="S163" i="241"/>
  <c r="O163" i="241"/>
  <c r="K163" i="241"/>
  <c r="G163" i="241"/>
  <c r="G162" i="241"/>
  <c r="S161" i="241"/>
  <c r="O161" i="241"/>
  <c r="K161" i="241"/>
  <c r="G161" i="241"/>
  <c r="S160" i="241"/>
  <c r="O160" i="241"/>
  <c r="K160" i="241"/>
  <c r="G160" i="241"/>
  <c r="S159" i="241"/>
  <c r="O159" i="241"/>
  <c r="K159" i="241"/>
  <c r="G159" i="241"/>
  <c r="G158" i="241"/>
  <c r="S157" i="241"/>
  <c r="O157" i="241"/>
  <c r="K157" i="241"/>
  <c r="G157" i="241"/>
  <c r="S156" i="241"/>
  <c r="O156" i="241"/>
  <c r="K156" i="241"/>
  <c r="G156" i="241"/>
  <c r="S155" i="241"/>
  <c r="O155" i="241"/>
  <c r="K155" i="241"/>
  <c r="G155" i="241"/>
  <c r="G154" i="241"/>
  <c r="S153" i="241"/>
  <c r="O153" i="241"/>
  <c r="K153" i="241"/>
  <c r="G153" i="241"/>
  <c r="S152" i="241"/>
  <c r="O152" i="241"/>
  <c r="K152" i="241"/>
  <c r="G152" i="241"/>
  <c r="S151" i="241"/>
  <c r="O151" i="241"/>
  <c r="K151" i="241"/>
  <c r="G151" i="241"/>
  <c r="G150" i="241"/>
  <c r="S149" i="241"/>
  <c r="O149" i="241"/>
  <c r="K149" i="241"/>
  <c r="G149" i="241"/>
  <c r="S148" i="241"/>
  <c r="O148" i="241"/>
  <c r="K148" i="241"/>
  <c r="G148" i="241"/>
  <c r="S147" i="241"/>
  <c r="O147" i="241"/>
  <c r="K147" i="241"/>
  <c r="G147" i="241"/>
  <c r="G146" i="241"/>
  <c r="S145" i="241"/>
  <c r="O145" i="241"/>
  <c r="K145" i="241"/>
  <c r="G145" i="241"/>
  <c r="S144" i="241"/>
  <c r="O144" i="241"/>
  <c r="K144" i="241"/>
  <c r="G144" i="241"/>
  <c r="S143" i="241"/>
  <c r="O143" i="241"/>
  <c r="K143" i="241"/>
  <c r="G143" i="241"/>
  <c r="S142" i="241"/>
  <c r="O142" i="241"/>
  <c r="K142" i="241"/>
  <c r="G142" i="241"/>
  <c r="G141" i="241"/>
  <c r="C139" i="241"/>
  <c r="K138" i="241"/>
  <c r="G138" i="241"/>
  <c r="C138" i="241"/>
  <c r="K137" i="241"/>
  <c r="G137" i="241"/>
  <c r="C137" i="241"/>
  <c r="K136" i="241"/>
  <c r="G136" i="241"/>
  <c r="C135" i="241"/>
  <c r="K134" i="241"/>
  <c r="G134" i="241"/>
  <c r="C134" i="241"/>
  <c r="K133" i="241"/>
  <c r="G133" i="241"/>
  <c r="C133" i="241"/>
  <c r="K132" i="241"/>
  <c r="G132" i="241"/>
  <c r="K130" i="241"/>
  <c r="G130" i="241"/>
  <c r="C130" i="241"/>
  <c r="K129" i="241"/>
  <c r="G129" i="241"/>
  <c r="C129" i="241"/>
  <c r="K128" i="241"/>
  <c r="G128" i="241"/>
  <c r="C128" i="241"/>
  <c r="K126" i="241"/>
  <c r="C126" i="241"/>
  <c r="K125" i="241"/>
  <c r="G125" i="241"/>
  <c r="C125" i="241"/>
  <c r="K124" i="241"/>
  <c r="G124" i="241"/>
  <c r="C124" i="241"/>
  <c r="G123" i="241"/>
  <c r="S122" i="241"/>
  <c r="C122" i="241"/>
  <c r="S121" i="241"/>
  <c r="K121" i="241"/>
  <c r="G121" i="241"/>
  <c r="C121" i="241"/>
  <c r="S120" i="241"/>
  <c r="K120" i="241"/>
  <c r="G120" i="241"/>
  <c r="C120" i="241"/>
  <c r="S119" i="241"/>
  <c r="K119" i="241"/>
  <c r="G119" i="241"/>
  <c r="S118" i="241"/>
  <c r="O118" i="241"/>
  <c r="C118" i="241"/>
  <c r="K117" i="241"/>
  <c r="G117" i="241"/>
  <c r="C117" i="241"/>
  <c r="S116" i="241"/>
  <c r="O116" i="241"/>
  <c r="K116" i="241"/>
  <c r="G116" i="241"/>
  <c r="C116" i="241"/>
  <c r="S115" i="241"/>
  <c r="K115" i="241"/>
  <c r="G115" i="241"/>
  <c r="S114" i="241"/>
  <c r="O114" i="241"/>
  <c r="C114" i="241"/>
  <c r="S113" i="241"/>
  <c r="K113" i="241"/>
  <c r="G113" i="241"/>
  <c r="C113" i="241"/>
  <c r="S112" i="241"/>
  <c r="O112" i="241"/>
  <c r="K112" i="241"/>
  <c r="G112" i="241"/>
  <c r="C112" i="241"/>
  <c r="K111" i="241"/>
  <c r="G111" i="241"/>
  <c r="S110" i="241"/>
  <c r="O110" i="241"/>
  <c r="S109" i="241"/>
  <c r="K109" i="241"/>
  <c r="G109" i="241"/>
  <c r="S108" i="241"/>
  <c r="K108" i="241"/>
  <c r="G108" i="241"/>
  <c r="S107" i="241"/>
  <c r="O107" i="241"/>
  <c r="K107" i="241"/>
  <c r="G107" i="241"/>
  <c r="S106" i="241"/>
  <c r="O105" i="241"/>
  <c r="K105" i="241"/>
  <c r="S104" i="241"/>
  <c r="K104" i="241"/>
  <c r="G104" i="241"/>
  <c r="S103" i="241"/>
  <c r="O103" i="241"/>
  <c r="K103" i="241"/>
  <c r="G103" i="241"/>
  <c r="S102" i="241"/>
  <c r="G102" i="241"/>
  <c r="S101" i="241"/>
  <c r="O101" i="241"/>
  <c r="S100" i="241"/>
  <c r="K100" i="241"/>
  <c r="G100" i="241"/>
  <c r="O99" i="241"/>
  <c r="K99" i="241"/>
  <c r="G99" i="241"/>
  <c r="S98" i="241"/>
  <c r="K98" i="241"/>
  <c r="G98" i="241"/>
  <c r="S97" i="241"/>
  <c r="C97" i="241"/>
  <c r="S96" i="241"/>
  <c r="O96" i="241"/>
  <c r="K96" i="241"/>
  <c r="G96" i="241"/>
  <c r="C96" i="241"/>
  <c r="S95" i="241"/>
  <c r="O95" i="241"/>
  <c r="K95" i="241"/>
  <c r="G95" i="241"/>
  <c r="C95" i="241"/>
  <c r="S94" i="241"/>
  <c r="O94" i="241"/>
  <c r="K94" i="241"/>
  <c r="G94" i="241"/>
  <c r="C94" i="241"/>
  <c r="S93" i="241"/>
  <c r="S92" i="241"/>
  <c r="O92" i="241"/>
  <c r="K92" i="241"/>
  <c r="G92" i="241"/>
  <c r="S91" i="241"/>
  <c r="O91" i="241"/>
  <c r="K91" i="241"/>
  <c r="G91" i="241"/>
  <c r="S90" i="241"/>
  <c r="O90" i="241"/>
  <c r="K90" i="241"/>
  <c r="G90" i="241"/>
  <c r="S89" i="241"/>
  <c r="S88" i="241"/>
  <c r="O88" i="241"/>
  <c r="K88" i="241"/>
  <c r="G88" i="241"/>
  <c r="S87" i="241"/>
  <c r="O87" i="241"/>
  <c r="K87" i="241"/>
  <c r="G87" i="241"/>
  <c r="S86" i="241"/>
  <c r="O86" i="241"/>
  <c r="K86" i="241"/>
  <c r="G86" i="241"/>
  <c r="S85" i="241"/>
  <c r="S84" i="241"/>
  <c r="O84" i="241"/>
  <c r="K84" i="241"/>
  <c r="S83" i="241"/>
  <c r="O83" i="241"/>
  <c r="K83" i="241"/>
  <c r="G83" i="241"/>
  <c r="S82" i="241"/>
  <c r="O82" i="241"/>
  <c r="K82" i="241"/>
  <c r="G82" i="241"/>
  <c r="S81" i="241"/>
  <c r="G81" i="241"/>
  <c r="S80" i="241"/>
  <c r="O80" i="241"/>
  <c r="S79" i="241"/>
  <c r="O79" i="241"/>
  <c r="K79" i="241"/>
  <c r="G79" i="241"/>
  <c r="S78" i="241"/>
  <c r="O78" i="241"/>
  <c r="K78" i="241"/>
  <c r="G78" i="241"/>
  <c r="S77" i="241"/>
  <c r="K77" i="241"/>
  <c r="G77" i="241"/>
  <c r="S76" i="241"/>
  <c r="O75" i="241"/>
  <c r="K75" i="241"/>
  <c r="G75" i="241"/>
  <c r="O74" i="241"/>
  <c r="K74" i="241"/>
  <c r="G74" i="241"/>
  <c r="S73" i="241"/>
  <c r="O73" i="241"/>
  <c r="K73" i="241"/>
  <c r="G73" i="241"/>
  <c r="S72" i="241"/>
  <c r="S69" i="241"/>
  <c r="O69" i="241"/>
  <c r="K69" i="241"/>
  <c r="G69" i="241"/>
  <c r="C69" i="241"/>
  <c r="S68" i="241"/>
  <c r="O68" i="241"/>
  <c r="K68" i="241"/>
  <c r="G68" i="241"/>
  <c r="C68" i="241"/>
  <c r="S67" i="241"/>
  <c r="O67" i="241"/>
  <c r="K67" i="241"/>
  <c r="G67" i="241"/>
  <c r="C67" i="241"/>
  <c r="S65" i="241"/>
  <c r="O65" i="241"/>
  <c r="K65" i="241"/>
  <c r="G65" i="241"/>
  <c r="S64" i="241"/>
  <c r="O64" i="241"/>
  <c r="K64" i="241"/>
  <c r="G64" i="241"/>
  <c r="C64" i="241"/>
  <c r="S63" i="241"/>
  <c r="O63" i="241"/>
  <c r="K63" i="241"/>
  <c r="G63" i="241"/>
  <c r="C63" i="241"/>
  <c r="C62" i="241"/>
  <c r="S61" i="241"/>
  <c r="O61" i="241"/>
  <c r="K61" i="241"/>
  <c r="S60" i="241"/>
  <c r="O60" i="241"/>
  <c r="K60" i="241"/>
  <c r="G60" i="241"/>
  <c r="C60" i="241"/>
  <c r="S59" i="241"/>
  <c r="O59" i="241"/>
  <c r="K59" i="241"/>
  <c r="G59" i="241"/>
  <c r="C59" i="241"/>
  <c r="G58" i="241"/>
  <c r="C58" i="241"/>
  <c r="S57" i="241"/>
  <c r="O57" i="241"/>
  <c r="S56" i="241"/>
  <c r="O56" i="241"/>
  <c r="K56" i="241"/>
  <c r="G56" i="241"/>
  <c r="C56" i="241"/>
  <c r="S55" i="241"/>
  <c r="O55" i="241"/>
  <c r="K55" i="241"/>
  <c r="G55" i="241"/>
  <c r="C55" i="241"/>
  <c r="K54" i="241"/>
  <c r="G54" i="241"/>
  <c r="C54" i="241"/>
  <c r="S53" i="241"/>
  <c r="S52" i="241"/>
  <c r="O52" i="241"/>
  <c r="K52" i="241"/>
  <c r="G52" i="241"/>
  <c r="C52" i="241"/>
  <c r="S51" i="241"/>
  <c r="O51" i="241"/>
  <c r="K51" i="241"/>
  <c r="G51" i="241"/>
  <c r="C51" i="241"/>
  <c r="O50" i="241"/>
  <c r="K50" i="241"/>
  <c r="G50" i="241"/>
  <c r="C50" i="241"/>
  <c r="S48" i="241"/>
  <c r="O48" i="241"/>
  <c r="K48" i="241"/>
  <c r="G48" i="241"/>
  <c r="C48" i="241"/>
  <c r="S47" i="241"/>
  <c r="O47" i="241"/>
  <c r="K47" i="241"/>
  <c r="G47" i="241"/>
  <c r="C47" i="241"/>
  <c r="S46" i="241"/>
  <c r="O46" i="241"/>
  <c r="K46" i="241"/>
  <c r="G46" i="241"/>
  <c r="C46" i="241"/>
  <c r="S44" i="241"/>
  <c r="O44" i="241"/>
  <c r="K44" i="241"/>
  <c r="G44" i="241"/>
  <c r="S43" i="241"/>
  <c r="O43" i="241"/>
  <c r="K43" i="241"/>
  <c r="G43" i="241"/>
  <c r="C43" i="241"/>
  <c r="S42" i="241"/>
  <c r="O42" i="241"/>
  <c r="K42" i="241"/>
  <c r="G42" i="241"/>
  <c r="C42" i="241"/>
  <c r="C41" i="241"/>
  <c r="S40" i="241"/>
  <c r="O40" i="241"/>
  <c r="K40" i="241"/>
  <c r="S39" i="241"/>
  <c r="O39" i="241"/>
  <c r="K39" i="241"/>
  <c r="G39" i="241"/>
  <c r="C39" i="241"/>
  <c r="S38" i="241"/>
  <c r="O38" i="241"/>
  <c r="K38" i="241"/>
  <c r="G38" i="241"/>
  <c r="C38" i="241"/>
  <c r="G37" i="241"/>
  <c r="C37" i="241"/>
  <c r="S36" i="241"/>
  <c r="O36" i="241"/>
  <c r="S35" i="241"/>
  <c r="O35" i="241"/>
  <c r="K35" i="241"/>
  <c r="G35" i="241"/>
  <c r="C35" i="241"/>
  <c r="S34" i="241"/>
  <c r="O34" i="241"/>
  <c r="K34" i="241"/>
  <c r="G34" i="241"/>
  <c r="C34" i="241"/>
  <c r="G33" i="241"/>
  <c r="C33" i="241"/>
  <c r="S32" i="241"/>
  <c r="S31" i="241"/>
  <c r="O31" i="241"/>
  <c r="K31" i="241"/>
  <c r="G31" i="241"/>
  <c r="C31" i="241"/>
  <c r="S30" i="241"/>
  <c r="O30" i="241"/>
  <c r="K30" i="241"/>
  <c r="G30" i="241"/>
  <c r="C30" i="241"/>
  <c r="O29" i="241"/>
  <c r="G29" i="241"/>
  <c r="C29" i="241"/>
  <c r="S27" i="241"/>
  <c r="O27" i="241"/>
  <c r="K27" i="241"/>
  <c r="G27" i="241"/>
  <c r="C27" i="241"/>
  <c r="S26" i="241"/>
  <c r="O26" i="241"/>
  <c r="K26" i="241"/>
  <c r="G26" i="241"/>
  <c r="C26" i="241"/>
  <c r="S25" i="241"/>
  <c r="O25" i="241"/>
  <c r="G25" i="241"/>
  <c r="C25" i="241"/>
  <c r="S23" i="241"/>
  <c r="O23" i="241"/>
  <c r="K23" i="241"/>
  <c r="G23" i="241"/>
  <c r="S22" i="241"/>
  <c r="O22" i="241"/>
  <c r="K22" i="241"/>
  <c r="G22" i="241"/>
  <c r="S21" i="241"/>
  <c r="O21" i="241"/>
  <c r="G21" i="241"/>
  <c r="S19" i="241"/>
  <c r="O19" i="241"/>
  <c r="K19" i="241"/>
  <c r="S18" i="241"/>
  <c r="O18" i="241"/>
  <c r="K18" i="241"/>
  <c r="G18" i="241"/>
  <c r="S17" i="241"/>
  <c r="O17" i="241"/>
  <c r="K17" i="241"/>
  <c r="G17" i="241"/>
  <c r="G16" i="241"/>
  <c r="S15" i="241"/>
  <c r="O15" i="241"/>
  <c r="S14" i="241"/>
  <c r="O14" i="241"/>
  <c r="K14" i="241"/>
  <c r="G14" i="241"/>
  <c r="S13" i="241"/>
  <c r="O13" i="241"/>
  <c r="K13" i="241"/>
  <c r="G13" i="241"/>
  <c r="K12" i="241"/>
  <c r="G12" i="241"/>
  <c r="S11" i="241"/>
  <c r="S10" i="241"/>
  <c r="O10" i="241"/>
  <c r="K10" i="241"/>
  <c r="G10" i="241"/>
  <c r="S9" i="241"/>
  <c r="O9" i="241"/>
  <c r="K9" i="241"/>
  <c r="G9" i="241"/>
  <c r="O8" i="241"/>
  <c r="K8" i="241"/>
  <c r="G8" i="241"/>
  <c r="S6" i="241"/>
  <c r="O6" i="241"/>
  <c r="K6" i="241"/>
  <c r="G6" i="241"/>
  <c r="S5" i="241"/>
  <c r="O5" i="241"/>
  <c r="K5" i="241"/>
  <c r="G5" i="241"/>
  <c r="S4" i="241"/>
  <c r="O4" i="241"/>
  <c r="K4" i="241"/>
  <c r="G4" i="241"/>
  <c r="G190" i="240"/>
  <c r="G189" i="240"/>
  <c r="G188" i="240"/>
  <c r="G187" i="240"/>
  <c r="G186" i="240"/>
  <c r="G185" i="240"/>
  <c r="G184" i="240"/>
  <c r="G183" i="240"/>
  <c r="S182" i="240"/>
  <c r="O182" i="240"/>
  <c r="K182" i="240"/>
  <c r="G182" i="240"/>
  <c r="S181" i="240"/>
  <c r="O181" i="240"/>
  <c r="K181" i="240"/>
  <c r="G181" i="240"/>
  <c r="S180" i="240"/>
  <c r="O180" i="240"/>
  <c r="K180" i="240"/>
  <c r="G180" i="240"/>
  <c r="G179" i="240"/>
  <c r="S178" i="240"/>
  <c r="O178" i="240"/>
  <c r="K178" i="240"/>
  <c r="G178" i="240"/>
  <c r="S177" i="240"/>
  <c r="O177" i="240"/>
  <c r="K177" i="240"/>
  <c r="G177" i="240"/>
  <c r="S176" i="240"/>
  <c r="O176" i="240"/>
  <c r="K176" i="240"/>
  <c r="G176" i="240"/>
  <c r="G175" i="240"/>
  <c r="S174" i="240"/>
  <c r="O174" i="240"/>
  <c r="K174" i="240"/>
  <c r="G174" i="240"/>
  <c r="S173" i="240"/>
  <c r="O173" i="240"/>
  <c r="K173" i="240"/>
  <c r="G173" i="240"/>
  <c r="S172" i="240"/>
  <c r="O172" i="240"/>
  <c r="K172" i="240"/>
  <c r="G172" i="240"/>
  <c r="G171" i="240"/>
  <c r="S170" i="240"/>
  <c r="O170" i="240"/>
  <c r="K170" i="240"/>
  <c r="G170" i="240"/>
  <c r="S169" i="240"/>
  <c r="O169" i="240"/>
  <c r="K169" i="240"/>
  <c r="G169" i="240"/>
  <c r="S168" i="240"/>
  <c r="O168" i="240"/>
  <c r="K168" i="240"/>
  <c r="G168" i="240"/>
  <c r="G167" i="240"/>
  <c r="S166" i="240"/>
  <c r="O166" i="240"/>
  <c r="K166" i="240"/>
  <c r="G166" i="240"/>
  <c r="S165" i="240"/>
  <c r="O165" i="240"/>
  <c r="K165" i="240"/>
  <c r="G165" i="240"/>
  <c r="S164" i="240"/>
  <c r="O164" i="240"/>
  <c r="K164" i="240"/>
  <c r="G164" i="240"/>
  <c r="S163" i="240"/>
  <c r="O163" i="240"/>
  <c r="K163" i="240"/>
  <c r="G163" i="240"/>
  <c r="G162" i="240"/>
  <c r="S161" i="240"/>
  <c r="O161" i="240"/>
  <c r="K161" i="240"/>
  <c r="G161" i="240"/>
  <c r="S160" i="240"/>
  <c r="O160" i="240"/>
  <c r="K160" i="240"/>
  <c r="G160" i="240"/>
  <c r="S159" i="240"/>
  <c r="O159" i="240"/>
  <c r="K159" i="240"/>
  <c r="G159" i="240"/>
  <c r="G158" i="240"/>
  <c r="S157" i="240"/>
  <c r="O157" i="240"/>
  <c r="K157" i="240"/>
  <c r="G157" i="240"/>
  <c r="S156" i="240"/>
  <c r="O156" i="240"/>
  <c r="K156" i="240"/>
  <c r="G156" i="240"/>
  <c r="S155" i="240"/>
  <c r="O155" i="240"/>
  <c r="K155" i="240"/>
  <c r="G155" i="240"/>
  <c r="G154" i="240"/>
  <c r="S153" i="240"/>
  <c r="O153" i="240"/>
  <c r="K153" i="240"/>
  <c r="G153" i="240"/>
  <c r="S152" i="240"/>
  <c r="O152" i="240"/>
  <c r="K152" i="240"/>
  <c r="G152" i="240"/>
  <c r="S151" i="240"/>
  <c r="O151" i="240"/>
  <c r="K151" i="240"/>
  <c r="G151" i="240"/>
  <c r="G150" i="240"/>
  <c r="S149" i="240"/>
  <c r="O149" i="240"/>
  <c r="K149" i="240"/>
  <c r="G149" i="240"/>
  <c r="S148" i="240"/>
  <c r="O148" i="240"/>
  <c r="K148" i="240"/>
  <c r="G148" i="240"/>
  <c r="S147" i="240"/>
  <c r="O147" i="240"/>
  <c r="K147" i="240"/>
  <c r="G147" i="240"/>
  <c r="G146" i="240"/>
  <c r="S145" i="240"/>
  <c r="O145" i="240"/>
  <c r="K145" i="240"/>
  <c r="G145" i="240"/>
  <c r="S144" i="240"/>
  <c r="O144" i="240"/>
  <c r="K144" i="240"/>
  <c r="G144" i="240"/>
  <c r="S143" i="240"/>
  <c r="O143" i="240"/>
  <c r="K143" i="240"/>
  <c r="G143" i="240"/>
  <c r="S142" i="240"/>
  <c r="O142" i="240"/>
  <c r="K142" i="240"/>
  <c r="G142" i="240"/>
  <c r="G141" i="240"/>
  <c r="C139" i="240"/>
  <c r="K138" i="240"/>
  <c r="G138" i="240"/>
  <c r="C138" i="240"/>
  <c r="K137" i="240"/>
  <c r="G137" i="240"/>
  <c r="C137" i="240"/>
  <c r="K136" i="240"/>
  <c r="G136" i="240"/>
  <c r="C135" i="240"/>
  <c r="K134" i="240"/>
  <c r="G134" i="240"/>
  <c r="C134" i="240"/>
  <c r="K133" i="240"/>
  <c r="G133" i="240"/>
  <c r="C133" i="240"/>
  <c r="K132" i="240"/>
  <c r="G132" i="240"/>
  <c r="K130" i="240"/>
  <c r="G130" i="240"/>
  <c r="C130" i="240"/>
  <c r="K129" i="240"/>
  <c r="G129" i="240"/>
  <c r="C129" i="240"/>
  <c r="K128" i="240"/>
  <c r="G128" i="240"/>
  <c r="C128" i="240"/>
  <c r="K126" i="240"/>
  <c r="C126" i="240"/>
  <c r="K125" i="240"/>
  <c r="G125" i="240"/>
  <c r="C125" i="240"/>
  <c r="K124" i="240"/>
  <c r="G124" i="240"/>
  <c r="C124" i="240"/>
  <c r="G123" i="240"/>
  <c r="S122" i="240"/>
  <c r="C122" i="240"/>
  <c r="S121" i="240"/>
  <c r="K121" i="240"/>
  <c r="G121" i="240"/>
  <c r="C121" i="240"/>
  <c r="S120" i="240"/>
  <c r="K120" i="240"/>
  <c r="G120" i="240"/>
  <c r="C120" i="240"/>
  <c r="S119" i="240"/>
  <c r="K119" i="240"/>
  <c r="G119" i="240"/>
  <c r="S118" i="240"/>
  <c r="O118" i="240"/>
  <c r="C118" i="240"/>
  <c r="K117" i="240"/>
  <c r="G117" i="240"/>
  <c r="C117" i="240"/>
  <c r="S116" i="240"/>
  <c r="O116" i="240"/>
  <c r="K116" i="240"/>
  <c r="G116" i="240"/>
  <c r="C116" i="240"/>
  <c r="S115" i="240"/>
  <c r="K115" i="240"/>
  <c r="G115" i="240"/>
  <c r="S114" i="240"/>
  <c r="O114" i="240"/>
  <c r="C114" i="240"/>
  <c r="S113" i="240"/>
  <c r="K113" i="240"/>
  <c r="G113" i="240"/>
  <c r="C113" i="240"/>
  <c r="S112" i="240"/>
  <c r="O112" i="240"/>
  <c r="K112" i="240"/>
  <c r="G112" i="240"/>
  <c r="C112" i="240"/>
  <c r="K111" i="240"/>
  <c r="G111" i="240"/>
  <c r="S110" i="240"/>
  <c r="O110" i="240"/>
  <c r="S109" i="240"/>
  <c r="K109" i="240"/>
  <c r="G109" i="240"/>
  <c r="S108" i="240"/>
  <c r="K108" i="240"/>
  <c r="G108" i="240"/>
  <c r="S107" i="240"/>
  <c r="O107" i="240"/>
  <c r="K107" i="240"/>
  <c r="G107" i="240"/>
  <c r="S106" i="240"/>
  <c r="O105" i="240"/>
  <c r="K105" i="240"/>
  <c r="S104" i="240"/>
  <c r="K104" i="240"/>
  <c r="G104" i="240"/>
  <c r="S103" i="240"/>
  <c r="O103" i="240"/>
  <c r="K103" i="240"/>
  <c r="G103" i="240"/>
  <c r="S102" i="240"/>
  <c r="G102" i="240"/>
  <c r="S101" i="240"/>
  <c r="O101" i="240"/>
  <c r="S100" i="240"/>
  <c r="K100" i="240"/>
  <c r="G100" i="240"/>
  <c r="O99" i="240"/>
  <c r="K99" i="240"/>
  <c r="G99" i="240"/>
  <c r="S98" i="240"/>
  <c r="K98" i="240"/>
  <c r="G98" i="240"/>
  <c r="S97" i="240"/>
  <c r="C97" i="240"/>
  <c r="S96" i="240"/>
  <c r="O96" i="240"/>
  <c r="K96" i="240"/>
  <c r="G96" i="240"/>
  <c r="C96" i="240"/>
  <c r="S95" i="240"/>
  <c r="O95" i="240"/>
  <c r="K95" i="240"/>
  <c r="G95" i="240"/>
  <c r="C95" i="240"/>
  <c r="S94" i="240"/>
  <c r="O94" i="240"/>
  <c r="K94" i="240"/>
  <c r="G94" i="240"/>
  <c r="C94" i="240"/>
  <c r="S93" i="240"/>
  <c r="S92" i="240"/>
  <c r="O92" i="240"/>
  <c r="K92" i="240"/>
  <c r="G92" i="240"/>
  <c r="S91" i="240"/>
  <c r="O91" i="240"/>
  <c r="K91" i="240"/>
  <c r="G91" i="240"/>
  <c r="S90" i="240"/>
  <c r="O90" i="240"/>
  <c r="K90" i="240"/>
  <c r="G90" i="240"/>
  <c r="S89" i="240"/>
  <c r="S88" i="240"/>
  <c r="O88" i="240"/>
  <c r="K88" i="240"/>
  <c r="G88" i="240"/>
  <c r="S87" i="240"/>
  <c r="O87" i="240"/>
  <c r="K87" i="240"/>
  <c r="G87" i="240"/>
  <c r="S86" i="240"/>
  <c r="O86" i="240"/>
  <c r="K86" i="240"/>
  <c r="G86" i="240"/>
  <c r="S85" i="240"/>
  <c r="S84" i="240"/>
  <c r="O84" i="240"/>
  <c r="K84" i="240"/>
  <c r="S83" i="240"/>
  <c r="O83" i="240"/>
  <c r="K83" i="240"/>
  <c r="G83" i="240"/>
  <c r="S82" i="240"/>
  <c r="O82" i="240"/>
  <c r="K82" i="240"/>
  <c r="G82" i="240"/>
  <c r="S81" i="240"/>
  <c r="G81" i="240"/>
  <c r="S80" i="240"/>
  <c r="O80" i="240"/>
  <c r="S79" i="240"/>
  <c r="O79" i="240"/>
  <c r="K79" i="240"/>
  <c r="G79" i="240"/>
  <c r="S78" i="240"/>
  <c r="O78" i="240"/>
  <c r="K78" i="240"/>
  <c r="G78" i="240"/>
  <c r="S77" i="240"/>
  <c r="K77" i="240"/>
  <c r="G77" i="240"/>
  <c r="S76" i="240"/>
  <c r="O75" i="240"/>
  <c r="K75" i="240"/>
  <c r="G75" i="240"/>
  <c r="O74" i="240"/>
  <c r="K74" i="240"/>
  <c r="G74" i="240"/>
  <c r="S73" i="240"/>
  <c r="O73" i="240"/>
  <c r="K73" i="240"/>
  <c r="G73" i="240"/>
  <c r="S72" i="240"/>
  <c r="S69" i="240"/>
  <c r="O69" i="240"/>
  <c r="K69" i="240"/>
  <c r="G69" i="240"/>
  <c r="C69" i="240"/>
  <c r="S68" i="240"/>
  <c r="O68" i="240"/>
  <c r="K68" i="240"/>
  <c r="G68" i="240"/>
  <c r="C68" i="240"/>
  <c r="S67" i="240"/>
  <c r="O67" i="240"/>
  <c r="K67" i="240"/>
  <c r="G67" i="240"/>
  <c r="C67" i="240"/>
  <c r="S65" i="240"/>
  <c r="O65" i="240"/>
  <c r="K65" i="240"/>
  <c r="G65" i="240"/>
  <c r="S64" i="240"/>
  <c r="O64" i="240"/>
  <c r="K64" i="240"/>
  <c r="G64" i="240"/>
  <c r="C64" i="240"/>
  <c r="S63" i="240"/>
  <c r="O63" i="240"/>
  <c r="K63" i="240"/>
  <c r="G63" i="240"/>
  <c r="C63" i="240"/>
  <c r="C62" i="240"/>
  <c r="S61" i="240"/>
  <c r="O61" i="240"/>
  <c r="K61" i="240"/>
  <c r="S60" i="240"/>
  <c r="O60" i="240"/>
  <c r="K60" i="240"/>
  <c r="G60" i="240"/>
  <c r="C60" i="240"/>
  <c r="S59" i="240"/>
  <c r="O59" i="240"/>
  <c r="K59" i="240"/>
  <c r="G59" i="240"/>
  <c r="C59" i="240"/>
  <c r="G58" i="240"/>
  <c r="C58" i="240"/>
  <c r="S57" i="240"/>
  <c r="O57" i="240"/>
  <c r="S56" i="240"/>
  <c r="O56" i="240"/>
  <c r="K56" i="240"/>
  <c r="G56" i="240"/>
  <c r="C56" i="240"/>
  <c r="S55" i="240"/>
  <c r="O55" i="240"/>
  <c r="K55" i="240"/>
  <c r="G55" i="240"/>
  <c r="C55" i="240"/>
  <c r="K54" i="240"/>
  <c r="G54" i="240"/>
  <c r="C54" i="240"/>
  <c r="S53" i="240"/>
  <c r="S52" i="240"/>
  <c r="O52" i="240"/>
  <c r="K52" i="240"/>
  <c r="G52" i="240"/>
  <c r="C52" i="240"/>
  <c r="S51" i="240"/>
  <c r="O51" i="240"/>
  <c r="K51" i="240"/>
  <c r="G51" i="240"/>
  <c r="C51" i="240"/>
  <c r="O50" i="240"/>
  <c r="K50" i="240"/>
  <c r="G50" i="240"/>
  <c r="C50" i="240"/>
  <c r="S48" i="240"/>
  <c r="O48" i="240"/>
  <c r="K48" i="240"/>
  <c r="G48" i="240"/>
  <c r="C48" i="240"/>
  <c r="S47" i="240"/>
  <c r="O47" i="240"/>
  <c r="K47" i="240"/>
  <c r="G47" i="240"/>
  <c r="C47" i="240"/>
  <c r="S46" i="240"/>
  <c r="O46" i="240"/>
  <c r="K46" i="240"/>
  <c r="G46" i="240"/>
  <c r="C46" i="240"/>
  <c r="S44" i="240"/>
  <c r="O44" i="240"/>
  <c r="K44" i="240"/>
  <c r="G44" i="240"/>
  <c r="S43" i="240"/>
  <c r="O43" i="240"/>
  <c r="K43" i="240"/>
  <c r="G43" i="240"/>
  <c r="C43" i="240"/>
  <c r="S42" i="240"/>
  <c r="O42" i="240"/>
  <c r="K42" i="240"/>
  <c r="G42" i="240"/>
  <c r="C42" i="240"/>
  <c r="C41" i="240"/>
  <c r="S40" i="240"/>
  <c r="O40" i="240"/>
  <c r="K40" i="240"/>
  <c r="S39" i="240"/>
  <c r="O39" i="240"/>
  <c r="K39" i="240"/>
  <c r="G39" i="240"/>
  <c r="C39" i="240"/>
  <c r="S38" i="240"/>
  <c r="O38" i="240"/>
  <c r="K38" i="240"/>
  <c r="G38" i="240"/>
  <c r="C38" i="240"/>
  <c r="G37" i="240"/>
  <c r="C37" i="240"/>
  <c r="S36" i="240"/>
  <c r="O36" i="240"/>
  <c r="S35" i="240"/>
  <c r="O35" i="240"/>
  <c r="K35" i="240"/>
  <c r="G35" i="240"/>
  <c r="C35" i="240"/>
  <c r="S34" i="240"/>
  <c r="O34" i="240"/>
  <c r="K34" i="240"/>
  <c r="G34" i="240"/>
  <c r="C34" i="240"/>
  <c r="G33" i="240"/>
  <c r="C33" i="240"/>
  <c r="S32" i="240"/>
  <c r="S31" i="240"/>
  <c r="O31" i="240"/>
  <c r="K31" i="240"/>
  <c r="G31" i="240"/>
  <c r="C31" i="240"/>
  <c r="S30" i="240"/>
  <c r="O30" i="240"/>
  <c r="K30" i="240"/>
  <c r="G30" i="240"/>
  <c r="C30" i="240"/>
  <c r="O29" i="240"/>
  <c r="G29" i="240"/>
  <c r="C29" i="240"/>
  <c r="S27" i="240"/>
  <c r="O27" i="240"/>
  <c r="K27" i="240"/>
  <c r="G27" i="240"/>
  <c r="C27" i="240"/>
  <c r="S26" i="240"/>
  <c r="O26" i="240"/>
  <c r="K26" i="240"/>
  <c r="G26" i="240"/>
  <c r="C26" i="240"/>
  <c r="S25" i="240"/>
  <c r="O25" i="240"/>
  <c r="G25" i="240"/>
  <c r="C25" i="240"/>
  <c r="S23" i="240"/>
  <c r="O23" i="240"/>
  <c r="K23" i="240"/>
  <c r="G23" i="240"/>
  <c r="S22" i="240"/>
  <c r="O22" i="240"/>
  <c r="K22" i="240"/>
  <c r="G22" i="240"/>
  <c r="S21" i="240"/>
  <c r="O21" i="240"/>
  <c r="G21" i="240"/>
  <c r="S19" i="240"/>
  <c r="O19" i="240"/>
  <c r="K19" i="240"/>
  <c r="S18" i="240"/>
  <c r="O18" i="240"/>
  <c r="K18" i="240"/>
  <c r="G18" i="240"/>
  <c r="S17" i="240"/>
  <c r="O17" i="240"/>
  <c r="K17" i="240"/>
  <c r="G17" i="240"/>
  <c r="G16" i="240"/>
  <c r="S15" i="240"/>
  <c r="O15" i="240"/>
  <c r="S14" i="240"/>
  <c r="O14" i="240"/>
  <c r="K14" i="240"/>
  <c r="G14" i="240"/>
  <c r="S13" i="240"/>
  <c r="O13" i="240"/>
  <c r="K13" i="240"/>
  <c r="G13" i="240"/>
  <c r="K12" i="240"/>
  <c r="G12" i="240"/>
  <c r="S11" i="240"/>
  <c r="S10" i="240"/>
  <c r="O10" i="240"/>
  <c r="K10" i="240"/>
  <c r="G10" i="240"/>
  <c r="S9" i="240"/>
  <c r="O9" i="240"/>
  <c r="K9" i="240"/>
  <c r="G9" i="240"/>
  <c r="O8" i="240"/>
  <c r="K8" i="240"/>
  <c r="G8" i="240"/>
  <c r="S6" i="240"/>
  <c r="O6" i="240"/>
  <c r="K6" i="240"/>
  <c r="G6" i="240"/>
  <c r="S5" i="240"/>
  <c r="O5" i="240"/>
  <c r="K5" i="240"/>
  <c r="G5" i="240"/>
  <c r="S4" i="240"/>
  <c r="O4" i="240"/>
  <c r="K4" i="240"/>
  <c r="G4" i="240"/>
  <c r="G190" i="239"/>
  <c r="G189" i="239"/>
  <c r="G188" i="239"/>
  <c r="G187" i="239"/>
  <c r="G186" i="239"/>
  <c r="G185" i="239"/>
  <c r="G184" i="239"/>
  <c r="G183" i="239"/>
  <c r="S182" i="239"/>
  <c r="O182" i="239"/>
  <c r="K182" i="239"/>
  <c r="G182" i="239"/>
  <c r="S181" i="239"/>
  <c r="O181" i="239"/>
  <c r="K181" i="239"/>
  <c r="G181" i="239"/>
  <c r="S180" i="239"/>
  <c r="O180" i="239"/>
  <c r="K180" i="239"/>
  <c r="G180" i="239"/>
  <c r="G179" i="239"/>
  <c r="S178" i="239"/>
  <c r="O178" i="239"/>
  <c r="K178" i="239"/>
  <c r="G178" i="239"/>
  <c r="S177" i="239"/>
  <c r="O177" i="239"/>
  <c r="K177" i="239"/>
  <c r="G177" i="239"/>
  <c r="S176" i="239"/>
  <c r="O176" i="239"/>
  <c r="K176" i="239"/>
  <c r="G176" i="239"/>
  <c r="G175" i="239"/>
  <c r="S174" i="239"/>
  <c r="O174" i="239"/>
  <c r="K174" i="239"/>
  <c r="G174" i="239"/>
  <c r="S173" i="239"/>
  <c r="O173" i="239"/>
  <c r="K173" i="239"/>
  <c r="G173" i="239"/>
  <c r="S172" i="239"/>
  <c r="O172" i="239"/>
  <c r="K172" i="239"/>
  <c r="G172" i="239"/>
  <c r="G171" i="239"/>
  <c r="S170" i="239"/>
  <c r="O170" i="239"/>
  <c r="K170" i="239"/>
  <c r="G170" i="239"/>
  <c r="S169" i="239"/>
  <c r="O169" i="239"/>
  <c r="K169" i="239"/>
  <c r="G169" i="239"/>
  <c r="S168" i="239"/>
  <c r="O168" i="239"/>
  <c r="K168" i="239"/>
  <c r="G168" i="239"/>
  <c r="G167" i="239"/>
  <c r="S166" i="239"/>
  <c r="O166" i="239"/>
  <c r="K166" i="239"/>
  <c r="G166" i="239"/>
  <c r="S165" i="239"/>
  <c r="O165" i="239"/>
  <c r="K165" i="239"/>
  <c r="G165" i="239"/>
  <c r="S164" i="239"/>
  <c r="O164" i="239"/>
  <c r="K164" i="239"/>
  <c r="G164" i="239"/>
  <c r="S163" i="239"/>
  <c r="O163" i="239"/>
  <c r="K163" i="239"/>
  <c r="G163" i="239"/>
  <c r="G162" i="239"/>
  <c r="S161" i="239"/>
  <c r="O161" i="239"/>
  <c r="K161" i="239"/>
  <c r="G161" i="239"/>
  <c r="S160" i="239"/>
  <c r="O160" i="239"/>
  <c r="K160" i="239"/>
  <c r="G160" i="239"/>
  <c r="S159" i="239"/>
  <c r="O159" i="239"/>
  <c r="K159" i="239"/>
  <c r="G159" i="239"/>
  <c r="G158" i="239"/>
  <c r="S157" i="239"/>
  <c r="O157" i="239"/>
  <c r="K157" i="239"/>
  <c r="G157" i="239"/>
  <c r="S156" i="239"/>
  <c r="O156" i="239"/>
  <c r="K156" i="239"/>
  <c r="G156" i="239"/>
  <c r="S155" i="239"/>
  <c r="O155" i="239"/>
  <c r="K155" i="239"/>
  <c r="G155" i="239"/>
  <c r="G154" i="239"/>
  <c r="S153" i="239"/>
  <c r="O153" i="239"/>
  <c r="K153" i="239"/>
  <c r="G153" i="239"/>
  <c r="S152" i="239"/>
  <c r="O152" i="239"/>
  <c r="K152" i="239"/>
  <c r="G152" i="239"/>
  <c r="S151" i="239"/>
  <c r="O151" i="239"/>
  <c r="K151" i="239"/>
  <c r="G151" i="239"/>
  <c r="G150" i="239"/>
  <c r="S149" i="239"/>
  <c r="O149" i="239"/>
  <c r="K149" i="239"/>
  <c r="G149" i="239"/>
  <c r="S148" i="239"/>
  <c r="O148" i="239"/>
  <c r="K148" i="239"/>
  <c r="G148" i="239"/>
  <c r="S147" i="239"/>
  <c r="O147" i="239"/>
  <c r="K147" i="239"/>
  <c r="G147" i="239"/>
  <c r="G146" i="239"/>
  <c r="S145" i="239"/>
  <c r="O145" i="239"/>
  <c r="K145" i="239"/>
  <c r="G145" i="239"/>
  <c r="S144" i="239"/>
  <c r="O144" i="239"/>
  <c r="K144" i="239"/>
  <c r="G144" i="239"/>
  <c r="S143" i="239"/>
  <c r="O143" i="239"/>
  <c r="K143" i="239"/>
  <c r="G143" i="239"/>
  <c r="S142" i="239"/>
  <c r="O142" i="239"/>
  <c r="K142" i="239"/>
  <c r="G142" i="239"/>
  <c r="G141" i="239"/>
  <c r="C139" i="239"/>
  <c r="K138" i="239"/>
  <c r="G138" i="239"/>
  <c r="C138" i="239"/>
  <c r="K137" i="239"/>
  <c r="G137" i="239"/>
  <c r="C137" i="239"/>
  <c r="K136" i="239"/>
  <c r="G136" i="239"/>
  <c r="C135" i="239"/>
  <c r="K134" i="239"/>
  <c r="G134" i="239"/>
  <c r="C134" i="239"/>
  <c r="K133" i="239"/>
  <c r="G133" i="239"/>
  <c r="C133" i="239"/>
  <c r="K132" i="239"/>
  <c r="G132" i="239"/>
  <c r="K130" i="239"/>
  <c r="G130" i="239"/>
  <c r="C130" i="239"/>
  <c r="K129" i="239"/>
  <c r="G129" i="239"/>
  <c r="C129" i="239"/>
  <c r="K128" i="239"/>
  <c r="G128" i="239"/>
  <c r="C128" i="239"/>
  <c r="K126" i="239"/>
  <c r="C126" i="239"/>
  <c r="K125" i="239"/>
  <c r="G125" i="239"/>
  <c r="C125" i="239"/>
  <c r="K124" i="239"/>
  <c r="G124" i="239"/>
  <c r="C124" i="239"/>
  <c r="G123" i="239"/>
  <c r="S122" i="239"/>
  <c r="C122" i="239"/>
  <c r="S121" i="239"/>
  <c r="K121" i="239"/>
  <c r="G121" i="239"/>
  <c r="C121" i="239"/>
  <c r="S120" i="239"/>
  <c r="K120" i="239"/>
  <c r="G120" i="239"/>
  <c r="C120" i="239"/>
  <c r="S119" i="239"/>
  <c r="K119" i="239"/>
  <c r="G119" i="239"/>
  <c r="S118" i="239"/>
  <c r="O118" i="239"/>
  <c r="C118" i="239"/>
  <c r="K117" i="239"/>
  <c r="G117" i="239"/>
  <c r="C117" i="239"/>
  <c r="S116" i="239"/>
  <c r="O116" i="239"/>
  <c r="K116" i="239"/>
  <c r="G116" i="239"/>
  <c r="C116" i="239"/>
  <c r="S115" i="239"/>
  <c r="K115" i="239"/>
  <c r="G115" i="239"/>
  <c r="S114" i="239"/>
  <c r="O114" i="239"/>
  <c r="C114" i="239"/>
  <c r="S113" i="239"/>
  <c r="K113" i="239"/>
  <c r="G113" i="239"/>
  <c r="C113" i="239"/>
  <c r="S112" i="239"/>
  <c r="O112" i="239"/>
  <c r="K112" i="239"/>
  <c r="G112" i="239"/>
  <c r="C112" i="239"/>
  <c r="K111" i="239"/>
  <c r="G111" i="239"/>
  <c r="S110" i="239"/>
  <c r="O110" i="239"/>
  <c r="S109" i="239"/>
  <c r="K109" i="239"/>
  <c r="G109" i="239"/>
  <c r="S108" i="239"/>
  <c r="K108" i="239"/>
  <c r="G108" i="239"/>
  <c r="S107" i="239"/>
  <c r="O107" i="239"/>
  <c r="K107" i="239"/>
  <c r="G107" i="239"/>
  <c r="S106" i="239"/>
  <c r="O105" i="239"/>
  <c r="K105" i="239"/>
  <c r="S104" i="239"/>
  <c r="K104" i="239"/>
  <c r="G104" i="239"/>
  <c r="S103" i="239"/>
  <c r="O103" i="239"/>
  <c r="K103" i="239"/>
  <c r="G103" i="239"/>
  <c r="S102" i="239"/>
  <c r="G102" i="239"/>
  <c r="S101" i="239"/>
  <c r="O101" i="239"/>
  <c r="S100" i="239"/>
  <c r="K100" i="239"/>
  <c r="G100" i="239"/>
  <c r="O99" i="239"/>
  <c r="K99" i="239"/>
  <c r="G99" i="239"/>
  <c r="S98" i="239"/>
  <c r="K98" i="239"/>
  <c r="G98" i="239"/>
  <c r="S97" i="239"/>
  <c r="C97" i="239"/>
  <c r="S96" i="239"/>
  <c r="O96" i="239"/>
  <c r="K96" i="239"/>
  <c r="G96" i="239"/>
  <c r="C96" i="239"/>
  <c r="S95" i="239"/>
  <c r="O95" i="239"/>
  <c r="K95" i="239"/>
  <c r="G95" i="239"/>
  <c r="C95" i="239"/>
  <c r="S94" i="239"/>
  <c r="O94" i="239"/>
  <c r="K94" i="239"/>
  <c r="G94" i="239"/>
  <c r="C94" i="239"/>
  <c r="S93" i="239"/>
  <c r="S92" i="239"/>
  <c r="O92" i="239"/>
  <c r="K92" i="239"/>
  <c r="G92" i="239"/>
  <c r="S91" i="239"/>
  <c r="O91" i="239"/>
  <c r="K91" i="239"/>
  <c r="G91" i="239"/>
  <c r="S90" i="239"/>
  <c r="O90" i="239"/>
  <c r="K90" i="239"/>
  <c r="G90" i="239"/>
  <c r="S89" i="239"/>
  <c r="S88" i="239"/>
  <c r="O88" i="239"/>
  <c r="K88" i="239"/>
  <c r="G88" i="239"/>
  <c r="S87" i="239"/>
  <c r="O87" i="239"/>
  <c r="K87" i="239"/>
  <c r="G87" i="239"/>
  <c r="S86" i="239"/>
  <c r="O86" i="239"/>
  <c r="K86" i="239"/>
  <c r="G86" i="239"/>
  <c r="S85" i="239"/>
  <c r="S84" i="239"/>
  <c r="O84" i="239"/>
  <c r="K84" i="239"/>
  <c r="S83" i="239"/>
  <c r="O83" i="239"/>
  <c r="K83" i="239"/>
  <c r="G83" i="239"/>
  <c r="S82" i="239"/>
  <c r="O82" i="239"/>
  <c r="K82" i="239"/>
  <c r="G82" i="239"/>
  <c r="S81" i="239"/>
  <c r="G81" i="239"/>
  <c r="S80" i="239"/>
  <c r="O80" i="239"/>
  <c r="S79" i="239"/>
  <c r="O79" i="239"/>
  <c r="K79" i="239"/>
  <c r="G79" i="239"/>
  <c r="S78" i="239"/>
  <c r="O78" i="239"/>
  <c r="K78" i="239"/>
  <c r="G78" i="239"/>
  <c r="S77" i="239"/>
  <c r="K77" i="239"/>
  <c r="G77" i="239"/>
  <c r="S76" i="239"/>
  <c r="O75" i="239"/>
  <c r="K75" i="239"/>
  <c r="G75" i="239"/>
  <c r="O74" i="239"/>
  <c r="K74" i="239"/>
  <c r="G74" i="239"/>
  <c r="S73" i="239"/>
  <c r="O73" i="239"/>
  <c r="K73" i="239"/>
  <c r="G73" i="239"/>
  <c r="S72" i="239"/>
  <c r="S69" i="239"/>
  <c r="O69" i="239"/>
  <c r="K69" i="239"/>
  <c r="G69" i="239"/>
  <c r="C69" i="239"/>
  <c r="S68" i="239"/>
  <c r="O68" i="239"/>
  <c r="K68" i="239"/>
  <c r="G68" i="239"/>
  <c r="C68" i="239"/>
  <c r="S67" i="239"/>
  <c r="O67" i="239"/>
  <c r="K67" i="239"/>
  <c r="G67" i="239"/>
  <c r="C67" i="239"/>
  <c r="S65" i="239"/>
  <c r="O65" i="239"/>
  <c r="K65" i="239"/>
  <c r="G65" i="239"/>
  <c r="S64" i="239"/>
  <c r="O64" i="239"/>
  <c r="K64" i="239"/>
  <c r="G64" i="239"/>
  <c r="C64" i="239"/>
  <c r="S63" i="239"/>
  <c r="O63" i="239"/>
  <c r="K63" i="239"/>
  <c r="G63" i="239"/>
  <c r="C63" i="239"/>
  <c r="C62" i="239"/>
  <c r="S61" i="239"/>
  <c r="O61" i="239"/>
  <c r="K61" i="239"/>
  <c r="S60" i="239"/>
  <c r="O60" i="239"/>
  <c r="K60" i="239"/>
  <c r="G60" i="239"/>
  <c r="C60" i="239"/>
  <c r="S59" i="239"/>
  <c r="O59" i="239"/>
  <c r="K59" i="239"/>
  <c r="G59" i="239"/>
  <c r="C59" i="239"/>
  <c r="G58" i="239"/>
  <c r="C58" i="239"/>
  <c r="S57" i="239"/>
  <c r="O57" i="239"/>
  <c r="S56" i="239"/>
  <c r="O56" i="239"/>
  <c r="K56" i="239"/>
  <c r="G56" i="239"/>
  <c r="C56" i="239"/>
  <c r="S55" i="239"/>
  <c r="O55" i="239"/>
  <c r="K55" i="239"/>
  <c r="G55" i="239"/>
  <c r="C55" i="239"/>
  <c r="K54" i="239"/>
  <c r="G54" i="239"/>
  <c r="C54" i="239"/>
  <c r="S53" i="239"/>
  <c r="S52" i="239"/>
  <c r="O52" i="239"/>
  <c r="K52" i="239"/>
  <c r="G52" i="239"/>
  <c r="C52" i="239"/>
  <c r="S51" i="239"/>
  <c r="O51" i="239"/>
  <c r="K51" i="239"/>
  <c r="G51" i="239"/>
  <c r="C51" i="239"/>
  <c r="O50" i="239"/>
  <c r="K50" i="239"/>
  <c r="G50" i="239"/>
  <c r="C50" i="239"/>
  <c r="S48" i="239"/>
  <c r="O48" i="239"/>
  <c r="K48" i="239"/>
  <c r="G48" i="239"/>
  <c r="C48" i="239"/>
  <c r="S47" i="239"/>
  <c r="O47" i="239"/>
  <c r="K47" i="239"/>
  <c r="G47" i="239"/>
  <c r="C47" i="239"/>
  <c r="S46" i="239"/>
  <c r="O46" i="239"/>
  <c r="K46" i="239"/>
  <c r="G46" i="239"/>
  <c r="C46" i="239"/>
  <c r="S44" i="239"/>
  <c r="O44" i="239"/>
  <c r="K44" i="239"/>
  <c r="G44" i="239"/>
  <c r="S43" i="239"/>
  <c r="O43" i="239"/>
  <c r="K43" i="239"/>
  <c r="G43" i="239"/>
  <c r="C43" i="239"/>
  <c r="S42" i="239"/>
  <c r="O42" i="239"/>
  <c r="K42" i="239"/>
  <c r="G42" i="239"/>
  <c r="C42" i="239"/>
  <c r="C41" i="239"/>
  <c r="S40" i="239"/>
  <c r="O40" i="239"/>
  <c r="K40" i="239"/>
  <c r="S39" i="239"/>
  <c r="O39" i="239"/>
  <c r="K39" i="239"/>
  <c r="G39" i="239"/>
  <c r="C39" i="239"/>
  <c r="S38" i="239"/>
  <c r="O38" i="239"/>
  <c r="K38" i="239"/>
  <c r="G38" i="239"/>
  <c r="C38" i="239"/>
  <c r="G37" i="239"/>
  <c r="C37" i="239"/>
  <c r="S36" i="239"/>
  <c r="O36" i="239"/>
  <c r="S35" i="239"/>
  <c r="O35" i="239"/>
  <c r="K35" i="239"/>
  <c r="G35" i="239"/>
  <c r="C35" i="239"/>
  <c r="S34" i="239"/>
  <c r="O34" i="239"/>
  <c r="K34" i="239"/>
  <c r="G34" i="239"/>
  <c r="C34" i="239"/>
  <c r="G33" i="239"/>
  <c r="C33" i="239"/>
  <c r="S32" i="239"/>
  <c r="S31" i="239"/>
  <c r="O31" i="239"/>
  <c r="K31" i="239"/>
  <c r="G31" i="239"/>
  <c r="C31" i="239"/>
  <c r="S30" i="239"/>
  <c r="O30" i="239"/>
  <c r="K30" i="239"/>
  <c r="G30" i="239"/>
  <c r="C30" i="239"/>
  <c r="O29" i="239"/>
  <c r="G29" i="239"/>
  <c r="C29" i="239"/>
  <c r="S27" i="239"/>
  <c r="O27" i="239"/>
  <c r="K27" i="239"/>
  <c r="G27" i="239"/>
  <c r="C27" i="239"/>
  <c r="S26" i="239"/>
  <c r="O26" i="239"/>
  <c r="K26" i="239"/>
  <c r="G26" i="239"/>
  <c r="C26" i="239"/>
  <c r="S25" i="239"/>
  <c r="O25" i="239"/>
  <c r="G25" i="239"/>
  <c r="C25" i="239"/>
  <c r="S23" i="239"/>
  <c r="O23" i="239"/>
  <c r="K23" i="239"/>
  <c r="G23" i="239"/>
  <c r="S22" i="239"/>
  <c r="O22" i="239"/>
  <c r="K22" i="239"/>
  <c r="G22" i="239"/>
  <c r="S21" i="239"/>
  <c r="O21" i="239"/>
  <c r="G21" i="239"/>
  <c r="S19" i="239"/>
  <c r="O19" i="239"/>
  <c r="K19" i="239"/>
  <c r="S18" i="239"/>
  <c r="O18" i="239"/>
  <c r="K18" i="239"/>
  <c r="G18" i="239"/>
  <c r="S17" i="239"/>
  <c r="O17" i="239"/>
  <c r="K17" i="239"/>
  <c r="G17" i="239"/>
  <c r="G16" i="239"/>
  <c r="S15" i="239"/>
  <c r="O15" i="239"/>
  <c r="S14" i="239"/>
  <c r="O14" i="239"/>
  <c r="K14" i="239"/>
  <c r="G14" i="239"/>
  <c r="S13" i="239"/>
  <c r="O13" i="239"/>
  <c r="K13" i="239"/>
  <c r="G13" i="239"/>
  <c r="K12" i="239"/>
  <c r="G12" i="239"/>
  <c r="S11" i="239"/>
  <c r="S10" i="239"/>
  <c r="O10" i="239"/>
  <c r="K10" i="239"/>
  <c r="G10" i="239"/>
  <c r="S9" i="239"/>
  <c r="O9" i="239"/>
  <c r="K9" i="239"/>
  <c r="G9" i="239"/>
  <c r="O8" i="239"/>
  <c r="K8" i="239"/>
  <c r="G8" i="239"/>
  <c r="S6" i="239"/>
  <c r="O6" i="239"/>
  <c r="K6" i="239"/>
  <c r="G6" i="239"/>
  <c r="S5" i="239"/>
  <c r="O5" i="239"/>
  <c r="K5" i="239"/>
  <c r="G5" i="239"/>
  <c r="S4" i="239"/>
  <c r="O4" i="239"/>
  <c r="K4" i="239"/>
  <c r="G4" i="239"/>
  <c r="G190" i="238"/>
  <c r="G189" i="238"/>
  <c r="G188" i="238"/>
  <c r="G187" i="238"/>
  <c r="G186" i="238"/>
  <c r="G185" i="238"/>
  <c r="G184" i="238"/>
  <c r="G183" i="238"/>
  <c r="S182" i="238"/>
  <c r="O182" i="238"/>
  <c r="K182" i="238"/>
  <c r="G182" i="238"/>
  <c r="S181" i="238"/>
  <c r="O181" i="238"/>
  <c r="K181" i="238"/>
  <c r="G181" i="238"/>
  <c r="S180" i="238"/>
  <c r="O180" i="238"/>
  <c r="K180" i="238"/>
  <c r="G180" i="238"/>
  <c r="G179" i="238"/>
  <c r="S178" i="238"/>
  <c r="O178" i="238"/>
  <c r="K178" i="238"/>
  <c r="G178" i="238"/>
  <c r="S177" i="238"/>
  <c r="O177" i="238"/>
  <c r="K177" i="238"/>
  <c r="G177" i="238"/>
  <c r="S176" i="238"/>
  <c r="O176" i="238"/>
  <c r="K176" i="238"/>
  <c r="G176" i="238"/>
  <c r="G175" i="238"/>
  <c r="S174" i="238"/>
  <c r="O174" i="238"/>
  <c r="K174" i="238"/>
  <c r="G174" i="238"/>
  <c r="S173" i="238"/>
  <c r="O173" i="238"/>
  <c r="K173" i="238"/>
  <c r="G173" i="238"/>
  <c r="S172" i="238"/>
  <c r="O172" i="238"/>
  <c r="K172" i="238"/>
  <c r="G172" i="238"/>
  <c r="G171" i="238"/>
  <c r="S170" i="238"/>
  <c r="O170" i="238"/>
  <c r="K170" i="238"/>
  <c r="G170" i="238"/>
  <c r="S169" i="238"/>
  <c r="O169" i="238"/>
  <c r="K169" i="238"/>
  <c r="G169" i="238"/>
  <c r="S168" i="238"/>
  <c r="O168" i="238"/>
  <c r="K168" i="238"/>
  <c r="G168" i="238"/>
  <c r="G167" i="238"/>
  <c r="S166" i="238"/>
  <c r="O166" i="238"/>
  <c r="K166" i="238"/>
  <c r="G166" i="238"/>
  <c r="S165" i="238"/>
  <c r="O165" i="238"/>
  <c r="K165" i="238"/>
  <c r="G165" i="238"/>
  <c r="S164" i="238"/>
  <c r="O164" i="238"/>
  <c r="K164" i="238"/>
  <c r="G164" i="238"/>
  <c r="S163" i="238"/>
  <c r="O163" i="238"/>
  <c r="K163" i="238"/>
  <c r="G163" i="238"/>
  <c r="G162" i="238"/>
  <c r="S161" i="238"/>
  <c r="O161" i="238"/>
  <c r="K161" i="238"/>
  <c r="G161" i="238"/>
  <c r="S160" i="238"/>
  <c r="O160" i="238"/>
  <c r="K160" i="238"/>
  <c r="G160" i="238"/>
  <c r="S159" i="238"/>
  <c r="O159" i="238"/>
  <c r="K159" i="238"/>
  <c r="G159" i="238"/>
  <c r="G158" i="238"/>
  <c r="S157" i="238"/>
  <c r="O157" i="238"/>
  <c r="K157" i="238"/>
  <c r="G157" i="238"/>
  <c r="S156" i="238"/>
  <c r="O156" i="238"/>
  <c r="K156" i="238"/>
  <c r="G156" i="238"/>
  <c r="S155" i="238"/>
  <c r="O155" i="238"/>
  <c r="K155" i="238"/>
  <c r="G155" i="238"/>
  <c r="G154" i="238"/>
  <c r="S153" i="238"/>
  <c r="O153" i="238"/>
  <c r="K153" i="238"/>
  <c r="G153" i="238"/>
  <c r="S152" i="238"/>
  <c r="O152" i="238"/>
  <c r="K152" i="238"/>
  <c r="G152" i="238"/>
  <c r="S151" i="238"/>
  <c r="O151" i="238"/>
  <c r="K151" i="238"/>
  <c r="G151" i="238"/>
  <c r="G150" i="238"/>
  <c r="S149" i="238"/>
  <c r="O149" i="238"/>
  <c r="K149" i="238"/>
  <c r="G149" i="238"/>
  <c r="S148" i="238"/>
  <c r="O148" i="238"/>
  <c r="K148" i="238"/>
  <c r="G148" i="238"/>
  <c r="S147" i="238"/>
  <c r="O147" i="238"/>
  <c r="K147" i="238"/>
  <c r="G147" i="238"/>
  <c r="G146" i="238"/>
  <c r="S145" i="238"/>
  <c r="O145" i="238"/>
  <c r="K145" i="238"/>
  <c r="G145" i="238"/>
  <c r="S144" i="238"/>
  <c r="O144" i="238"/>
  <c r="K144" i="238"/>
  <c r="G144" i="238"/>
  <c r="S143" i="238"/>
  <c r="O143" i="238"/>
  <c r="K143" i="238"/>
  <c r="G143" i="238"/>
  <c r="S142" i="238"/>
  <c r="O142" i="238"/>
  <c r="K142" i="238"/>
  <c r="G142" i="238"/>
  <c r="G141" i="238"/>
  <c r="C139" i="238"/>
  <c r="K138" i="238"/>
  <c r="G138" i="238"/>
  <c r="C138" i="238"/>
  <c r="K137" i="238"/>
  <c r="G137" i="238"/>
  <c r="C137" i="238"/>
  <c r="K136" i="238"/>
  <c r="G136" i="238"/>
  <c r="C135" i="238"/>
  <c r="K134" i="238"/>
  <c r="G134" i="238"/>
  <c r="C134" i="238"/>
  <c r="K133" i="238"/>
  <c r="G133" i="238"/>
  <c r="C133" i="238"/>
  <c r="K132" i="238"/>
  <c r="G132" i="238"/>
  <c r="K130" i="238"/>
  <c r="G130" i="238"/>
  <c r="C130" i="238"/>
  <c r="K129" i="238"/>
  <c r="G129" i="238"/>
  <c r="C129" i="238"/>
  <c r="K128" i="238"/>
  <c r="G128" i="238"/>
  <c r="C128" i="238"/>
  <c r="K126" i="238"/>
  <c r="C126" i="238"/>
  <c r="K125" i="238"/>
  <c r="G125" i="238"/>
  <c r="C125" i="238"/>
  <c r="K124" i="238"/>
  <c r="G124" i="238"/>
  <c r="C124" i="238"/>
  <c r="G123" i="238"/>
  <c r="S122" i="238"/>
  <c r="C122" i="238"/>
  <c r="S121" i="238"/>
  <c r="K121" i="238"/>
  <c r="G121" i="238"/>
  <c r="C121" i="238"/>
  <c r="S120" i="238"/>
  <c r="K120" i="238"/>
  <c r="G120" i="238"/>
  <c r="C120" i="238"/>
  <c r="S119" i="238"/>
  <c r="K119" i="238"/>
  <c r="G119" i="238"/>
  <c r="S118" i="238"/>
  <c r="O118" i="238"/>
  <c r="C118" i="238"/>
  <c r="K117" i="238"/>
  <c r="G117" i="238"/>
  <c r="C117" i="238"/>
  <c r="S116" i="238"/>
  <c r="O116" i="238"/>
  <c r="K116" i="238"/>
  <c r="G116" i="238"/>
  <c r="C116" i="238"/>
  <c r="S115" i="238"/>
  <c r="K115" i="238"/>
  <c r="G115" i="238"/>
  <c r="S114" i="238"/>
  <c r="O114" i="238"/>
  <c r="C114" i="238"/>
  <c r="S113" i="238"/>
  <c r="K113" i="238"/>
  <c r="G113" i="238"/>
  <c r="C113" i="238"/>
  <c r="S112" i="238"/>
  <c r="O112" i="238"/>
  <c r="K112" i="238"/>
  <c r="G112" i="238"/>
  <c r="C112" i="238"/>
  <c r="K111" i="238"/>
  <c r="G111" i="238"/>
  <c r="S110" i="238"/>
  <c r="O110" i="238"/>
  <c r="S109" i="238"/>
  <c r="K109" i="238"/>
  <c r="G109" i="238"/>
  <c r="S108" i="238"/>
  <c r="K108" i="238"/>
  <c r="G108" i="238"/>
  <c r="S107" i="238"/>
  <c r="O107" i="238"/>
  <c r="K107" i="238"/>
  <c r="G107" i="238"/>
  <c r="S106" i="238"/>
  <c r="O105" i="238"/>
  <c r="K105" i="238"/>
  <c r="S104" i="238"/>
  <c r="K104" i="238"/>
  <c r="G104" i="238"/>
  <c r="S103" i="238"/>
  <c r="O103" i="238"/>
  <c r="K103" i="238"/>
  <c r="G103" i="238"/>
  <c r="S102" i="238"/>
  <c r="G102" i="238"/>
  <c r="S101" i="238"/>
  <c r="O101" i="238"/>
  <c r="S100" i="238"/>
  <c r="K100" i="238"/>
  <c r="G100" i="238"/>
  <c r="O99" i="238"/>
  <c r="K99" i="238"/>
  <c r="G99" i="238"/>
  <c r="S98" i="238"/>
  <c r="K98" i="238"/>
  <c r="G98" i="238"/>
  <c r="S97" i="238"/>
  <c r="C97" i="238"/>
  <c r="S96" i="238"/>
  <c r="O96" i="238"/>
  <c r="K96" i="238"/>
  <c r="G96" i="238"/>
  <c r="C96" i="238"/>
  <c r="S95" i="238"/>
  <c r="O95" i="238"/>
  <c r="K95" i="238"/>
  <c r="G95" i="238"/>
  <c r="C95" i="238"/>
  <c r="S94" i="238"/>
  <c r="O94" i="238"/>
  <c r="K94" i="238"/>
  <c r="G94" i="238"/>
  <c r="C94" i="238"/>
  <c r="S93" i="238"/>
  <c r="S92" i="238"/>
  <c r="O92" i="238"/>
  <c r="K92" i="238"/>
  <c r="G92" i="238"/>
  <c r="S91" i="238"/>
  <c r="O91" i="238"/>
  <c r="K91" i="238"/>
  <c r="G91" i="238"/>
  <c r="S90" i="238"/>
  <c r="O90" i="238"/>
  <c r="K90" i="238"/>
  <c r="G90" i="238"/>
  <c r="S89" i="238"/>
  <c r="S88" i="238"/>
  <c r="O88" i="238"/>
  <c r="K88" i="238"/>
  <c r="G88" i="238"/>
  <c r="S87" i="238"/>
  <c r="O87" i="238"/>
  <c r="K87" i="238"/>
  <c r="G87" i="238"/>
  <c r="S86" i="238"/>
  <c r="O86" i="238"/>
  <c r="K86" i="238"/>
  <c r="G86" i="238"/>
  <c r="S85" i="238"/>
  <c r="S84" i="238"/>
  <c r="O84" i="238"/>
  <c r="K84" i="238"/>
  <c r="S83" i="238"/>
  <c r="O83" i="238"/>
  <c r="K83" i="238"/>
  <c r="G83" i="238"/>
  <c r="S82" i="238"/>
  <c r="O82" i="238"/>
  <c r="K82" i="238"/>
  <c r="G82" i="238"/>
  <c r="S81" i="238"/>
  <c r="G81" i="238"/>
  <c r="S80" i="238"/>
  <c r="O80" i="238"/>
  <c r="S79" i="238"/>
  <c r="O79" i="238"/>
  <c r="K79" i="238"/>
  <c r="G79" i="238"/>
  <c r="S78" i="238"/>
  <c r="O78" i="238"/>
  <c r="K78" i="238"/>
  <c r="G78" i="238"/>
  <c r="S77" i="238"/>
  <c r="K77" i="238"/>
  <c r="G77" i="238"/>
  <c r="S76" i="238"/>
  <c r="O75" i="238"/>
  <c r="K75" i="238"/>
  <c r="G75" i="238"/>
  <c r="O74" i="238"/>
  <c r="K74" i="238"/>
  <c r="G74" i="238"/>
  <c r="S73" i="238"/>
  <c r="O73" i="238"/>
  <c r="K73" i="238"/>
  <c r="G73" i="238"/>
  <c r="S72" i="238"/>
  <c r="S69" i="238"/>
  <c r="O69" i="238"/>
  <c r="K69" i="238"/>
  <c r="G69" i="238"/>
  <c r="C69" i="238"/>
  <c r="S68" i="238"/>
  <c r="O68" i="238"/>
  <c r="K68" i="238"/>
  <c r="G68" i="238"/>
  <c r="C68" i="238"/>
  <c r="S67" i="238"/>
  <c r="O67" i="238"/>
  <c r="K67" i="238"/>
  <c r="G67" i="238"/>
  <c r="C67" i="238"/>
  <c r="S65" i="238"/>
  <c r="O65" i="238"/>
  <c r="K65" i="238"/>
  <c r="G65" i="238"/>
  <c r="S64" i="238"/>
  <c r="O64" i="238"/>
  <c r="K64" i="238"/>
  <c r="G64" i="238"/>
  <c r="C64" i="238"/>
  <c r="S63" i="238"/>
  <c r="O63" i="238"/>
  <c r="K63" i="238"/>
  <c r="G63" i="238"/>
  <c r="C63" i="238"/>
  <c r="C62" i="238"/>
  <c r="S61" i="238"/>
  <c r="O61" i="238"/>
  <c r="K61" i="238"/>
  <c r="S60" i="238"/>
  <c r="O60" i="238"/>
  <c r="K60" i="238"/>
  <c r="G60" i="238"/>
  <c r="C60" i="238"/>
  <c r="S59" i="238"/>
  <c r="O59" i="238"/>
  <c r="K59" i="238"/>
  <c r="G59" i="238"/>
  <c r="C59" i="238"/>
  <c r="G58" i="238"/>
  <c r="C58" i="238"/>
  <c r="S57" i="238"/>
  <c r="O57" i="238"/>
  <c r="S56" i="238"/>
  <c r="O56" i="238"/>
  <c r="K56" i="238"/>
  <c r="G56" i="238"/>
  <c r="C56" i="238"/>
  <c r="S55" i="238"/>
  <c r="O55" i="238"/>
  <c r="K55" i="238"/>
  <c r="G55" i="238"/>
  <c r="C55" i="238"/>
  <c r="K54" i="238"/>
  <c r="G54" i="238"/>
  <c r="C54" i="238"/>
  <c r="S53" i="238"/>
  <c r="S52" i="238"/>
  <c r="O52" i="238"/>
  <c r="K52" i="238"/>
  <c r="G52" i="238"/>
  <c r="C52" i="238"/>
  <c r="S51" i="238"/>
  <c r="O51" i="238"/>
  <c r="K51" i="238"/>
  <c r="G51" i="238"/>
  <c r="C51" i="238"/>
  <c r="O50" i="238"/>
  <c r="K50" i="238"/>
  <c r="G50" i="238"/>
  <c r="C50" i="238"/>
  <c r="S48" i="238"/>
  <c r="O48" i="238"/>
  <c r="K48" i="238"/>
  <c r="G48" i="238"/>
  <c r="C48" i="238"/>
  <c r="S47" i="238"/>
  <c r="O47" i="238"/>
  <c r="K47" i="238"/>
  <c r="G47" i="238"/>
  <c r="C47" i="238"/>
  <c r="S46" i="238"/>
  <c r="O46" i="238"/>
  <c r="K46" i="238"/>
  <c r="G46" i="238"/>
  <c r="C46" i="238"/>
  <c r="S44" i="238"/>
  <c r="O44" i="238"/>
  <c r="K44" i="238"/>
  <c r="G44" i="238"/>
  <c r="S43" i="238"/>
  <c r="O43" i="238"/>
  <c r="K43" i="238"/>
  <c r="G43" i="238"/>
  <c r="C43" i="238"/>
  <c r="S42" i="238"/>
  <c r="O42" i="238"/>
  <c r="K42" i="238"/>
  <c r="G42" i="238"/>
  <c r="C42" i="238"/>
  <c r="C41" i="238"/>
  <c r="S40" i="238"/>
  <c r="O40" i="238"/>
  <c r="K40" i="238"/>
  <c r="S39" i="238"/>
  <c r="O39" i="238"/>
  <c r="K39" i="238"/>
  <c r="G39" i="238"/>
  <c r="C39" i="238"/>
  <c r="S38" i="238"/>
  <c r="O38" i="238"/>
  <c r="K38" i="238"/>
  <c r="G38" i="238"/>
  <c r="C38" i="238"/>
  <c r="G37" i="238"/>
  <c r="C37" i="238"/>
  <c r="S36" i="238"/>
  <c r="O36" i="238"/>
  <c r="S35" i="238"/>
  <c r="O35" i="238"/>
  <c r="K35" i="238"/>
  <c r="G35" i="238"/>
  <c r="C35" i="238"/>
  <c r="S34" i="238"/>
  <c r="O34" i="238"/>
  <c r="K34" i="238"/>
  <c r="G34" i="238"/>
  <c r="C34" i="238"/>
  <c r="G33" i="238"/>
  <c r="C33" i="238"/>
  <c r="S32" i="238"/>
  <c r="S31" i="238"/>
  <c r="O31" i="238"/>
  <c r="K31" i="238"/>
  <c r="G31" i="238"/>
  <c r="C31" i="238"/>
  <c r="S30" i="238"/>
  <c r="O30" i="238"/>
  <c r="K30" i="238"/>
  <c r="G30" i="238"/>
  <c r="C30" i="238"/>
  <c r="O29" i="238"/>
  <c r="G29" i="238"/>
  <c r="C29" i="238"/>
  <c r="S27" i="238"/>
  <c r="O27" i="238"/>
  <c r="K27" i="238"/>
  <c r="G27" i="238"/>
  <c r="C27" i="238"/>
  <c r="S26" i="238"/>
  <c r="O26" i="238"/>
  <c r="K26" i="238"/>
  <c r="G26" i="238"/>
  <c r="C26" i="238"/>
  <c r="S25" i="238"/>
  <c r="O25" i="238"/>
  <c r="G25" i="238"/>
  <c r="C25" i="238"/>
  <c r="S23" i="238"/>
  <c r="O23" i="238"/>
  <c r="K23" i="238"/>
  <c r="G23" i="238"/>
  <c r="S22" i="238"/>
  <c r="O22" i="238"/>
  <c r="K22" i="238"/>
  <c r="G22" i="238"/>
  <c r="S21" i="238"/>
  <c r="O21" i="238"/>
  <c r="G21" i="238"/>
  <c r="S19" i="238"/>
  <c r="O19" i="238"/>
  <c r="K19" i="238"/>
  <c r="S18" i="238"/>
  <c r="O18" i="238"/>
  <c r="K18" i="238"/>
  <c r="G18" i="238"/>
  <c r="S17" i="238"/>
  <c r="O17" i="238"/>
  <c r="K17" i="238"/>
  <c r="G17" i="238"/>
  <c r="G16" i="238"/>
  <c r="S15" i="238"/>
  <c r="O15" i="238"/>
  <c r="S14" i="238"/>
  <c r="O14" i="238"/>
  <c r="K14" i="238"/>
  <c r="G14" i="238"/>
  <c r="S13" i="238"/>
  <c r="O13" i="238"/>
  <c r="K13" i="238"/>
  <c r="G13" i="238"/>
  <c r="K12" i="238"/>
  <c r="G12" i="238"/>
  <c r="S11" i="238"/>
  <c r="S10" i="238"/>
  <c r="O10" i="238"/>
  <c r="K10" i="238"/>
  <c r="G10" i="238"/>
  <c r="S9" i="238"/>
  <c r="O9" i="238"/>
  <c r="K9" i="238"/>
  <c r="G9" i="238"/>
  <c r="O8" i="238"/>
  <c r="K8" i="238"/>
  <c r="G8" i="238"/>
  <c r="S6" i="238"/>
  <c r="O6" i="238"/>
  <c r="K6" i="238"/>
  <c r="G6" i="238"/>
  <c r="S5" i="238"/>
  <c r="O5" i="238"/>
  <c r="K5" i="238"/>
  <c r="G5" i="238"/>
  <c r="S4" i="238"/>
  <c r="O4" i="238"/>
  <c r="K4" i="238"/>
  <c r="G4" i="238"/>
  <c r="G190" i="237"/>
  <c r="G189" i="237"/>
  <c r="G188" i="237"/>
  <c r="G187" i="237"/>
  <c r="G186" i="237"/>
  <c r="G185" i="237"/>
  <c r="G184" i="237"/>
  <c r="G183" i="237"/>
  <c r="S182" i="237"/>
  <c r="O182" i="237"/>
  <c r="K182" i="237"/>
  <c r="G182" i="237"/>
  <c r="S181" i="237"/>
  <c r="O181" i="237"/>
  <c r="K181" i="237"/>
  <c r="G181" i="237"/>
  <c r="S180" i="237"/>
  <c r="O180" i="237"/>
  <c r="K180" i="237"/>
  <c r="G180" i="237"/>
  <c r="G179" i="237"/>
  <c r="S178" i="237"/>
  <c r="O178" i="237"/>
  <c r="K178" i="237"/>
  <c r="G178" i="237"/>
  <c r="S177" i="237"/>
  <c r="O177" i="237"/>
  <c r="K177" i="237"/>
  <c r="G177" i="237"/>
  <c r="S176" i="237"/>
  <c r="O176" i="237"/>
  <c r="K176" i="237"/>
  <c r="G176" i="237"/>
  <c r="G175" i="237"/>
  <c r="S174" i="237"/>
  <c r="O174" i="237"/>
  <c r="K174" i="237"/>
  <c r="G174" i="237"/>
  <c r="S173" i="237"/>
  <c r="O173" i="237"/>
  <c r="K173" i="237"/>
  <c r="G173" i="237"/>
  <c r="S172" i="237"/>
  <c r="O172" i="237"/>
  <c r="K172" i="237"/>
  <c r="G172" i="237"/>
  <c r="G171" i="237"/>
  <c r="S170" i="237"/>
  <c r="O170" i="237"/>
  <c r="K170" i="237"/>
  <c r="G170" i="237"/>
  <c r="S169" i="237"/>
  <c r="O169" i="237"/>
  <c r="K169" i="237"/>
  <c r="G169" i="237"/>
  <c r="S168" i="237"/>
  <c r="O168" i="237"/>
  <c r="K168" i="237"/>
  <c r="G168" i="237"/>
  <c r="G167" i="237"/>
  <c r="S166" i="237"/>
  <c r="O166" i="237"/>
  <c r="K166" i="237"/>
  <c r="G166" i="237"/>
  <c r="S165" i="237"/>
  <c r="O165" i="237"/>
  <c r="K165" i="237"/>
  <c r="G165" i="237"/>
  <c r="S164" i="237"/>
  <c r="O164" i="237"/>
  <c r="K164" i="237"/>
  <c r="G164" i="237"/>
  <c r="S163" i="237"/>
  <c r="O163" i="237"/>
  <c r="K163" i="237"/>
  <c r="G163" i="237"/>
  <c r="G162" i="237"/>
  <c r="S161" i="237"/>
  <c r="O161" i="237"/>
  <c r="K161" i="237"/>
  <c r="G161" i="237"/>
  <c r="S160" i="237"/>
  <c r="O160" i="237"/>
  <c r="K160" i="237"/>
  <c r="G160" i="237"/>
  <c r="S159" i="237"/>
  <c r="O159" i="237"/>
  <c r="K159" i="237"/>
  <c r="G159" i="237"/>
  <c r="G158" i="237"/>
  <c r="S157" i="237"/>
  <c r="O157" i="237"/>
  <c r="K157" i="237"/>
  <c r="G157" i="237"/>
  <c r="S156" i="237"/>
  <c r="O156" i="237"/>
  <c r="K156" i="237"/>
  <c r="G156" i="237"/>
  <c r="S155" i="237"/>
  <c r="O155" i="237"/>
  <c r="K155" i="237"/>
  <c r="G155" i="237"/>
  <c r="G154" i="237"/>
  <c r="S153" i="237"/>
  <c r="O153" i="237"/>
  <c r="K153" i="237"/>
  <c r="G153" i="237"/>
  <c r="S152" i="237"/>
  <c r="O152" i="237"/>
  <c r="K152" i="237"/>
  <c r="G152" i="237"/>
  <c r="S151" i="237"/>
  <c r="O151" i="237"/>
  <c r="K151" i="237"/>
  <c r="G151" i="237"/>
  <c r="G150" i="237"/>
  <c r="S149" i="237"/>
  <c r="O149" i="237"/>
  <c r="K149" i="237"/>
  <c r="G149" i="237"/>
  <c r="S148" i="237"/>
  <c r="O148" i="237"/>
  <c r="K148" i="237"/>
  <c r="G148" i="237"/>
  <c r="S147" i="237"/>
  <c r="O147" i="237"/>
  <c r="K147" i="237"/>
  <c r="G147" i="237"/>
  <c r="G146" i="237"/>
  <c r="S145" i="237"/>
  <c r="O145" i="237"/>
  <c r="K145" i="237"/>
  <c r="G145" i="237"/>
  <c r="S144" i="237"/>
  <c r="O144" i="237"/>
  <c r="K144" i="237"/>
  <c r="G144" i="237"/>
  <c r="S143" i="237"/>
  <c r="O143" i="237"/>
  <c r="K143" i="237"/>
  <c r="G143" i="237"/>
  <c r="S142" i="237"/>
  <c r="O142" i="237"/>
  <c r="K142" i="237"/>
  <c r="G142" i="237"/>
  <c r="G141" i="237"/>
  <c r="C139" i="237"/>
  <c r="K138" i="237"/>
  <c r="G138" i="237"/>
  <c r="C138" i="237"/>
  <c r="K137" i="237"/>
  <c r="G137" i="237"/>
  <c r="C137" i="237"/>
  <c r="K136" i="237"/>
  <c r="G136" i="237"/>
  <c r="C135" i="237"/>
  <c r="K134" i="237"/>
  <c r="G134" i="237"/>
  <c r="C134" i="237"/>
  <c r="K133" i="237"/>
  <c r="G133" i="237"/>
  <c r="C133" i="237"/>
  <c r="K132" i="237"/>
  <c r="G132" i="237"/>
  <c r="K130" i="237"/>
  <c r="G130" i="237"/>
  <c r="C130" i="237"/>
  <c r="K129" i="237"/>
  <c r="G129" i="237"/>
  <c r="C129" i="237"/>
  <c r="K128" i="237"/>
  <c r="G128" i="237"/>
  <c r="C128" i="237"/>
  <c r="K126" i="237"/>
  <c r="C126" i="237"/>
  <c r="K125" i="237"/>
  <c r="G125" i="237"/>
  <c r="C125" i="237"/>
  <c r="K124" i="237"/>
  <c r="G124" i="237"/>
  <c r="C124" i="237"/>
  <c r="G123" i="237"/>
  <c r="S122" i="237"/>
  <c r="C122" i="237"/>
  <c r="S121" i="237"/>
  <c r="K121" i="237"/>
  <c r="G121" i="237"/>
  <c r="C121" i="237"/>
  <c r="S120" i="237"/>
  <c r="K120" i="237"/>
  <c r="G120" i="237"/>
  <c r="C120" i="237"/>
  <c r="S119" i="237"/>
  <c r="K119" i="237"/>
  <c r="G119" i="237"/>
  <c r="S118" i="237"/>
  <c r="O118" i="237"/>
  <c r="C118" i="237"/>
  <c r="K117" i="237"/>
  <c r="G117" i="237"/>
  <c r="C117" i="237"/>
  <c r="S116" i="237"/>
  <c r="O116" i="237"/>
  <c r="K116" i="237"/>
  <c r="G116" i="237"/>
  <c r="C116" i="237"/>
  <c r="S115" i="237"/>
  <c r="K115" i="237"/>
  <c r="G115" i="237"/>
  <c r="S114" i="237"/>
  <c r="O114" i="237"/>
  <c r="C114" i="237"/>
  <c r="S113" i="237"/>
  <c r="K113" i="237"/>
  <c r="G113" i="237"/>
  <c r="C113" i="237"/>
  <c r="S112" i="237"/>
  <c r="O112" i="237"/>
  <c r="K112" i="237"/>
  <c r="G112" i="237"/>
  <c r="C112" i="237"/>
  <c r="K111" i="237"/>
  <c r="G111" i="237"/>
  <c r="S110" i="237"/>
  <c r="O110" i="237"/>
  <c r="S109" i="237"/>
  <c r="K109" i="237"/>
  <c r="G109" i="237"/>
  <c r="S108" i="237"/>
  <c r="K108" i="237"/>
  <c r="G108" i="237"/>
  <c r="S107" i="237"/>
  <c r="O107" i="237"/>
  <c r="K107" i="237"/>
  <c r="G107" i="237"/>
  <c r="S106" i="237"/>
  <c r="O105" i="237"/>
  <c r="K105" i="237"/>
  <c r="S104" i="237"/>
  <c r="K104" i="237"/>
  <c r="G104" i="237"/>
  <c r="S103" i="237"/>
  <c r="O103" i="237"/>
  <c r="K103" i="237"/>
  <c r="G103" i="237"/>
  <c r="S102" i="237"/>
  <c r="G102" i="237"/>
  <c r="S101" i="237"/>
  <c r="O101" i="237"/>
  <c r="S100" i="237"/>
  <c r="K100" i="237"/>
  <c r="G100" i="237"/>
  <c r="O99" i="237"/>
  <c r="K99" i="237"/>
  <c r="G99" i="237"/>
  <c r="S98" i="237"/>
  <c r="K98" i="237"/>
  <c r="G98" i="237"/>
  <c r="S97" i="237"/>
  <c r="C97" i="237"/>
  <c r="S96" i="237"/>
  <c r="O96" i="237"/>
  <c r="K96" i="237"/>
  <c r="G96" i="237"/>
  <c r="C96" i="237"/>
  <c r="S95" i="237"/>
  <c r="O95" i="237"/>
  <c r="K95" i="237"/>
  <c r="G95" i="237"/>
  <c r="C95" i="237"/>
  <c r="S94" i="237"/>
  <c r="O94" i="237"/>
  <c r="K94" i="237"/>
  <c r="G94" i="237"/>
  <c r="C94" i="237"/>
  <c r="S93" i="237"/>
  <c r="S92" i="237"/>
  <c r="O92" i="237"/>
  <c r="K92" i="237"/>
  <c r="G92" i="237"/>
  <c r="S91" i="237"/>
  <c r="O91" i="237"/>
  <c r="K91" i="237"/>
  <c r="G91" i="237"/>
  <c r="S90" i="237"/>
  <c r="O90" i="237"/>
  <c r="K90" i="237"/>
  <c r="G90" i="237"/>
  <c r="S89" i="237"/>
  <c r="S88" i="237"/>
  <c r="O88" i="237"/>
  <c r="K88" i="237"/>
  <c r="G88" i="237"/>
  <c r="S87" i="237"/>
  <c r="O87" i="237"/>
  <c r="K87" i="237"/>
  <c r="G87" i="237"/>
  <c r="S86" i="237"/>
  <c r="O86" i="237"/>
  <c r="K86" i="237"/>
  <c r="G86" i="237"/>
  <c r="S85" i="237"/>
  <c r="S84" i="237"/>
  <c r="O84" i="237"/>
  <c r="K84" i="237"/>
  <c r="S83" i="237"/>
  <c r="O83" i="237"/>
  <c r="K83" i="237"/>
  <c r="G83" i="237"/>
  <c r="S82" i="237"/>
  <c r="O82" i="237"/>
  <c r="K82" i="237"/>
  <c r="G82" i="237"/>
  <c r="S81" i="237"/>
  <c r="G81" i="237"/>
  <c r="S80" i="237"/>
  <c r="O80" i="237"/>
  <c r="S79" i="237"/>
  <c r="O79" i="237"/>
  <c r="K79" i="237"/>
  <c r="G79" i="237"/>
  <c r="S78" i="237"/>
  <c r="O78" i="237"/>
  <c r="K78" i="237"/>
  <c r="G78" i="237"/>
  <c r="S77" i="237"/>
  <c r="K77" i="237"/>
  <c r="G77" i="237"/>
  <c r="S76" i="237"/>
  <c r="O75" i="237"/>
  <c r="K75" i="237"/>
  <c r="G75" i="237"/>
  <c r="O74" i="237"/>
  <c r="K74" i="237"/>
  <c r="G74" i="237"/>
  <c r="S73" i="237"/>
  <c r="O73" i="237"/>
  <c r="K73" i="237"/>
  <c r="G73" i="237"/>
  <c r="S72" i="237"/>
  <c r="S69" i="237"/>
  <c r="O69" i="237"/>
  <c r="K69" i="237"/>
  <c r="G69" i="237"/>
  <c r="C69" i="237"/>
  <c r="S68" i="237"/>
  <c r="O68" i="237"/>
  <c r="K68" i="237"/>
  <c r="G68" i="237"/>
  <c r="C68" i="237"/>
  <c r="S67" i="237"/>
  <c r="O67" i="237"/>
  <c r="K67" i="237"/>
  <c r="G67" i="237"/>
  <c r="C67" i="237"/>
  <c r="S65" i="237"/>
  <c r="O65" i="237"/>
  <c r="K65" i="237"/>
  <c r="G65" i="237"/>
  <c r="S64" i="237"/>
  <c r="O64" i="237"/>
  <c r="K64" i="237"/>
  <c r="G64" i="237"/>
  <c r="C64" i="237"/>
  <c r="S63" i="237"/>
  <c r="O63" i="237"/>
  <c r="K63" i="237"/>
  <c r="G63" i="237"/>
  <c r="C63" i="237"/>
  <c r="C62" i="237"/>
  <c r="S61" i="237"/>
  <c r="O61" i="237"/>
  <c r="K61" i="237"/>
  <c r="S60" i="237"/>
  <c r="O60" i="237"/>
  <c r="K60" i="237"/>
  <c r="G60" i="237"/>
  <c r="C60" i="237"/>
  <c r="S59" i="237"/>
  <c r="O59" i="237"/>
  <c r="K59" i="237"/>
  <c r="G59" i="237"/>
  <c r="C59" i="237"/>
  <c r="G58" i="237"/>
  <c r="C58" i="237"/>
  <c r="S57" i="237"/>
  <c r="O57" i="237"/>
  <c r="S56" i="237"/>
  <c r="O56" i="237"/>
  <c r="K56" i="237"/>
  <c r="G56" i="237"/>
  <c r="C56" i="237"/>
  <c r="S55" i="237"/>
  <c r="O55" i="237"/>
  <c r="K55" i="237"/>
  <c r="G55" i="237"/>
  <c r="C55" i="237"/>
  <c r="K54" i="237"/>
  <c r="G54" i="237"/>
  <c r="C54" i="237"/>
  <c r="S53" i="237"/>
  <c r="S52" i="237"/>
  <c r="O52" i="237"/>
  <c r="K52" i="237"/>
  <c r="G52" i="237"/>
  <c r="C52" i="237"/>
  <c r="S51" i="237"/>
  <c r="O51" i="237"/>
  <c r="K51" i="237"/>
  <c r="G51" i="237"/>
  <c r="C51" i="237"/>
  <c r="O50" i="237"/>
  <c r="K50" i="237"/>
  <c r="G50" i="237"/>
  <c r="C50" i="237"/>
  <c r="S48" i="237"/>
  <c r="O48" i="237"/>
  <c r="K48" i="237"/>
  <c r="G48" i="237"/>
  <c r="C48" i="237"/>
  <c r="S47" i="237"/>
  <c r="O47" i="237"/>
  <c r="K47" i="237"/>
  <c r="G47" i="237"/>
  <c r="C47" i="237"/>
  <c r="S46" i="237"/>
  <c r="O46" i="237"/>
  <c r="K46" i="237"/>
  <c r="G46" i="237"/>
  <c r="C46" i="237"/>
  <c r="S44" i="237"/>
  <c r="O44" i="237"/>
  <c r="K44" i="237"/>
  <c r="G44" i="237"/>
  <c r="S43" i="237"/>
  <c r="O43" i="237"/>
  <c r="K43" i="237"/>
  <c r="G43" i="237"/>
  <c r="C43" i="237"/>
  <c r="S42" i="237"/>
  <c r="O42" i="237"/>
  <c r="K42" i="237"/>
  <c r="G42" i="237"/>
  <c r="C42" i="237"/>
  <c r="C41" i="237"/>
  <c r="S40" i="237"/>
  <c r="O40" i="237"/>
  <c r="K40" i="237"/>
  <c r="S39" i="237"/>
  <c r="O39" i="237"/>
  <c r="K39" i="237"/>
  <c r="G39" i="237"/>
  <c r="C39" i="237"/>
  <c r="S38" i="237"/>
  <c r="O38" i="237"/>
  <c r="K38" i="237"/>
  <c r="G38" i="237"/>
  <c r="C38" i="237"/>
  <c r="G37" i="237"/>
  <c r="C37" i="237"/>
  <c r="S36" i="237"/>
  <c r="O36" i="237"/>
  <c r="S35" i="237"/>
  <c r="O35" i="237"/>
  <c r="K35" i="237"/>
  <c r="G35" i="237"/>
  <c r="C35" i="237"/>
  <c r="S34" i="237"/>
  <c r="O34" i="237"/>
  <c r="K34" i="237"/>
  <c r="G34" i="237"/>
  <c r="C34" i="237"/>
  <c r="G33" i="237"/>
  <c r="C33" i="237"/>
  <c r="S32" i="237"/>
  <c r="S31" i="237"/>
  <c r="O31" i="237"/>
  <c r="K31" i="237"/>
  <c r="G31" i="237"/>
  <c r="C31" i="237"/>
  <c r="S30" i="237"/>
  <c r="O30" i="237"/>
  <c r="K30" i="237"/>
  <c r="G30" i="237"/>
  <c r="C30" i="237"/>
  <c r="O29" i="237"/>
  <c r="G29" i="237"/>
  <c r="C29" i="237"/>
  <c r="S27" i="237"/>
  <c r="O27" i="237"/>
  <c r="K27" i="237"/>
  <c r="G27" i="237"/>
  <c r="C27" i="237"/>
  <c r="S26" i="237"/>
  <c r="O26" i="237"/>
  <c r="K26" i="237"/>
  <c r="G26" i="237"/>
  <c r="C26" i="237"/>
  <c r="S25" i="237"/>
  <c r="O25" i="237"/>
  <c r="G25" i="237"/>
  <c r="C25" i="237"/>
  <c r="S23" i="237"/>
  <c r="O23" i="237"/>
  <c r="K23" i="237"/>
  <c r="G23" i="237"/>
  <c r="S22" i="237"/>
  <c r="O22" i="237"/>
  <c r="K22" i="237"/>
  <c r="G22" i="237"/>
  <c r="S21" i="237"/>
  <c r="O21" i="237"/>
  <c r="G21" i="237"/>
  <c r="S19" i="237"/>
  <c r="O19" i="237"/>
  <c r="K19" i="237"/>
  <c r="S18" i="237"/>
  <c r="O18" i="237"/>
  <c r="K18" i="237"/>
  <c r="G18" i="237"/>
  <c r="S17" i="237"/>
  <c r="O17" i="237"/>
  <c r="K17" i="237"/>
  <c r="G17" i="237"/>
  <c r="G16" i="237"/>
  <c r="S15" i="237"/>
  <c r="O15" i="237"/>
  <c r="S14" i="237"/>
  <c r="O14" i="237"/>
  <c r="K14" i="237"/>
  <c r="G14" i="237"/>
  <c r="S13" i="237"/>
  <c r="O13" i="237"/>
  <c r="K13" i="237"/>
  <c r="G13" i="237"/>
  <c r="K12" i="237"/>
  <c r="G12" i="237"/>
  <c r="S11" i="237"/>
  <c r="S10" i="237"/>
  <c r="O10" i="237"/>
  <c r="K10" i="237"/>
  <c r="G10" i="237"/>
  <c r="S9" i="237"/>
  <c r="O9" i="237"/>
  <c r="K9" i="237"/>
  <c r="G9" i="237"/>
  <c r="O8" i="237"/>
  <c r="K8" i="237"/>
  <c r="G8" i="237"/>
  <c r="S6" i="237"/>
  <c r="O6" i="237"/>
  <c r="K6" i="237"/>
  <c r="G6" i="237"/>
  <c r="S5" i="237"/>
  <c r="O5" i="237"/>
  <c r="K5" i="237"/>
  <c r="G5" i="237"/>
  <c r="S4" i="237"/>
  <c r="O4" i="237"/>
  <c r="K4" i="237"/>
  <c r="G4" i="237"/>
  <c r="G190" i="236"/>
  <c r="G189" i="236"/>
  <c r="G188" i="236"/>
  <c r="G187" i="236"/>
  <c r="G186" i="236"/>
  <c r="G185" i="236"/>
  <c r="G184" i="236"/>
  <c r="G183" i="236"/>
  <c r="S182" i="236"/>
  <c r="O182" i="236"/>
  <c r="K182" i="236"/>
  <c r="G182" i="236"/>
  <c r="S181" i="236"/>
  <c r="O181" i="236"/>
  <c r="K181" i="236"/>
  <c r="G181" i="236"/>
  <c r="S180" i="236"/>
  <c r="O180" i="236"/>
  <c r="K180" i="236"/>
  <c r="G180" i="236"/>
  <c r="G179" i="236"/>
  <c r="S178" i="236"/>
  <c r="O178" i="236"/>
  <c r="K178" i="236"/>
  <c r="G178" i="236"/>
  <c r="S177" i="236"/>
  <c r="O177" i="236"/>
  <c r="K177" i="236"/>
  <c r="G177" i="236"/>
  <c r="S176" i="236"/>
  <c r="O176" i="236"/>
  <c r="K176" i="236"/>
  <c r="G176" i="236"/>
  <c r="G175" i="236"/>
  <c r="S174" i="236"/>
  <c r="O174" i="236"/>
  <c r="K174" i="236"/>
  <c r="G174" i="236"/>
  <c r="S173" i="236"/>
  <c r="O173" i="236"/>
  <c r="K173" i="236"/>
  <c r="G173" i="236"/>
  <c r="S172" i="236"/>
  <c r="O172" i="236"/>
  <c r="K172" i="236"/>
  <c r="G172" i="236"/>
  <c r="G171" i="236"/>
  <c r="S170" i="236"/>
  <c r="O170" i="236"/>
  <c r="K170" i="236"/>
  <c r="G170" i="236"/>
  <c r="S169" i="236"/>
  <c r="O169" i="236"/>
  <c r="K169" i="236"/>
  <c r="G169" i="236"/>
  <c r="S168" i="236"/>
  <c r="O168" i="236"/>
  <c r="K168" i="236"/>
  <c r="G168" i="236"/>
  <c r="G167" i="236"/>
  <c r="S166" i="236"/>
  <c r="O166" i="236"/>
  <c r="K166" i="236"/>
  <c r="G166" i="236"/>
  <c r="S165" i="236"/>
  <c r="O165" i="236"/>
  <c r="K165" i="236"/>
  <c r="G165" i="236"/>
  <c r="S164" i="236"/>
  <c r="O164" i="236"/>
  <c r="K164" i="236"/>
  <c r="G164" i="236"/>
  <c r="S163" i="236"/>
  <c r="O163" i="236"/>
  <c r="K163" i="236"/>
  <c r="G163" i="236"/>
  <c r="G162" i="236"/>
  <c r="S161" i="236"/>
  <c r="O161" i="236"/>
  <c r="K161" i="236"/>
  <c r="G161" i="236"/>
  <c r="S160" i="236"/>
  <c r="O160" i="236"/>
  <c r="K160" i="236"/>
  <c r="G160" i="236"/>
  <c r="S159" i="236"/>
  <c r="O159" i="236"/>
  <c r="K159" i="236"/>
  <c r="G159" i="236"/>
  <c r="G158" i="236"/>
  <c r="S157" i="236"/>
  <c r="O157" i="236"/>
  <c r="K157" i="236"/>
  <c r="G157" i="236"/>
  <c r="S156" i="236"/>
  <c r="O156" i="236"/>
  <c r="K156" i="236"/>
  <c r="G156" i="236"/>
  <c r="S155" i="236"/>
  <c r="O155" i="236"/>
  <c r="K155" i="236"/>
  <c r="G155" i="236"/>
  <c r="G154" i="236"/>
  <c r="S153" i="236"/>
  <c r="O153" i="236"/>
  <c r="K153" i="236"/>
  <c r="G153" i="236"/>
  <c r="S152" i="236"/>
  <c r="O152" i="236"/>
  <c r="K152" i="236"/>
  <c r="G152" i="236"/>
  <c r="S151" i="236"/>
  <c r="O151" i="236"/>
  <c r="K151" i="236"/>
  <c r="G151" i="236"/>
  <c r="G150" i="236"/>
  <c r="S149" i="236"/>
  <c r="O149" i="236"/>
  <c r="K149" i="236"/>
  <c r="G149" i="236"/>
  <c r="S148" i="236"/>
  <c r="O148" i="236"/>
  <c r="K148" i="236"/>
  <c r="G148" i="236"/>
  <c r="S147" i="236"/>
  <c r="O147" i="236"/>
  <c r="K147" i="236"/>
  <c r="G147" i="236"/>
  <c r="G146" i="236"/>
  <c r="S145" i="236"/>
  <c r="O145" i="236"/>
  <c r="K145" i="236"/>
  <c r="G145" i="236"/>
  <c r="S144" i="236"/>
  <c r="O144" i="236"/>
  <c r="K144" i="236"/>
  <c r="G144" i="236"/>
  <c r="S143" i="236"/>
  <c r="O143" i="236"/>
  <c r="K143" i="236"/>
  <c r="G143" i="236"/>
  <c r="S142" i="236"/>
  <c r="O142" i="236"/>
  <c r="K142" i="236"/>
  <c r="G142" i="236"/>
  <c r="G141" i="236"/>
  <c r="C139" i="236"/>
  <c r="K138" i="236"/>
  <c r="G138" i="236"/>
  <c r="C138" i="236"/>
  <c r="K137" i="236"/>
  <c r="G137" i="236"/>
  <c r="C137" i="236"/>
  <c r="K136" i="236"/>
  <c r="G136" i="236"/>
  <c r="C135" i="236"/>
  <c r="K134" i="236"/>
  <c r="G134" i="236"/>
  <c r="C134" i="236"/>
  <c r="K133" i="236"/>
  <c r="G133" i="236"/>
  <c r="C133" i="236"/>
  <c r="K132" i="236"/>
  <c r="G132" i="236"/>
  <c r="K130" i="236"/>
  <c r="G130" i="236"/>
  <c r="C130" i="236"/>
  <c r="K129" i="236"/>
  <c r="G129" i="236"/>
  <c r="C129" i="236"/>
  <c r="K128" i="236"/>
  <c r="G128" i="236"/>
  <c r="C128" i="236"/>
  <c r="K126" i="236"/>
  <c r="C126" i="236"/>
  <c r="K125" i="236"/>
  <c r="G125" i="236"/>
  <c r="C125" i="236"/>
  <c r="K124" i="236"/>
  <c r="G124" i="236"/>
  <c r="C124" i="236"/>
  <c r="G123" i="236"/>
  <c r="S122" i="236"/>
  <c r="C122" i="236"/>
  <c r="S121" i="236"/>
  <c r="K121" i="236"/>
  <c r="G121" i="236"/>
  <c r="C121" i="236"/>
  <c r="S120" i="236"/>
  <c r="K120" i="236"/>
  <c r="G120" i="236"/>
  <c r="C120" i="236"/>
  <c r="S119" i="236"/>
  <c r="K119" i="236"/>
  <c r="G119" i="236"/>
  <c r="S118" i="236"/>
  <c r="O118" i="236"/>
  <c r="C118" i="236"/>
  <c r="K117" i="236"/>
  <c r="G117" i="236"/>
  <c r="C117" i="236"/>
  <c r="S116" i="236"/>
  <c r="O116" i="236"/>
  <c r="K116" i="236"/>
  <c r="G116" i="236"/>
  <c r="C116" i="236"/>
  <c r="S115" i="236"/>
  <c r="K115" i="236"/>
  <c r="G115" i="236"/>
  <c r="S114" i="236"/>
  <c r="O114" i="236"/>
  <c r="C114" i="236"/>
  <c r="S113" i="236"/>
  <c r="K113" i="236"/>
  <c r="G113" i="236"/>
  <c r="C113" i="236"/>
  <c r="S112" i="236"/>
  <c r="O112" i="236"/>
  <c r="K112" i="236"/>
  <c r="G112" i="236"/>
  <c r="C112" i="236"/>
  <c r="K111" i="236"/>
  <c r="G111" i="236"/>
  <c r="S110" i="236"/>
  <c r="O110" i="236"/>
  <c r="S109" i="236"/>
  <c r="K109" i="236"/>
  <c r="G109" i="236"/>
  <c r="S108" i="236"/>
  <c r="K108" i="236"/>
  <c r="G108" i="236"/>
  <c r="S107" i="236"/>
  <c r="O107" i="236"/>
  <c r="K107" i="236"/>
  <c r="G107" i="236"/>
  <c r="S106" i="236"/>
  <c r="O105" i="236"/>
  <c r="K105" i="236"/>
  <c r="S104" i="236"/>
  <c r="K104" i="236"/>
  <c r="G104" i="236"/>
  <c r="S103" i="236"/>
  <c r="O103" i="236"/>
  <c r="K103" i="236"/>
  <c r="G103" i="236"/>
  <c r="S102" i="236"/>
  <c r="G102" i="236"/>
  <c r="S101" i="236"/>
  <c r="O101" i="236"/>
  <c r="S100" i="236"/>
  <c r="K100" i="236"/>
  <c r="G100" i="236"/>
  <c r="O99" i="236"/>
  <c r="K99" i="236"/>
  <c r="G99" i="236"/>
  <c r="S98" i="236"/>
  <c r="K98" i="236"/>
  <c r="G98" i="236"/>
  <c r="S97" i="236"/>
  <c r="C97" i="236"/>
  <c r="S96" i="236"/>
  <c r="O96" i="236"/>
  <c r="K96" i="236"/>
  <c r="G96" i="236"/>
  <c r="C96" i="236"/>
  <c r="S95" i="236"/>
  <c r="O95" i="236"/>
  <c r="K95" i="236"/>
  <c r="G95" i="236"/>
  <c r="C95" i="236"/>
  <c r="S94" i="236"/>
  <c r="O94" i="236"/>
  <c r="K94" i="236"/>
  <c r="G94" i="236"/>
  <c r="C94" i="236"/>
  <c r="S93" i="236"/>
  <c r="S92" i="236"/>
  <c r="O92" i="236"/>
  <c r="K92" i="236"/>
  <c r="G92" i="236"/>
  <c r="S91" i="236"/>
  <c r="O91" i="236"/>
  <c r="K91" i="236"/>
  <c r="G91" i="236"/>
  <c r="S90" i="236"/>
  <c r="O90" i="236"/>
  <c r="K90" i="236"/>
  <c r="G90" i="236"/>
  <c r="S89" i="236"/>
  <c r="S88" i="236"/>
  <c r="O88" i="236"/>
  <c r="K88" i="236"/>
  <c r="G88" i="236"/>
  <c r="S87" i="236"/>
  <c r="O87" i="236"/>
  <c r="K87" i="236"/>
  <c r="G87" i="236"/>
  <c r="S86" i="236"/>
  <c r="O86" i="236"/>
  <c r="K86" i="236"/>
  <c r="G86" i="236"/>
  <c r="S85" i="236"/>
  <c r="S84" i="236"/>
  <c r="O84" i="236"/>
  <c r="K84" i="236"/>
  <c r="S83" i="236"/>
  <c r="O83" i="236"/>
  <c r="K83" i="236"/>
  <c r="G83" i="236"/>
  <c r="S82" i="236"/>
  <c r="O82" i="236"/>
  <c r="K82" i="236"/>
  <c r="G82" i="236"/>
  <c r="S81" i="236"/>
  <c r="G81" i="236"/>
  <c r="S80" i="236"/>
  <c r="O80" i="236"/>
  <c r="S79" i="236"/>
  <c r="O79" i="236"/>
  <c r="K79" i="236"/>
  <c r="G79" i="236"/>
  <c r="S78" i="236"/>
  <c r="O78" i="236"/>
  <c r="K78" i="236"/>
  <c r="G78" i="236"/>
  <c r="S77" i="236"/>
  <c r="K77" i="236"/>
  <c r="G77" i="236"/>
  <c r="S76" i="236"/>
  <c r="O75" i="236"/>
  <c r="K75" i="236"/>
  <c r="G75" i="236"/>
  <c r="O74" i="236"/>
  <c r="K74" i="236"/>
  <c r="G74" i="236"/>
  <c r="S73" i="236"/>
  <c r="O73" i="236"/>
  <c r="K73" i="236"/>
  <c r="G73" i="236"/>
  <c r="S72" i="236"/>
  <c r="S69" i="236"/>
  <c r="O69" i="236"/>
  <c r="K69" i="236"/>
  <c r="G69" i="236"/>
  <c r="C69" i="236"/>
  <c r="S68" i="236"/>
  <c r="O68" i="236"/>
  <c r="K68" i="236"/>
  <c r="G68" i="236"/>
  <c r="C68" i="236"/>
  <c r="S67" i="236"/>
  <c r="O67" i="236"/>
  <c r="K67" i="236"/>
  <c r="G67" i="236"/>
  <c r="C67" i="236"/>
  <c r="S65" i="236"/>
  <c r="O65" i="236"/>
  <c r="K65" i="236"/>
  <c r="G65" i="236"/>
  <c r="S64" i="236"/>
  <c r="O64" i="236"/>
  <c r="K64" i="236"/>
  <c r="G64" i="236"/>
  <c r="C64" i="236"/>
  <c r="S63" i="236"/>
  <c r="O63" i="236"/>
  <c r="K63" i="236"/>
  <c r="G63" i="236"/>
  <c r="C63" i="236"/>
  <c r="C62" i="236"/>
  <c r="S61" i="236"/>
  <c r="O61" i="236"/>
  <c r="K61" i="236"/>
  <c r="S60" i="236"/>
  <c r="O60" i="236"/>
  <c r="K60" i="236"/>
  <c r="G60" i="236"/>
  <c r="C60" i="236"/>
  <c r="S59" i="236"/>
  <c r="O59" i="236"/>
  <c r="K59" i="236"/>
  <c r="G59" i="236"/>
  <c r="C59" i="236"/>
  <c r="G58" i="236"/>
  <c r="C58" i="236"/>
  <c r="S57" i="236"/>
  <c r="O57" i="236"/>
  <c r="S56" i="236"/>
  <c r="O56" i="236"/>
  <c r="K56" i="236"/>
  <c r="G56" i="236"/>
  <c r="C56" i="236"/>
  <c r="S55" i="236"/>
  <c r="O55" i="236"/>
  <c r="K55" i="236"/>
  <c r="G55" i="236"/>
  <c r="C55" i="236"/>
  <c r="K54" i="236"/>
  <c r="G54" i="236"/>
  <c r="C54" i="236"/>
  <c r="S53" i="236"/>
  <c r="S52" i="236"/>
  <c r="O52" i="236"/>
  <c r="K52" i="236"/>
  <c r="G52" i="236"/>
  <c r="C52" i="236"/>
  <c r="S51" i="236"/>
  <c r="O51" i="236"/>
  <c r="K51" i="236"/>
  <c r="G51" i="236"/>
  <c r="C51" i="236"/>
  <c r="O50" i="236"/>
  <c r="K50" i="236"/>
  <c r="G50" i="236"/>
  <c r="C50" i="236"/>
  <c r="S48" i="236"/>
  <c r="O48" i="236"/>
  <c r="K48" i="236"/>
  <c r="G48" i="236"/>
  <c r="C48" i="236"/>
  <c r="S47" i="236"/>
  <c r="O47" i="236"/>
  <c r="K47" i="236"/>
  <c r="G47" i="236"/>
  <c r="C47" i="236"/>
  <c r="S46" i="236"/>
  <c r="O46" i="236"/>
  <c r="K46" i="236"/>
  <c r="G46" i="236"/>
  <c r="C46" i="236"/>
  <c r="S44" i="236"/>
  <c r="O44" i="236"/>
  <c r="K44" i="236"/>
  <c r="G44" i="236"/>
  <c r="S43" i="236"/>
  <c r="O43" i="236"/>
  <c r="K43" i="236"/>
  <c r="G43" i="236"/>
  <c r="C43" i="236"/>
  <c r="S42" i="236"/>
  <c r="O42" i="236"/>
  <c r="K42" i="236"/>
  <c r="G42" i="236"/>
  <c r="C42" i="236"/>
  <c r="C41" i="236"/>
  <c r="S40" i="236"/>
  <c r="O40" i="236"/>
  <c r="K40" i="236"/>
  <c r="S39" i="236"/>
  <c r="O39" i="236"/>
  <c r="K39" i="236"/>
  <c r="G39" i="236"/>
  <c r="C39" i="236"/>
  <c r="S38" i="236"/>
  <c r="O38" i="236"/>
  <c r="K38" i="236"/>
  <c r="G38" i="236"/>
  <c r="C38" i="236"/>
  <c r="G37" i="236"/>
  <c r="C37" i="236"/>
  <c r="S36" i="236"/>
  <c r="O36" i="236"/>
  <c r="S35" i="236"/>
  <c r="O35" i="236"/>
  <c r="K35" i="236"/>
  <c r="G35" i="236"/>
  <c r="C35" i="236"/>
  <c r="S34" i="236"/>
  <c r="O34" i="236"/>
  <c r="K34" i="236"/>
  <c r="G34" i="236"/>
  <c r="C34" i="236"/>
  <c r="G33" i="236"/>
  <c r="C33" i="236"/>
  <c r="S32" i="236"/>
  <c r="S31" i="236"/>
  <c r="O31" i="236"/>
  <c r="K31" i="236"/>
  <c r="G31" i="236"/>
  <c r="C31" i="236"/>
  <c r="S30" i="236"/>
  <c r="O30" i="236"/>
  <c r="K30" i="236"/>
  <c r="G30" i="236"/>
  <c r="C30" i="236"/>
  <c r="O29" i="236"/>
  <c r="G29" i="236"/>
  <c r="C29" i="236"/>
  <c r="S27" i="236"/>
  <c r="O27" i="236"/>
  <c r="K27" i="236"/>
  <c r="G27" i="236"/>
  <c r="C27" i="236"/>
  <c r="S26" i="236"/>
  <c r="O26" i="236"/>
  <c r="K26" i="236"/>
  <c r="G26" i="236"/>
  <c r="C26" i="236"/>
  <c r="S25" i="236"/>
  <c r="O25" i="236"/>
  <c r="G25" i="236"/>
  <c r="C25" i="236"/>
  <c r="S23" i="236"/>
  <c r="O23" i="236"/>
  <c r="K23" i="236"/>
  <c r="G23" i="236"/>
  <c r="S22" i="236"/>
  <c r="O22" i="236"/>
  <c r="K22" i="236"/>
  <c r="G22" i="236"/>
  <c r="S21" i="236"/>
  <c r="O21" i="236"/>
  <c r="G21" i="236"/>
  <c r="S19" i="236"/>
  <c r="O19" i="236"/>
  <c r="K19" i="236"/>
  <c r="S18" i="236"/>
  <c r="O18" i="236"/>
  <c r="K18" i="236"/>
  <c r="G18" i="236"/>
  <c r="S17" i="236"/>
  <c r="O17" i="236"/>
  <c r="K17" i="236"/>
  <c r="G17" i="236"/>
  <c r="G16" i="236"/>
  <c r="S15" i="236"/>
  <c r="O15" i="236"/>
  <c r="S14" i="236"/>
  <c r="O14" i="236"/>
  <c r="K14" i="236"/>
  <c r="G14" i="236"/>
  <c r="S13" i="236"/>
  <c r="O13" i="236"/>
  <c r="K13" i="236"/>
  <c r="G13" i="236"/>
  <c r="K12" i="236"/>
  <c r="G12" i="236"/>
  <c r="S11" i="236"/>
  <c r="S10" i="236"/>
  <c r="O10" i="236"/>
  <c r="K10" i="236"/>
  <c r="G10" i="236"/>
  <c r="S9" i="236"/>
  <c r="O9" i="236"/>
  <c r="K9" i="236"/>
  <c r="G9" i="236"/>
  <c r="O8" i="236"/>
  <c r="K8" i="236"/>
  <c r="G8" i="236"/>
  <c r="S6" i="236"/>
  <c r="O6" i="236"/>
  <c r="K6" i="236"/>
  <c r="G6" i="236"/>
  <c r="S5" i="236"/>
  <c r="O5" i="236"/>
  <c r="K5" i="236"/>
  <c r="G5" i="236"/>
  <c r="S4" i="236"/>
  <c r="O4" i="236"/>
  <c r="K4" i="236"/>
  <c r="G4" i="236"/>
  <c r="R88" i="210"/>
  <c r="R87" i="210"/>
  <c r="R86" i="210"/>
  <c r="R85" i="210"/>
  <c r="R84" i="210"/>
  <c r="R83" i="210"/>
  <c r="R82" i="210"/>
  <c r="R81" i="210"/>
  <c r="R80" i="210"/>
  <c r="R79" i="210"/>
  <c r="R78" i="210"/>
  <c r="R77" i="210"/>
  <c r="R76" i="210"/>
  <c r="R75" i="210"/>
  <c r="R74" i="210"/>
  <c r="R73" i="210"/>
  <c r="R72" i="210"/>
  <c r="R71" i="210"/>
  <c r="R70" i="210"/>
  <c r="R69" i="210"/>
  <c r="R68" i="210"/>
  <c r="R67" i="210"/>
  <c r="R66" i="210"/>
  <c r="R63" i="210"/>
  <c r="R62" i="210"/>
  <c r="G190" i="235"/>
  <c r="G189" i="235"/>
  <c r="G188" i="235"/>
  <c r="G187" i="235"/>
  <c r="G186" i="235"/>
  <c r="G185" i="235"/>
  <c r="G184" i="235"/>
  <c r="G183" i="235"/>
  <c r="S182" i="235"/>
  <c r="O182" i="235"/>
  <c r="K182" i="235"/>
  <c r="G182" i="235"/>
  <c r="S181" i="235"/>
  <c r="O181" i="235"/>
  <c r="K181" i="235"/>
  <c r="G181" i="235"/>
  <c r="S180" i="235"/>
  <c r="O180" i="235"/>
  <c r="K180" i="235"/>
  <c r="G180" i="235"/>
  <c r="G179" i="235"/>
  <c r="S178" i="235"/>
  <c r="O178" i="235"/>
  <c r="K178" i="235"/>
  <c r="G178" i="235"/>
  <c r="S177" i="235"/>
  <c r="O177" i="235"/>
  <c r="K177" i="235"/>
  <c r="G177" i="235"/>
  <c r="S176" i="235"/>
  <c r="O176" i="235"/>
  <c r="K176" i="235"/>
  <c r="G176" i="235"/>
  <c r="G175" i="235"/>
  <c r="S174" i="235"/>
  <c r="O174" i="235"/>
  <c r="K174" i="235"/>
  <c r="G174" i="235"/>
  <c r="S173" i="235"/>
  <c r="O173" i="235"/>
  <c r="K173" i="235"/>
  <c r="G173" i="235"/>
  <c r="S172" i="235"/>
  <c r="O172" i="235"/>
  <c r="K172" i="235"/>
  <c r="G172" i="235"/>
  <c r="G171" i="235"/>
  <c r="S170" i="235"/>
  <c r="O170" i="235"/>
  <c r="K170" i="235"/>
  <c r="G170" i="235"/>
  <c r="S169" i="235"/>
  <c r="O169" i="235"/>
  <c r="K169" i="235"/>
  <c r="G169" i="235"/>
  <c r="S168" i="235"/>
  <c r="O168" i="235"/>
  <c r="K168" i="235"/>
  <c r="G168" i="235"/>
  <c r="G167" i="235"/>
  <c r="S166" i="235"/>
  <c r="O166" i="235"/>
  <c r="K166" i="235"/>
  <c r="G166" i="235"/>
  <c r="S165" i="235"/>
  <c r="O165" i="235"/>
  <c r="K165" i="235"/>
  <c r="G165" i="235"/>
  <c r="S164" i="235"/>
  <c r="O164" i="235"/>
  <c r="K164" i="235"/>
  <c r="G164" i="235"/>
  <c r="S163" i="235"/>
  <c r="O163" i="235"/>
  <c r="K163" i="235"/>
  <c r="G163" i="235"/>
  <c r="G162" i="235"/>
  <c r="S161" i="235"/>
  <c r="O161" i="235"/>
  <c r="K161" i="235"/>
  <c r="G161" i="235"/>
  <c r="S160" i="235"/>
  <c r="O160" i="235"/>
  <c r="K160" i="235"/>
  <c r="G160" i="235"/>
  <c r="S159" i="235"/>
  <c r="O159" i="235"/>
  <c r="K159" i="235"/>
  <c r="G159" i="235"/>
  <c r="G158" i="235"/>
  <c r="S157" i="235"/>
  <c r="O157" i="235"/>
  <c r="K157" i="235"/>
  <c r="G157" i="235"/>
  <c r="S156" i="235"/>
  <c r="O156" i="235"/>
  <c r="K156" i="235"/>
  <c r="G156" i="235"/>
  <c r="S155" i="235"/>
  <c r="O155" i="235"/>
  <c r="K155" i="235"/>
  <c r="G155" i="235"/>
  <c r="G154" i="235"/>
  <c r="S153" i="235"/>
  <c r="O153" i="235"/>
  <c r="K153" i="235"/>
  <c r="G153" i="235"/>
  <c r="S152" i="235"/>
  <c r="O152" i="235"/>
  <c r="K152" i="235"/>
  <c r="G152" i="235"/>
  <c r="S151" i="235"/>
  <c r="O151" i="235"/>
  <c r="K151" i="235"/>
  <c r="G151" i="235"/>
  <c r="G150" i="235"/>
  <c r="S149" i="235"/>
  <c r="O149" i="235"/>
  <c r="K149" i="235"/>
  <c r="G149" i="235"/>
  <c r="S148" i="235"/>
  <c r="O148" i="235"/>
  <c r="K148" i="235"/>
  <c r="G148" i="235"/>
  <c r="S147" i="235"/>
  <c r="O147" i="235"/>
  <c r="K147" i="235"/>
  <c r="G147" i="235"/>
  <c r="G146" i="235"/>
  <c r="S145" i="235"/>
  <c r="O145" i="235"/>
  <c r="K145" i="235"/>
  <c r="G145" i="235"/>
  <c r="S144" i="235"/>
  <c r="O144" i="235"/>
  <c r="K144" i="235"/>
  <c r="G144" i="235"/>
  <c r="S143" i="235"/>
  <c r="O143" i="235"/>
  <c r="K143" i="235"/>
  <c r="G143" i="235"/>
  <c r="S142" i="235"/>
  <c r="O142" i="235"/>
  <c r="K142" i="235"/>
  <c r="G142" i="235"/>
  <c r="G141" i="235"/>
  <c r="C139" i="235"/>
  <c r="K138" i="235"/>
  <c r="G138" i="235"/>
  <c r="C138" i="235"/>
  <c r="K137" i="235"/>
  <c r="G137" i="235"/>
  <c r="C137" i="235"/>
  <c r="K136" i="235"/>
  <c r="G136" i="235"/>
  <c r="C135" i="235"/>
  <c r="K134" i="235"/>
  <c r="G134" i="235"/>
  <c r="C134" i="235"/>
  <c r="K133" i="235"/>
  <c r="G133" i="235"/>
  <c r="C133" i="235"/>
  <c r="K132" i="235"/>
  <c r="G132" i="235"/>
  <c r="K130" i="235"/>
  <c r="G130" i="235"/>
  <c r="C130" i="235"/>
  <c r="K129" i="235"/>
  <c r="G129" i="235"/>
  <c r="C129" i="235"/>
  <c r="K128" i="235"/>
  <c r="G128" i="235"/>
  <c r="C128" i="235"/>
  <c r="K126" i="235"/>
  <c r="C126" i="235"/>
  <c r="K125" i="235"/>
  <c r="G125" i="235"/>
  <c r="C125" i="235"/>
  <c r="K124" i="235"/>
  <c r="G124" i="235"/>
  <c r="C124" i="235"/>
  <c r="G123" i="235"/>
  <c r="S122" i="235"/>
  <c r="C122" i="235"/>
  <c r="S121" i="235"/>
  <c r="K121" i="235"/>
  <c r="G121" i="235"/>
  <c r="C121" i="235"/>
  <c r="S120" i="235"/>
  <c r="K120" i="235"/>
  <c r="G120" i="235"/>
  <c r="C120" i="235"/>
  <c r="S119" i="235"/>
  <c r="K119" i="235"/>
  <c r="G119" i="235"/>
  <c r="S118" i="235"/>
  <c r="O118" i="235"/>
  <c r="C118" i="235"/>
  <c r="K117" i="235"/>
  <c r="G117" i="235"/>
  <c r="C117" i="235"/>
  <c r="S116" i="235"/>
  <c r="O116" i="235"/>
  <c r="K116" i="235"/>
  <c r="G116" i="235"/>
  <c r="C116" i="235"/>
  <c r="S115" i="235"/>
  <c r="K115" i="235"/>
  <c r="G115" i="235"/>
  <c r="S114" i="235"/>
  <c r="O114" i="235"/>
  <c r="C114" i="235"/>
  <c r="S113" i="235"/>
  <c r="K113" i="235"/>
  <c r="G113" i="235"/>
  <c r="C113" i="235"/>
  <c r="S112" i="235"/>
  <c r="O112" i="235"/>
  <c r="K112" i="235"/>
  <c r="G112" i="235"/>
  <c r="C112" i="235"/>
  <c r="K111" i="235"/>
  <c r="G111" i="235"/>
  <c r="S110" i="235"/>
  <c r="O110" i="235"/>
  <c r="S109" i="235"/>
  <c r="K109" i="235"/>
  <c r="G109" i="235"/>
  <c r="S108" i="235"/>
  <c r="K108" i="235"/>
  <c r="G108" i="235"/>
  <c r="S107" i="235"/>
  <c r="O107" i="235"/>
  <c r="K107" i="235"/>
  <c r="G107" i="235"/>
  <c r="S106" i="235"/>
  <c r="O105" i="235"/>
  <c r="K105" i="235"/>
  <c r="S104" i="235"/>
  <c r="K104" i="235"/>
  <c r="G104" i="235"/>
  <c r="S103" i="235"/>
  <c r="O103" i="235"/>
  <c r="K103" i="235"/>
  <c r="G103" i="235"/>
  <c r="S102" i="235"/>
  <c r="G102" i="235"/>
  <c r="S101" i="235"/>
  <c r="O101" i="235"/>
  <c r="S100" i="235"/>
  <c r="K100" i="235"/>
  <c r="G100" i="235"/>
  <c r="O99" i="235"/>
  <c r="K99" i="235"/>
  <c r="G99" i="235"/>
  <c r="S98" i="235"/>
  <c r="K98" i="235"/>
  <c r="G98" i="235"/>
  <c r="S97" i="235"/>
  <c r="C97" i="235"/>
  <c r="S96" i="235"/>
  <c r="O96" i="235"/>
  <c r="K96" i="235"/>
  <c r="G96" i="235"/>
  <c r="C96" i="235"/>
  <c r="S95" i="235"/>
  <c r="O95" i="235"/>
  <c r="K95" i="235"/>
  <c r="G95" i="235"/>
  <c r="C95" i="235"/>
  <c r="S94" i="235"/>
  <c r="O94" i="235"/>
  <c r="K94" i="235"/>
  <c r="G94" i="235"/>
  <c r="C94" i="235"/>
  <c r="S93" i="235"/>
  <c r="S92" i="235"/>
  <c r="O92" i="235"/>
  <c r="K92" i="235"/>
  <c r="G92" i="235"/>
  <c r="S91" i="235"/>
  <c r="O91" i="235"/>
  <c r="K91" i="235"/>
  <c r="G91" i="235"/>
  <c r="S90" i="235"/>
  <c r="O90" i="235"/>
  <c r="K90" i="235"/>
  <c r="G90" i="235"/>
  <c r="S89" i="235"/>
  <c r="S88" i="235"/>
  <c r="O88" i="235"/>
  <c r="K88" i="235"/>
  <c r="G88" i="235"/>
  <c r="S87" i="235"/>
  <c r="O87" i="235"/>
  <c r="K87" i="235"/>
  <c r="G87" i="235"/>
  <c r="S86" i="235"/>
  <c r="O86" i="235"/>
  <c r="K86" i="235"/>
  <c r="G86" i="235"/>
  <c r="S85" i="235"/>
  <c r="S84" i="235"/>
  <c r="O84" i="235"/>
  <c r="K84" i="235"/>
  <c r="S83" i="235"/>
  <c r="O83" i="235"/>
  <c r="K83" i="235"/>
  <c r="G83" i="235"/>
  <c r="S82" i="235"/>
  <c r="O82" i="235"/>
  <c r="K82" i="235"/>
  <c r="G82" i="235"/>
  <c r="S81" i="235"/>
  <c r="G81" i="235"/>
  <c r="S80" i="235"/>
  <c r="O80" i="235"/>
  <c r="S79" i="235"/>
  <c r="O79" i="235"/>
  <c r="K79" i="235"/>
  <c r="G79" i="235"/>
  <c r="S78" i="235"/>
  <c r="O78" i="235"/>
  <c r="K78" i="235"/>
  <c r="G78" i="235"/>
  <c r="S77" i="235"/>
  <c r="K77" i="235"/>
  <c r="G77" i="235"/>
  <c r="S76" i="235"/>
  <c r="O75" i="235"/>
  <c r="K75" i="235"/>
  <c r="G75" i="235"/>
  <c r="O74" i="235"/>
  <c r="K74" i="235"/>
  <c r="G74" i="235"/>
  <c r="S73" i="235"/>
  <c r="O73" i="235"/>
  <c r="K73" i="235"/>
  <c r="G73" i="235"/>
  <c r="S72" i="235"/>
  <c r="S69" i="235"/>
  <c r="O69" i="235"/>
  <c r="K69" i="235"/>
  <c r="G69" i="235"/>
  <c r="C69" i="235"/>
  <c r="S68" i="235"/>
  <c r="O68" i="235"/>
  <c r="K68" i="235"/>
  <c r="G68" i="235"/>
  <c r="C68" i="235"/>
  <c r="S67" i="235"/>
  <c r="O67" i="235"/>
  <c r="K67" i="235"/>
  <c r="G67" i="235"/>
  <c r="C67" i="235"/>
  <c r="S65" i="235"/>
  <c r="O65" i="235"/>
  <c r="K65" i="235"/>
  <c r="G65" i="235"/>
  <c r="S64" i="235"/>
  <c r="O64" i="235"/>
  <c r="K64" i="235"/>
  <c r="G64" i="235"/>
  <c r="C64" i="235"/>
  <c r="S63" i="235"/>
  <c r="O63" i="235"/>
  <c r="K63" i="235"/>
  <c r="G63" i="235"/>
  <c r="C63" i="235"/>
  <c r="C62" i="235"/>
  <c r="S61" i="235"/>
  <c r="O61" i="235"/>
  <c r="K61" i="235"/>
  <c r="S60" i="235"/>
  <c r="O60" i="235"/>
  <c r="K60" i="235"/>
  <c r="G60" i="235"/>
  <c r="C60" i="235"/>
  <c r="S59" i="235"/>
  <c r="O59" i="235"/>
  <c r="K59" i="235"/>
  <c r="G59" i="235"/>
  <c r="C59" i="235"/>
  <c r="G58" i="235"/>
  <c r="C58" i="235"/>
  <c r="S57" i="235"/>
  <c r="O57" i="235"/>
  <c r="S56" i="235"/>
  <c r="O56" i="235"/>
  <c r="K56" i="235"/>
  <c r="G56" i="235"/>
  <c r="C56" i="235"/>
  <c r="S55" i="235"/>
  <c r="O55" i="235"/>
  <c r="K55" i="235"/>
  <c r="G55" i="235"/>
  <c r="C55" i="235"/>
  <c r="K54" i="235"/>
  <c r="G54" i="235"/>
  <c r="C54" i="235"/>
  <c r="S53" i="235"/>
  <c r="S52" i="235"/>
  <c r="O52" i="235"/>
  <c r="K52" i="235"/>
  <c r="G52" i="235"/>
  <c r="C52" i="235"/>
  <c r="S51" i="235"/>
  <c r="O51" i="235"/>
  <c r="K51" i="235"/>
  <c r="G51" i="235"/>
  <c r="C51" i="235"/>
  <c r="O50" i="235"/>
  <c r="K50" i="235"/>
  <c r="G50" i="235"/>
  <c r="C50" i="235"/>
  <c r="S48" i="235"/>
  <c r="O48" i="235"/>
  <c r="K48" i="235"/>
  <c r="G48" i="235"/>
  <c r="C48" i="235"/>
  <c r="S47" i="235"/>
  <c r="O47" i="235"/>
  <c r="K47" i="235"/>
  <c r="G47" i="235"/>
  <c r="C47" i="235"/>
  <c r="S46" i="235"/>
  <c r="O46" i="235"/>
  <c r="K46" i="235"/>
  <c r="G46" i="235"/>
  <c r="C46" i="235"/>
  <c r="S44" i="235"/>
  <c r="O44" i="235"/>
  <c r="K44" i="235"/>
  <c r="G44" i="235"/>
  <c r="S43" i="235"/>
  <c r="O43" i="235"/>
  <c r="K43" i="235"/>
  <c r="G43" i="235"/>
  <c r="C43" i="235"/>
  <c r="S42" i="235"/>
  <c r="O42" i="235"/>
  <c r="K42" i="235"/>
  <c r="G42" i="235"/>
  <c r="C42" i="235"/>
  <c r="C41" i="235"/>
  <c r="S40" i="235"/>
  <c r="O40" i="235"/>
  <c r="K40" i="235"/>
  <c r="S39" i="235"/>
  <c r="O39" i="235"/>
  <c r="K39" i="235"/>
  <c r="G39" i="235"/>
  <c r="C39" i="235"/>
  <c r="S38" i="235"/>
  <c r="O38" i="235"/>
  <c r="K38" i="235"/>
  <c r="G38" i="235"/>
  <c r="C38" i="235"/>
  <c r="G37" i="235"/>
  <c r="C37" i="235"/>
  <c r="S36" i="235"/>
  <c r="O36" i="235"/>
  <c r="S35" i="235"/>
  <c r="O35" i="235"/>
  <c r="K35" i="235"/>
  <c r="G35" i="235"/>
  <c r="C35" i="235"/>
  <c r="S34" i="235"/>
  <c r="O34" i="235"/>
  <c r="K34" i="235"/>
  <c r="G34" i="235"/>
  <c r="C34" i="235"/>
  <c r="G33" i="235"/>
  <c r="C33" i="235"/>
  <c r="S32" i="235"/>
  <c r="S31" i="235"/>
  <c r="O31" i="235"/>
  <c r="K31" i="235"/>
  <c r="G31" i="235"/>
  <c r="C31" i="235"/>
  <c r="S30" i="235"/>
  <c r="O30" i="235"/>
  <c r="K30" i="235"/>
  <c r="G30" i="235"/>
  <c r="C30" i="235"/>
  <c r="O29" i="235"/>
  <c r="G29" i="235"/>
  <c r="C29" i="235"/>
  <c r="S27" i="235"/>
  <c r="O27" i="235"/>
  <c r="K27" i="235"/>
  <c r="G27" i="235"/>
  <c r="C27" i="235"/>
  <c r="S26" i="235"/>
  <c r="O26" i="235"/>
  <c r="K26" i="235"/>
  <c r="G26" i="235"/>
  <c r="C26" i="235"/>
  <c r="S25" i="235"/>
  <c r="O25" i="235"/>
  <c r="G25" i="235"/>
  <c r="C25" i="235"/>
  <c r="S23" i="235"/>
  <c r="O23" i="235"/>
  <c r="K23" i="235"/>
  <c r="G23" i="235"/>
  <c r="S22" i="235"/>
  <c r="O22" i="235"/>
  <c r="K22" i="235"/>
  <c r="G22" i="235"/>
  <c r="S21" i="235"/>
  <c r="O21" i="235"/>
  <c r="G21" i="235"/>
  <c r="S19" i="235"/>
  <c r="O19" i="235"/>
  <c r="K19" i="235"/>
  <c r="S18" i="235"/>
  <c r="O18" i="235"/>
  <c r="K18" i="235"/>
  <c r="G18" i="235"/>
  <c r="S17" i="235"/>
  <c r="O17" i="235"/>
  <c r="K17" i="235"/>
  <c r="G17" i="235"/>
  <c r="G16" i="235"/>
  <c r="S15" i="235"/>
  <c r="O15" i="235"/>
  <c r="S14" i="235"/>
  <c r="O14" i="235"/>
  <c r="K14" i="235"/>
  <c r="G14" i="235"/>
  <c r="S13" i="235"/>
  <c r="O13" i="235"/>
  <c r="K13" i="235"/>
  <c r="G13" i="235"/>
  <c r="K12" i="235"/>
  <c r="G12" i="235"/>
  <c r="S11" i="235"/>
  <c r="S10" i="235"/>
  <c r="O10" i="235"/>
  <c r="K10" i="235"/>
  <c r="G10" i="235"/>
  <c r="S9" i="235"/>
  <c r="O9" i="235"/>
  <c r="K9" i="235"/>
  <c r="G9" i="235"/>
  <c r="O8" i="235"/>
  <c r="K8" i="235"/>
  <c r="G8" i="235"/>
  <c r="S6" i="235"/>
  <c r="O6" i="235"/>
  <c r="K6" i="235"/>
  <c r="G6" i="235"/>
  <c r="S5" i="235"/>
  <c r="O5" i="235"/>
  <c r="K5" i="235"/>
  <c r="G5" i="235"/>
  <c r="S4" i="235"/>
  <c r="O4" i="235"/>
  <c r="K4" i="235"/>
  <c r="G4" i="235"/>
  <c r="E190" i="248"/>
  <c r="E189" i="248"/>
  <c r="E188" i="248"/>
  <c r="E187" i="248"/>
  <c r="E186" i="248"/>
  <c r="E185" i="248"/>
  <c r="E184" i="248"/>
  <c r="E183" i="248"/>
  <c r="R182" i="248"/>
  <c r="N182" i="248"/>
  <c r="J182" i="248"/>
  <c r="E182" i="248"/>
  <c r="R181" i="248"/>
  <c r="N181" i="248"/>
  <c r="J181" i="248"/>
  <c r="E181" i="248"/>
  <c r="R180" i="248"/>
  <c r="N180" i="248"/>
  <c r="J180" i="248"/>
  <c r="E180" i="248"/>
  <c r="R179" i="248"/>
  <c r="N179" i="248"/>
  <c r="J179" i="248"/>
  <c r="E179" i="248"/>
  <c r="R178" i="248"/>
  <c r="N178" i="248"/>
  <c r="J178" i="248"/>
  <c r="E178" i="248"/>
  <c r="R177" i="248"/>
  <c r="N177" i="248"/>
  <c r="J177" i="248"/>
  <c r="E177" i="248"/>
  <c r="R176" i="248"/>
  <c r="N176" i="248"/>
  <c r="J176" i="248"/>
  <c r="E176" i="248"/>
  <c r="R175" i="248"/>
  <c r="N175" i="248"/>
  <c r="J175" i="248"/>
  <c r="E175" i="248"/>
  <c r="R174" i="248"/>
  <c r="N174" i="248"/>
  <c r="J174" i="248"/>
  <c r="E174" i="248"/>
  <c r="R173" i="248"/>
  <c r="N173" i="248"/>
  <c r="J173" i="248"/>
  <c r="E173" i="248"/>
  <c r="R172" i="248"/>
  <c r="N172" i="248"/>
  <c r="J172" i="248"/>
  <c r="E172" i="248"/>
  <c r="R171" i="248"/>
  <c r="N171" i="248"/>
  <c r="J171" i="248"/>
  <c r="E171" i="248"/>
  <c r="R170" i="248"/>
  <c r="N170" i="248"/>
  <c r="J170" i="248"/>
  <c r="E170" i="248"/>
  <c r="R169" i="248"/>
  <c r="N169" i="248"/>
  <c r="J169" i="248"/>
  <c r="E169" i="248"/>
  <c r="R168" i="248"/>
  <c r="N168" i="248"/>
  <c r="J168" i="248"/>
  <c r="E168" i="248"/>
  <c r="R167" i="248"/>
  <c r="N167" i="248"/>
  <c r="J167" i="248"/>
  <c r="E167" i="248"/>
  <c r="R166" i="248"/>
  <c r="N166" i="248"/>
  <c r="J166" i="248"/>
  <c r="E166" i="248"/>
  <c r="R165" i="248"/>
  <c r="N165" i="248"/>
  <c r="J165" i="248"/>
  <c r="E165" i="248"/>
  <c r="R164" i="248"/>
  <c r="N164" i="248"/>
  <c r="J164" i="248"/>
  <c r="E164" i="248"/>
  <c r="R163" i="248"/>
  <c r="N163" i="248"/>
  <c r="J163" i="248"/>
  <c r="E163" i="248"/>
  <c r="Q162" i="248"/>
  <c r="M162" i="248"/>
  <c r="I162" i="248"/>
  <c r="E162" i="248"/>
  <c r="R161" i="248"/>
  <c r="N161" i="248"/>
  <c r="J161" i="248"/>
  <c r="E161" i="248"/>
  <c r="R160" i="248"/>
  <c r="N160" i="248"/>
  <c r="J160" i="248"/>
  <c r="E160" i="248"/>
  <c r="R159" i="248"/>
  <c r="N159" i="248"/>
  <c r="J159" i="248"/>
  <c r="E159" i="248"/>
  <c r="R158" i="248"/>
  <c r="N158" i="248"/>
  <c r="J158" i="248"/>
  <c r="E158" i="248"/>
  <c r="R157" i="248"/>
  <c r="N157" i="248"/>
  <c r="J157" i="248"/>
  <c r="E157" i="248"/>
  <c r="R156" i="248"/>
  <c r="N156" i="248"/>
  <c r="J156" i="248"/>
  <c r="E156" i="248"/>
  <c r="R155" i="248"/>
  <c r="N155" i="248"/>
  <c r="J155" i="248"/>
  <c r="E155" i="248"/>
  <c r="R154" i="248"/>
  <c r="N154" i="248"/>
  <c r="J154" i="248"/>
  <c r="E154" i="248"/>
  <c r="R153" i="248"/>
  <c r="N153" i="248"/>
  <c r="J153" i="248"/>
  <c r="E153" i="248"/>
  <c r="R152" i="248"/>
  <c r="N152" i="248"/>
  <c r="J152" i="248"/>
  <c r="E152" i="248"/>
  <c r="R151" i="248"/>
  <c r="N151" i="248"/>
  <c r="J151" i="248"/>
  <c r="E151" i="248"/>
  <c r="R150" i="248"/>
  <c r="N150" i="248"/>
  <c r="J150" i="248"/>
  <c r="E150" i="248"/>
  <c r="R149" i="248"/>
  <c r="N149" i="248"/>
  <c r="J149" i="248"/>
  <c r="E149" i="248"/>
  <c r="R148" i="248"/>
  <c r="N148" i="248"/>
  <c r="J148" i="248"/>
  <c r="E148" i="248"/>
  <c r="A148" i="248"/>
  <c r="R147" i="248"/>
  <c r="N147" i="248"/>
  <c r="J147" i="248"/>
  <c r="E147" i="248"/>
  <c r="A147" i="248"/>
  <c r="R146" i="248"/>
  <c r="N146" i="248"/>
  <c r="J146" i="248"/>
  <c r="E146" i="248"/>
  <c r="A146" i="248"/>
  <c r="R145" i="248"/>
  <c r="N145" i="248"/>
  <c r="J145" i="248"/>
  <c r="E145" i="248"/>
  <c r="A145" i="248"/>
  <c r="R144" i="248"/>
  <c r="N144" i="248"/>
  <c r="J144" i="248"/>
  <c r="E144" i="248"/>
  <c r="A144" i="248"/>
  <c r="R143" i="248"/>
  <c r="N143" i="248"/>
  <c r="J143" i="248"/>
  <c r="E143" i="248"/>
  <c r="A143" i="248"/>
  <c r="R142" i="248"/>
  <c r="N142" i="248"/>
  <c r="J142" i="248"/>
  <c r="E142" i="248"/>
  <c r="Q141" i="248"/>
  <c r="M141" i="248"/>
  <c r="I141" i="248"/>
  <c r="E141" i="248"/>
  <c r="A140" i="248"/>
  <c r="B139" i="248"/>
  <c r="J138" i="248"/>
  <c r="F138" i="248"/>
  <c r="B138" i="248"/>
  <c r="J137" i="248"/>
  <c r="F137" i="248"/>
  <c r="B137" i="248"/>
  <c r="J136" i="248"/>
  <c r="F136" i="248"/>
  <c r="B136" i="248"/>
  <c r="J135" i="248"/>
  <c r="F135" i="248"/>
  <c r="B135" i="248"/>
  <c r="J134" i="248"/>
  <c r="F134" i="248"/>
  <c r="B134" i="248"/>
  <c r="J133" i="248"/>
  <c r="F133" i="248"/>
  <c r="B133" i="248"/>
  <c r="J132" i="248"/>
  <c r="F132" i="248"/>
  <c r="B132" i="248"/>
  <c r="J131" i="248"/>
  <c r="F131" i="248"/>
  <c r="A131" i="248"/>
  <c r="J130" i="248"/>
  <c r="F130" i="248"/>
  <c r="B130" i="248"/>
  <c r="J129" i="248"/>
  <c r="F129" i="248"/>
  <c r="B129" i="248"/>
  <c r="J128" i="248"/>
  <c r="F128" i="248"/>
  <c r="B128" i="248"/>
  <c r="J127" i="248"/>
  <c r="F127" i="248"/>
  <c r="B127" i="248"/>
  <c r="J126" i="248"/>
  <c r="E126" i="248"/>
  <c r="B126" i="248"/>
  <c r="J125" i="248"/>
  <c r="F125" i="248"/>
  <c r="B125" i="248"/>
  <c r="J124" i="248"/>
  <c r="F124" i="248"/>
  <c r="B124" i="248"/>
  <c r="J123" i="248"/>
  <c r="F123" i="248"/>
  <c r="B123" i="248"/>
  <c r="R122" i="248"/>
  <c r="I122" i="248"/>
  <c r="F122" i="248"/>
  <c r="B122" i="248"/>
  <c r="R121" i="248"/>
  <c r="J121" i="248"/>
  <c r="F121" i="248"/>
  <c r="B121" i="248"/>
  <c r="R120" i="248"/>
  <c r="J120" i="248"/>
  <c r="F120" i="248"/>
  <c r="B120" i="248"/>
  <c r="R119" i="248"/>
  <c r="J119" i="248"/>
  <c r="F119" i="248"/>
  <c r="B119" i="248"/>
  <c r="R118" i="248"/>
  <c r="N118" i="248"/>
  <c r="J118" i="248"/>
  <c r="F118" i="248"/>
  <c r="B118" i="248"/>
  <c r="Q117" i="248"/>
  <c r="N117" i="248"/>
  <c r="J117" i="248"/>
  <c r="F117" i="248"/>
  <c r="B117" i="248"/>
  <c r="R116" i="248"/>
  <c r="N116" i="248"/>
  <c r="J116" i="248"/>
  <c r="F116" i="248"/>
  <c r="B116" i="248"/>
  <c r="R115" i="248"/>
  <c r="N115" i="248"/>
  <c r="J115" i="248"/>
  <c r="F115" i="248"/>
  <c r="B115" i="248"/>
  <c r="R114" i="248"/>
  <c r="N114" i="248"/>
  <c r="J114" i="248"/>
  <c r="F114" i="248"/>
  <c r="B114" i="248"/>
  <c r="R113" i="248"/>
  <c r="N113" i="248"/>
  <c r="J113" i="248"/>
  <c r="F113" i="248"/>
  <c r="B113" i="248"/>
  <c r="R112" i="248"/>
  <c r="N112" i="248"/>
  <c r="J112" i="248"/>
  <c r="F112" i="248"/>
  <c r="B112" i="248"/>
  <c r="Q111" i="248"/>
  <c r="N111" i="248"/>
  <c r="J111" i="248"/>
  <c r="F111" i="248"/>
  <c r="B111" i="248"/>
  <c r="R110" i="248"/>
  <c r="N110" i="248"/>
  <c r="J110" i="248"/>
  <c r="F110" i="248"/>
  <c r="A110" i="248"/>
  <c r="R109" i="248"/>
  <c r="N109" i="248"/>
  <c r="J109" i="248"/>
  <c r="F109" i="248"/>
  <c r="R108" i="248"/>
  <c r="M108" i="248"/>
  <c r="J108" i="248"/>
  <c r="F108" i="248"/>
  <c r="R107" i="248"/>
  <c r="N107" i="248"/>
  <c r="J107" i="248"/>
  <c r="F107" i="248"/>
  <c r="B107" i="248"/>
  <c r="R106" i="248"/>
  <c r="N106" i="248"/>
  <c r="J106" i="248"/>
  <c r="F106" i="248"/>
  <c r="B106" i="248"/>
  <c r="Q105" i="248"/>
  <c r="N105" i="248"/>
  <c r="J105" i="248"/>
  <c r="E105" i="248"/>
  <c r="B105" i="248"/>
  <c r="R104" i="248"/>
  <c r="N104" i="248"/>
  <c r="J104" i="248"/>
  <c r="F104" i="248"/>
  <c r="R103" i="248"/>
  <c r="N103" i="248"/>
  <c r="J103" i="248"/>
  <c r="F103" i="248"/>
  <c r="R102" i="248"/>
  <c r="N102" i="248"/>
  <c r="J102" i="248"/>
  <c r="F102" i="248"/>
  <c r="B102" i="248"/>
  <c r="R101" i="248"/>
  <c r="N101" i="248"/>
  <c r="I101" i="248"/>
  <c r="F101" i="248"/>
  <c r="B101" i="248"/>
  <c r="R100" i="248"/>
  <c r="N100" i="248"/>
  <c r="J100" i="248"/>
  <c r="F100" i="248"/>
  <c r="B100" i="248"/>
  <c r="Q99" i="248"/>
  <c r="N99" i="248"/>
  <c r="J99" i="248"/>
  <c r="F99" i="248"/>
  <c r="B99" i="248"/>
  <c r="Q98" i="248"/>
  <c r="N98" i="248"/>
  <c r="J98" i="248"/>
  <c r="F98" i="248"/>
  <c r="B98" i="248"/>
  <c r="Q97" i="248"/>
  <c r="M97" i="248"/>
  <c r="J97" i="248"/>
  <c r="F97" i="248"/>
  <c r="B97" i="248"/>
  <c r="Q96" i="248"/>
  <c r="N96" i="248"/>
  <c r="J96" i="248"/>
  <c r="F96" i="248"/>
  <c r="B96" i="248"/>
  <c r="Q95" i="248"/>
  <c r="N95" i="248"/>
  <c r="J95" i="248"/>
  <c r="F95" i="248"/>
  <c r="B95" i="248"/>
  <c r="Q94" i="248"/>
  <c r="N94" i="248"/>
  <c r="J94" i="248"/>
  <c r="F94" i="248"/>
  <c r="B94" i="248"/>
  <c r="Q93" i="248"/>
  <c r="N93" i="248"/>
  <c r="J93" i="248"/>
  <c r="F93" i="248"/>
  <c r="B93" i="248"/>
  <c r="Q92" i="248"/>
  <c r="N92" i="248"/>
  <c r="J92" i="248"/>
  <c r="F92" i="248"/>
  <c r="B92" i="248"/>
  <c r="Q91" i="248"/>
  <c r="N91" i="248"/>
  <c r="J91" i="248"/>
  <c r="F91" i="248"/>
  <c r="B91" i="248"/>
  <c r="Q90" i="248"/>
  <c r="N90" i="248"/>
  <c r="J90" i="248"/>
  <c r="F90" i="248"/>
  <c r="B90" i="248"/>
  <c r="Q89" i="248"/>
  <c r="N89" i="248"/>
  <c r="J89" i="248"/>
  <c r="F89" i="248"/>
  <c r="B89" i="248"/>
  <c r="Q88" i="248"/>
  <c r="N88" i="248"/>
  <c r="J88" i="248"/>
  <c r="F88" i="248"/>
  <c r="B88" i="248"/>
  <c r="Q87" i="248"/>
  <c r="N87" i="248"/>
  <c r="J87" i="248"/>
  <c r="F87" i="248"/>
  <c r="Q86" i="248"/>
  <c r="N86" i="248"/>
  <c r="J86" i="248"/>
  <c r="F86" i="248"/>
  <c r="Q85" i="248"/>
  <c r="N85" i="248"/>
  <c r="J85" i="248"/>
  <c r="F85" i="248"/>
  <c r="Q84" i="248"/>
  <c r="N84" i="248"/>
  <c r="J84" i="248"/>
  <c r="E84" i="248"/>
  <c r="Q83" i="248"/>
  <c r="N83" i="248"/>
  <c r="J83" i="248"/>
  <c r="F83" i="248"/>
  <c r="Q82" i="248"/>
  <c r="N82" i="248"/>
  <c r="J82" i="248"/>
  <c r="F82" i="248"/>
  <c r="Q81" i="248"/>
  <c r="N81" i="248"/>
  <c r="J81" i="248"/>
  <c r="F81" i="248"/>
  <c r="Q80" i="248"/>
  <c r="N80" i="248"/>
  <c r="I80" i="248"/>
  <c r="F80" i="248"/>
  <c r="Q79" i="248"/>
  <c r="N79" i="248"/>
  <c r="J79" i="248"/>
  <c r="F79" i="248"/>
  <c r="Q78" i="248"/>
  <c r="N78" i="248"/>
  <c r="J78" i="248"/>
  <c r="F78" i="248"/>
  <c r="Q77" i="248"/>
  <c r="N77" i="248"/>
  <c r="J77" i="248"/>
  <c r="F77" i="248"/>
  <c r="Q76" i="248"/>
  <c r="M76" i="248"/>
  <c r="J76" i="248"/>
  <c r="F76" i="248"/>
  <c r="Q75" i="248"/>
  <c r="N75" i="248"/>
  <c r="J75" i="248"/>
  <c r="F75" i="248"/>
  <c r="Q74" i="248"/>
  <c r="N74" i="248"/>
  <c r="J74" i="248"/>
  <c r="F74" i="248"/>
  <c r="Q73" i="248"/>
  <c r="N73" i="248"/>
  <c r="J73" i="248"/>
  <c r="F73" i="248"/>
  <c r="Q72" i="248"/>
  <c r="N72" i="248"/>
  <c r="J72" i="248"/>
  <c r="F72" i="248"/>
  <c r="Q71" i="248"/>
  <c r="M71" i="248"/>
  <c r="I71" i="248"/>
  <c r="E71" i="248"/>
  <c r="A70" i="248"/>
  <c r="R69" i="248"/>
  <c r="N69" i="248"/>
  <c r="J69" i="248"/>
  <c r="F69" i="248"/>
  <c r="B69" i="248"/>
  <c r="R68" i="248"/>
  <c r="N68" i="248"/>
  <c r="J68" i="248"/>
  <c r="F68" i="248"/>
  <c r="B68" i="248"/>
  <c r="R67" i="248"/>
  <c r="N67" i="248"/>
  <c r="J67" i="248"/>
  <c r="F67" i="248"/>
  <c r="B67" i="248"/>
  <c r="R66" i="248"/>
  <c r="N66" i="248"/>
  <c r="J66" i="248"/>
  <c r="F66" i="248"/>
  <c r="B66" i="248"/>
  <c r="R65" i="248"/>
  <c r="N65" i="248"/>
  <c r="J65" i="248"/>
  <c r="F65" i="248"/>
  <c r="A65" i="248"/>
  <c r="R64" i="248"/>
  <c r="N64" i="248"/>
  <c r="J64" i="248"/>
  <c r="F64" i="248"/>
  <c r="B64" i="248"/>
  <c r="R63" i="248"/>
  <c r="N63" i="248"/>
  <c r="J63" i="248"/>
  <c r="F63" i="248"/>
  <c r="B63" i="248"/>
  <c r="R62" i="248"/>
  <c r="N62" i="248"/>
  <c r="J62" i="248"/>
  <c r="F62" i="248"/>
  <c r="B62" i="248"/>
  <c r="R61" i="248"/>
  <c r="N61" i="248"/>
  <c r="J61" i="248"/>
  <c r="E61" i="248"/>
  <c r="B61" i="248"/>
  <c r="R60" i="248"/>
  <c r="N60" i="248"/>
  <c r="J60" i="248"/>
  <c r="F60" i="248"/>
  <c r="B60" i="248"/>
  <c r="R59" i="248"/>
  <c r="N59" i="248"/>
  <c r="J59" i="248"/>
  <c r="F59" i="248"/>
  <c r="B59" i="248"/>
  <c r="R58" i="248"/>
  <c r="N58" i="248"/>
  <c r="J58" i="248"/>
  <c r="F58" i="248"/>
  <c r="B58" i="248"/>
  <c r="R57" i="248"/>
  <c r="N57" i="248"/>
  <c r="I57" i="248"/>
  <c r="F57" i="248"/>
  <c r="B57" i="248"/>
  <c r="R56" i="248"/>
  <c r="N56" i="248"/>
  <c r="J56" i="248"/>
  <c r="F56" i="248"/>
  <c r="B56" i="248"/>
  <c r="R55" i="248"/>
  <c r="N55" i="248"/>
  <c r="J55" i="248"/>
  <c r="F55" i="248"/>
  <c r="B55" i="248"/>
  <c r="R54" i="248"/>
  <c r="N54" i="248"/>
  <c r="J54" i="248"/>
  <c r="F54" i="248"/>
  <c r="B54" i="248"/>
  <c r="R53" i="248"/>
  <c r="M53" i="248"/>
  <c r="J53" i="248"/>
  <c r="F53" i="248"/>
  <c r="B53" i="248"/>
  <c r="R52" i="248"/>
  <c r="N52" i="248"/>
  <c r="J52" i="248"/>
  <c r="F52" i="248"/>
  <c r="B52" i="248"/>
  <c r="R51" i="248"/>
  <c r="N51" i="248"/>
  <c r="J51" i="248"/>
  <c r="F51" i="248"/>
  <c r="B51" i="248"/>
  <c r="R50" i="248"/>
  <c r="N50" i="248"/>
  <c r="J50" i="248"/>
  <c r="F50" i="248"/>
  <c r="B50" i="248"/>
  <c r="Q49" i="248"/>
  <c r="N49" i="248"/>
  <c r="J49" i="248"/>
  <c r="F49" i="248"/>
  <c r="B49" i="248"/>
  <c r="R48" i="248"/>
  <c r="N48" i="248"/>
  <c r="J48" i="248"/>
  <c r="F48" i="248"/>
  <c r="B48" i="248"/>
  <c r="R47" i="248"/>
  <c r="N47" i="248"/>
  <c r="J47" i="248"/>
  <c r="F47" i="248"/>
  <c r="B47" i="248"/>
  <c r="R46" i="248"/>
  <c r="N46" i="248"/>
  <c r="J46" i="248"/>
  <c r="F46" i="248"/>
  <c r="B46" i="248"/>
  <c r="R45" i="248"/>
  <c r="N45" i="248"/>
  <c r="J45" i="248"/>
  <c r="F45" i="248"/>
  <c r="B45" i="248"/>
  <c r="R44" i="248"/>
  <c r="N44" i="248"/>
  <c r="J44" i="248"/>
  <c r="F44" i="248"/>
  <c r="A44" i="248"/>
  <c r="R43" i="248"/>
  <c r="N43" i="248"/>
  <c r="J43" i="248"/>
  <c r="F43" i="248"/>
  <c r="B43" i="248"/>
  <c r="R42" i="248"/>
  <c r="N42" i="248"/>
  <c r="J42" i="248"/>
  <c r="F42" i="248"/>
  <c r="B42" i="248"/>
  <c r="R41" i="248"/>
  <c r="N41" i="248"/>
  <c r="J41" i="248"/>
  <c r="F41" i="248"/>
  <c r="B41" i="248"/>
  <c r="R40" i="248"/>
  <c r="N40" i="248"/>
  <c r="J40" i="248"/>
  <c r="E40" i="248"/>
  <c r="B40" i="248"/>
  <c r="R39" i="248"/>
  <c r="N39" i="248"/>
  <c r="J39" i="248"/>
  <c r="F39" i="248"/>
  <c r="B39" i="248"/>
  <c r="R38" i="248"/>
  <c r="N38" i="248"/>
  <c r="J38" i="248"/>
  <c r="F38" i="248"/>
  <c r="B38" i="248"/>
  <c r="R37" i="248"/>
  <c r="N37" i="248"/>
  <c r="J37" i="248"/>
  <c r="F37" i="248"/>
  <c r="B37" i="248"/>
  <c r="R36" i="248"/>
  <c r="N36" i="248"/>
  <c r="I36" i="248"/>
  <c r="F36" i="248"/>
  <c r="B36" i="248"/>
  <c r="R35" i="248"/>
  <c r="N35" i="248"/>
  <c r="J35" i="248"/>
  <c r="F35" i="248"/>
  <c r="B35" i="248"/>
  <c r="R34" i="248"/>
  <c r="N34" i="248"/>
  <c r="J34" i="248"/>
  <c r="F34" i="248"/>
  <c r="B34" i="248"/>
  <c r="R33" i="248"/>
  <c r="N33" i="248"/>
  <c r="J33" i="248"/>
  <c r="F33" i="248"/>
  <c r="B33" i="248"/>
  <c r="R32" i="248"/>
  <c r="M32" i="248"/>
  <c r="J32" i="248"/>
  <c r="F32" i="248"/>
  <c r="B32" i="248"/>
  <c r="R31" i="248"/>
  <c r="N31" i="248"/>
  <c r="J31" i="248"/>
  <c r="F31" i="248"/>
  <c r="B31" i="248"/>
  <c r="R30" i="248"/>
  <c r="N30" i="248"/>
  <c r="J30" i="248"/>
  <c r="F30" i="248"/>
  <c r="B30" i="248"/>
  <c r="R29" i="248"/>
  <c r="N29" i="248"/>
  <c r="J29" i="248"/>
  <c r="F29" i="248"/>
  <c r="B29" i="248"/>
  <c r="Q28" i="248"/>
  <c r="N28" i="248"/>
  <c r="J28" i="248"/>
  <c r="F28" i="248"/>
  <c r="B28" i="248"/>
  <c r="R27" i="248"/>
  <c r="N27" i="248"/>
  <c r="J27" i="248"/>
  <c r="F27" i="248"/>
  <c r="B27" i="248"/>
  <c r="R26" i="248"/>
  <c r="N26" i="248"/>
  <c r="J26" i="248"/>
  <c r="F26" i="248"/>
  <c r="B26" i="248"/>
  <c r="R25" i="248"/>
  <c r="N25" i="248"/>
  <c r="J25" i="248"/>
  <c r="F25" i="248"/>
  <c r="B25" i="248"/>
  <c r="R24" i="248"/>
  <c r="N24" i="248"/>
  <c r="J24" i="248"/>
  <c r="F24" i="248"/>
  <c r="B24" i="248"/>
  <c r="R23" i="248"/>
  <c r="N23" i="248"/>
  <c r="J23" i="248"/>
  <c r="F23" i="248"/>
  <c r="A23" i="248"/>
  <c r="R22" i="248"/>
  <c r="N22" i="248"/>
  <c r="J22" i="248"/>
  <c r="F22" i="248"/>
  <c r="R21" i="248"/>
  <c r="N21" i="248"/>
  <c r="J21" i="248"/>
  <c r="F21" i="248"/>
  <c r="R20" i="248"/>
  <c r="N20" i="248"/>
  <c r="J20" i="248"/>
  <c r="F20" i="248"/>
  <c r="R19" i="248"/>
  <c r="N19" i="248"/>
  <c r="J19" i="248"/>
  <c r="E19" i="248"/>
  <c r="R18" i="248"/>
  <c r="N18" i="248"/>
  <c r="J18" i="248"/>
  <c r="F18" i="248"/>
  <c r="R17" i="248"/>
  <c r="N17" i="248"/>
  <c r="J17" i="248"/>
  <c r="F17" i="248"/>
  <c r="R16" i="248"/>
  <c r="N16" i="248"/>
  <c r="J16" i="248"/>
  <c r="F16" i="248"/>
  <c r="R15" i="248"/>
  <c r="N15" i="248"/>
  <c r="I15" i="248"/>
  <c r="F15" i="248"/>
  <c r="R14" i="248"/>
  <c r="N14" i="248"/>
  <c r="J14" i="248"/>
  <c r="F14" i="248"/>
  <c r="R13" i="248"/>
  <c r="N13" i="248"/>
  <c r="J13" i="248"/>
  <c r="F13" i="248"/>
  <c r="R12" i="248"/>
  <c r="N12" i="248"/>
  <c r="J12" i="248"/>
  <c r="F12" i="248"/>
  <c r="R11" i="248"/>
  <c r="M11" i="248"/>
  <c r="J11" i="248"/>
  <c r="F11" i="248"/>
  <c r="R10" i="248"/>
  <c r="N10" i="248"/>
  <c r="J10" i="248"/>
  <c r="F10" i="248"/>
  <c r="R9" i="248"/>
  <c r="N9" i="248"/>
  <c r="J9" i="248"/>
  <c r="F9" i="248"/>
  <c r="R8" i="248"/>
  <c r="N8" i="248"/>
  <c r="J8" i="248"/>
  <c r="F8" i="248"/>
  <c r="Q7" i="248"/>
  <c r="N7" i="248"/>
  <c r="J7" i="248"/>
  <c r="F7" i="248"/>
  <c r="R6" i="248"/>
  <c r="N6" i="248"/>
  <c r="J6" i="248"/>
  <c r="F6" i="248"/>
  <c r="R5" i="248"/>
  <c r="N5" i="248"/>
  <c r="J5" i="248"/>
  <c r="F5" i="248"/>
  <c r="R4" i="248"/>
  <c r="N4" i="248"/>
  <c r="J4" i="248"/>
  <c r="F4" i="248"/>
  <c r="R3" i="248"/>
  <c r="N3" i="248"/>
  <c r="J3" i="248"/>
  <c r="F3" i="248"/>
  <c r="Q2" i="248"/>
  <c r="M2" i="248"/>
  <c r="I2" i="248"/>
  <c r="E2" i="248"/>
  <c r="A1" i="248"/>
  <c r="AD1" i="210" s="1"/>
  <c r="E190" i="247"/>
  <c r="E189" i="247"/>
  <c r="E188" i="247"/>
  <c r="E187" i="247"/>
  <c r="E186" i="247"/>
  <c r="E185" i="247"/>
  <c r="E184" i="247"/>
  <c r="E183" i="247"/>
  <c r="R182" i="247"/>
  <c r="N182" i="247"/>
  <c r="J182" i="247"/>
  <c r="E182" i="247"/>
  <c r="R181" i="247"/>
  <c r="N181" i="247"/>
  <c r="J181" i="247"/>
  <c r="E181" i="247"/>
  <c r="R180" i="247"/>
  <c r="N180" i="247"/>
  <c r="J180" i="247"/>
  <c r="E180" i="247"/>
  <c r="R179" i="247"/>
  <c r="N179" i="247"/>
  <c r="J179" i="247"/>
  <c r="E179" i="247"/>
  <c r="R178" i="247"/>
  <c r="N178" i="247"/>
  <c r="J178" i="247"/>
  <c r="E178" i="247"/>
  <c r="R177" i="247"/>
  <c r="N177" i="247"/>
  <c r="J177" i="247"/>
  <c r="E177" i="247"/>
  <c r="R176" i="247"/>
  <c r="N176" i="247"/>
  <c r="J176" i="247"/>
  <c r="E176" i="247"/>
  <c r="R175" i="247"/>
  <c r="N175" i="247"/>
  <c r="J175" i="247"/>
  <c r="E175" i="247"/>
  <c r="R174" i="247"/>
  <c r="N174" i="247"/>
  <c r="J174" i="247"/>
  <c r="E174" i="247"/>
  <c r="R173" i="247"/>
  <c r="N173" i="247"/>
  <c r="J173" i="247"/>
  <c r="E173" i="247"/>
  <c r="R172" i="247"/>
  <c r="N172" i="247"/>
  <c r="J172" i="247"/>
  <c r="E172" i="247"/>
  <c r="R171" i="247"/>
  <c r="N171" i="247"/>
  <c r="J171" i="247"/>
  <c r="E171" i="247"/>
  <c r="R170" i="247"/>
  <c r="N170" i="247"/>
  <c r="J170" i="247"/>
  <c r="E170" i="247"/>
  <c r="R169" i="247"/>
  <c r="N169" i="247"/>
  <c r="J169" i="247"/>
  <c r="E169" i="247"/>
  <c r="R168" i="247"/>
  <c r="N168" i="247"/>
  <c r="J168" i="247"/>
  <c r="E168" i="247"/>
  <c r="R167" i="247"/>
  <c r="N167" i="247"/>
  <c r="J167" i="247"/>
  <c r="E167" i="247"/>
  <c r="R166" i="247"/>
  <c r="N166" i="247"/>
  <c r="J166" i="247"/>
  <c r="E166" i="247"/>
  <c r="R165" i="247"/>
  <c r="N165" i="247"/>
  <c r="J165" i="247"/>
  <c r="E165" i="247"/>
  <c r="R164" i="247"/>
  <c r="N164" i="247"/>
  <c r="J164" i="247"/>
  <c r="E164" i="247"/>
  <c r="R163" i="247"/>
  <c r="N163" i="247"/>
  <c r="J163" i="247"/>
  <c r="E163" i="247"/>
  <c r="Q162" i="247"/>
  <c r="M162" i="247"/>
  <c r="I162" i="247"/>
  <c r="E162" i="247"/>
  <c r="R161" i="247"/>
  <c r="N161" i="247"/>
  <c r="J161" i="247"/>
  <c r="E161" i="247"/>
  <c r="R160" i="247"/>
  <c r="N160" i="247"/>
  <c r="J160" i="247"/>
  <c r="E160" i="247"/>
  <c r="R159" i="247"/>
  <c r="N159" i="247"/>
  <c r="J159" i="247"/>
  <c r="E159" i="247"/>
  <c r="R158" i="247"/>
  <c r="N158" i="247"/>
  <c r="J158" i="247"/>
  <c r="E158" i="247"/>
  <c r="R157" i="247"/>
  <c r="N157" i="247"/>
  <c r="J157" i="247"/>
  <c r="E157" i="247"/>
  <c r="R156" i="247"/>
  <c r="N156" i="247"/>
  <c r="J156" i="247"/>
  <c r="E156" i="247"/>
  <c r="R155" i="247"/>
  <c r="N155" i="247"/>
  <c r="J155" i="247"/>
  <c r="E155" i="247"/>
  <c r="R154" i="247"/>
  <c r="N154" i="247"/>
  <c r="J154" i="247"/>
  <c r="E154" i="247"/>
  <c r="R153" i="247"/>
  <c r="N153" i="247"/>
  <c r="J153" i="247"/>
  <c r="E153" i="247"/>
  <c r="R152" i="247"/>
  <c r="N152" i="247"/>
  <c r="J152" i="247"/>
  <c r="E152" i="247"/>
  <c r="R151" i="247"/>
  <c r="N151" i="247"/>
  <c r="J151" i="247"/>
  <c r="E151" i="247"/>
  <c r="R150" i="247"/>
  <c r="N150" i="247"/>
  <c r="J150" i="247"/>
  <c r="E150" i="247"/>
  <c r="R149" i="247"/>
  <c r="N149" i="247"/>
  <c r="J149" i="247"/>
  <c r="E149" i="247"/>
  <c r="R148" i="247"/>
  <c r="N148" i="247"/>
  <c r="J148" i="247"/>
  <c r="E148" i="247"/>
  <c r="A148" i="247"/>
  <c r="R147" i="247"/>
  <c r="N147" i="247"/>
  <c r="J147" i="247"/>
  <c r="E147" i="247"/>
  <c r="A147" i="247"/>
  <c r="R146" i="247"/>
  <c r="N146" i="247"/>
  <c r="J146" i="247"/>
  <c r="E146" i="247"/>
  <c r="A146" i="247"/>
  <c r="R145" i="247"/>
  <c r="N145" i="247"/>
  <c r="J145" i="247"/>
  <c r="E145" i="247"/>
  <c r="A145" i="247"/>
  <c r="R144" i="247"/>
  <c r="N144" i="247"/>
  <c r="J144" i="247"/>
  <c r="E144" i="247"/>
  <c r="A144" i="247"/>
  <c r="R143" i="247"/>
  <c r="N143" i="247"/>
  <c r="J143" i="247"/>
  <c r="E143" i="247"/>
  <c r="A143" i="247"/>
  <c r="R142" i="247"/>
  <c r="N142" i="247"/>
  <c r="J142" i="247"/>
  <c r="E142" i="247"/>
  <c r="Q141" i="247"/>
  <c r="M141" i="247"/>
  <c r="I141" i="247"/>
  <c r="E141" i="247"/>
  <c r="A140" i="247"/>
  <c r="B139" i="247"/>
  <c r="J138" i="247"/>
  <c r="F138" i="247"/>
  <c r="B138" i="247"/>
  <c r="J137" i="247"/>
  <c r="F137" i="247"/>
  <c r="B137" i="247"/>
  <c r="J136" i="247"/>
  <c r="F136" i="247"/>
  <c r="B136" i="247"/>
  <c r="J135" i="247"/>
  <c r="F135" i="247"/>
  <c r="B135" i="247"/>
  <c r="J134" i="247"/>
  <c r="F134" i="247"/>
  <c r="B134" i="247"/>
  <c r="J133" i="247"/>
  <c r="F133" i="247"/>
  <c r="B133" i="247"/>
  <c r="J132" i="247"/>
  <c r="F132" i="247"/>
  <c r="B132" i="247"/>
  <c r="J131" i="247"/>
  <c r="F131" i="247"/>
  <c r="A131" i="247"/>
  <c r="J130" i="247"/>
  <c r="F130" i="247"/>
  <c r="B130" i="247"/>
  <c r="J129" i="247"/>
  <c r="F129" i="247"/>
  <c r="B129" i="247"/>
  <c r="J128" i="247"/>
  <c r="F128" i="247"/>
  <c r="B128" i="247"/>
  <c r="J127" i="247"/>
  <c r="F127" i="247"/>
  <c r="B127" i="247"/>
  <c r="J126" i="247"/>
  <c r="E126" i="247"/>
  <c r="B126" i="247"/>
  <c r="J125" i="247"/>
  <c r="F125" i="247"/>
  <c r="B125" i="247"/>
  <c r="J124" i="247"/>
  <c r="F124" i="247"/>
  <c r="B124" i="247"/>
  <c r="J123" i="247"/>
  <c r="F123" i="247"/>
  <c r="B123" i="247"/>
  <c r="R122" i="247"/>
  <c r="I122" i="247"/>
  <c r="F122" i="247"/>
  <c r="B122" i="247"/>
  <c r="R121" i="247"/>
  <c r="J121" i="247"/>
  <c r="F121" i="247"/>
  <c r="B121" i="247"/>
  <c r="R120" i="247"/>
  <c r="J120" i="247"/>
  <c r="F120" i="247"/>
  <c r="B120" i="247"/>
  <c r="R119" i="247"/>
  <c r="J119" i="247"/>
  <c r="F119" i="247"/>
  <c r="B119" i="247"/>
  <c r="R118" i="247"/>
  <c r="N118" i="247"/>
  <c r="J118" i="247"/>
  <c r="F118" i="247"/>
  <c r="B118" i="247"/>
  <c r="Q117" i="247"/>
  <c r="N117" i="247"/>
  <c r="J117" i="247"/>
  <c r="F117" i="247"/>
  <c r="B117" i="247"/>
  <c r="R116" i="247"/>
  <c r="N116" i="247"/>
  <c r="J116" i="247"/>
  <c r="F116" i="247"/>
  <c r="B116" i="247"/>
  <c r="R115" i="247"/>
  <c r="N115" i="247"/>
  <c r="J115" i="247"/>
  <c r="F115" i="247"/>
  <c r="B115" i="247"/>
  <c r="R114" i="247"/>
  <c r="N114" i="247"/>
  <c r="J114" i="247"/>
  <c r="F114" i="247"/>
  <c r="B114" i="247"/>
  <c r="R113" i="247"/>
  <c r="N113" i="247"/>
  <c r="J113" i="247"/>
  <c r="F113" i="247"/>
  <c r="B113" i="247"/>
  <c r="R112" i="247"/>
  <c r="N112" i="247"/>
  <c r="J112" i="247"/>
  <c r="F112" i="247"/>
  <c r="B112" i="247"/>
  <c r="Q111" i="247"/>
  <c r="N111" i="247"/>
  <c r="J111" i="247"/>
  <c r="F111" i="247"/>
  <c r="B111" i="247"/>
  <c r="R110" i="247"/>
  <c r="N110" i="247"/>
  <c r="J110" i="247"/>
  <c r="F110" i="247"/>
  <c r="A110" i="247"/>
  <c r="R109" i="247"/>
  <c r="N109" i="247"/>
  <c r="J109" i="247"/>
  <c r="F109" i="247"/>
  <c r="R108" i="247"/>
  <c r="M108" i="247"/>
  <c r="J108" i="247"/>
  <c r="F108" i="247"/>
  <c r="R107" i="247"/>
  <c r="N107" i="247"/>
  <c r="J107" i="247"/>
  <c r="F107" i="247"/>
  <c r="B107" i="247"/>
  <c r="R106" i="247"/>
  <c r="N106" i="247"/>
  <c r="J106" i="247"/>
  <c r="F106" i="247"/>
  <c r="B106" i="247"/>
  <c r="Q105" i="247"/>
  <c r="N105" i="247"/>
  <c r="J105" i="247"/>
  <c r="E105" i="247"/>
  <c r="B105" i="247"/>
  <c r="R104" i="247"/>
  <c r="N104" i="247"/>
  <c r="J104" i="247"/>
  <c r="F104" i="247"/>
  <c r="R103" i="247"/>
  <c r="N103" i="247"/>
  <c r="J103" i="247"/>
  <c r="F103" i="247"/>
  <c r="R102" i="247"/>
  <c r="N102" i="247"/>
  <c r="J102" i="247"/>
  <c r="F102" i="247"/>
  <c r="B102" i="247"/>
  <c r="R101" i="247"/>
  <c r="N101" i="247"/>
  <c r="I101" i="247"/>
  <c r="F101" i="247"/>
  <c r="B101" i="247"/>
  <c r="R100" i="247"/>
  <c r="N100" i="247"/>
  <c r="J100" i="247"/>
  <c r="F100" i="247"/>
  <c r="B100" i="247"/>
  <c r="Q99" i="247"/>
  <c r="N99" i="247"/>
  <c r="J99" i="247"/>
  <c r="F99" i="247"/>
  <c r="B99" i="247"/>
  <c r="Q98" i="247"/>
  <c r="N98" i="247"/>
  <c r="J98" i="247"/>
  <c r="F98" i="247"/>
  <c r="B98" i="247"/>
  <c r="Q97" i="247"/>
  <c r="M97" i="247"/>
  <c r="J97" i="247"/>
  <c r="F97" i="247"/>
  <c r="B97" i="247"/>
  <c r="Q96" i="247"/>
  <c r="N96" i="247"/>
  <c r="J96" i="247"/>
  <c r="F96" i="247"/>
  <c r="B96" i="247"/>
  <c r="Q95" i="247"/>
  <c r="N95" i="247"/>
  <c r="J95" i="247"/>
  <c r="F95" i="247"/>
  <c r="B95" i="247"/>
  <c r="Q94" i="247"/>
  <c r="N94" i="247"/>
  <c r="J94" i="247"/>
  <c r="F94" i="247"/>
  <c r="B94" i="247"/>
  <c r="Q93" i="247"/>
  <c r="N93" i="247"/>
  <c r="J93" i="247"/>
  <c r="F93" i="247"/>
  <c r="B93" i="247"/>
  <c r="Q92" i="247"/>
  <c r="N92" i="247"/>
  <c r="J92" i="247"/>
  <c r="F92" i="247"/>
  <c r="B92" i="247"/>
  <c r="Q91" i="247"/>
  <c r="N91" i="247"/>
  <c r="J91" i="247"/>
  <c r="F91" i="247"/>
  <c r="B91" i="247"/>
  <c r="Q90" i="247"/>
  <c r="N90" i="247"/>
  <c r="J90" i="247"/>
  <c r="F90" i="247"/>
  <c r="B90" i="247"/>
  <c r="Q89" i="247"/>
  <c r="N89" i="247"/>
  <c r="J89" i="247"/>
  <c r="F89" i="247"/>
  <c r="B89" i="247"/>
  <c r="Q88" i="247"/>
  <c r="N88" i="247"/>
  <c r="J88" i="247"/>
  <c r="F88" i="247"/>
  <c r="B88" i="247"/>
  <c r="Q87" i="247"/>
  <c r="N87" i="247"/>
  <c r="J87" i="247"/>
  <c r="F87" i="247"/>
  <c r="Q86" i="247"/>
  <c r="N86" i="247"/>
  <c r="J86" i="247"/>
  <c r="F86" i="247"/>
  <c r="Q85" i="247"/>
  <c r="N85" i="247"/>
  <c r="J85" i="247"/>
  <c r="F85" i="247"/>
  <c r="Q84" i="247"/>
  <c r="N84" i="247"/>
  <c r="J84" i="247"/>
  <c r="E84" i="247"/>
  <c r="Q83" i="247"/>
  <c r="N83" i="247"/>
  <c r="J83" i="247"/>
  <c r="F83" i="247"/>
  <c r="Q82" i="247"/>
  <c r="N82" i="247"/>
  <c r="J82" i="247"/>
  <c r="F82" i="247"/>
  <c r="Q81" i="247"/>
  <c r="N81" i="247"/>
  <c r="J81" i="247"/>
  <c r="F81" i="247"/>
  <c r="Q80" i="247"/>
  <c r="N80" i="247"/>
  <c r="I80" i="247"/>
  <c r="F80" i="247"/>
  <c r="Q79" i="247"/>
  <c r="N79" i="247"/>
  <c r="J79" i="247"/>
  <c r="F79" i="247"/>
  <c r="Q78" i="247"/>
  <c r="N78" i="247"/>
  <c r="J78" i="247"/>
  <c r="F78" i="247"/>
  <c r="Q77" i="247"/>
  <c r="N77" i="247"/>
  <c r="J77" i="247"/>
  <c r="F77" i="247"/>
  <c r="Q76" i="247"/>
  <c r="M76" i="247"/>
  <c r="J76" i="247"/>
  <c r="F76" i="247"/>
  <c r="Q75" i="247"/>
  <c r="N75" i="247"/>
  <c r="J75" i="247"/>
  <c r="F75" i="247"/>
  <c r="Q74" i="247"/>
  <c r="N74" i="247"/>
  <c r="J74" i="247"/>
  <c r="F74" i="247"/>
  <c r="Q73" i="247"/>
  <c r="N73" i="247"/>
  <c r="J73" i="247"/>
  <c r="F73" i="247"/>
  <c r="Q72" i="247"/>
  <c r="N72" i="247"/>
  <c r="J72" i="247"/>
  <c r="F72" i="247"/>
  <c r="Q71" i="247"/>
  <c r="M71" i="247"/>
  <c r="I71" i="247"/>
  <c r="E71" i="247"/>
  <c r="A70" i="247"/>
  <c r="R69" i="247"/>
  <c r="N69" i="247"/>
  <c r="J69" i="247"/>
  <c r="F69" i="247"/>
  <c r="B69" i="247"/>
  <c r="R68" i="247"/>
  <c r="N68" i="247"/>
  <c r="J68" i="247"/>
  <c r="F68" i="247"/>
  <c r="B68" i="247"/>
  <c r="R67" i="247"/>
  <c r="N67" i="247"/>
  <c r="J67" i="247"/>
  <c r="F67" i="247"/>
  <c r="B67" i="247"/>
  <c r="R66" i="247"/>
  <c r="N66" i="247"/>
  <c r="J66" i="247"/>
  <c r="F66" i="247"/>
  <c r="B66" i="247"/>
  <c r="R65" i="247"/>
  <c r="N65" i="247"/>
  <c r="J65" i="247"/>
  <c r="F65" i="247"/>
  <c r="A65" i="247"/>
  <c r="R64" i="247"/>
  <c r="N64" i="247"/>
  <c r="J64" i="247"/>
  <c r="F64" i="247"/>
  <c r="B64" i="247"/>
  <c r="R63" i="247"/>
  <c r="N63" i="247"/>
  <c r="J63" i="247"/>
  <c r="F63" i="247"/>
  <c r="B63" i="247"/>
  <c r="R62" i="247"/>
  <c r="N62" i="247"/>
  <c r="J62" i="247"/>
  <c r="F62" i="247"/>
  <c r="B62" i="247"/>
  <c r="R61" i="247"/>
  <c r="N61" i="247"/>
  <c r="J61" i="247"/>
  <c r="E61" i="247"/>
  <c r="B61" i="247"/>
  <c r="R60" i="247"/>
  <c r="N60" i="247"/>
  <c r="J60" i="247"/>
  <c r="F60" i="247"/>
  <c r="B60" i="247"/>
  <c r="R59" i="247"/>
  <c r="N59" i="247"/>
  <c r="J59" i="247"/>
  <c r="F59" i="247"/>
  <c r="B59" i="247"/>
  <c r="R58" i="247"/>
  <c r="N58" i="247"/>
  <c r="J58" i="247"/>
  <c r="F58" i="247"/>
  <c r="B58" i="247"/>
  <c r="R57" i="247"/>
  <c r="N57" i="247"/>
  <c r="I57" i="247"/>
  <c r="F57" i="247"/>
  <c r="B57" i="247"/>
  <c r="R56" i="247"/>
  <c r="N56" i="247"/>
  <c r="J56" i="247"/>
  <c r="F56" i="247"/>
  <c r="B56" i="247"/>
  <c r="R55" i="247"/>
  <c r="N55" i="247"/>
  <c r="J55" i="247"/>
  <c r="F55" i="247"/>
  <c r="B55" i="247"/>
  <c r="R54" i="247"/>
  <c r="N54" i="247"/>
  <c r="J54" i="247"/>
  <c r="F54" i="247"/>
  <c r="B54" i="247"/>
  <c r="R53" i="247"/>
  <c r="M53" i="247"/>
  <c r="J53" i="247"/>
  <c r="F53" i="247"/>
  <c r="B53" i="247"/>
  <c r="R52" i="247"/>
  <c r="N52" i="247"/>
  <c r="J52" i="247"/>
  <c r="F52" i="247"/>
  <c r="B52" i="247"/>
  <c r="R51" i="247"/>
  <c r="N51" i="247"/>
  <c r="J51" i="247"/>
  <c r="F51" i="247"/>
  <c r="B51" i="247"/>
  <c r="R50" i="247"/>
  <c r="N50" i="247"/>
  <c r="J50" i="247"/>
  <c r="F50" i="247"/>
  <c r="B50" i="247"/>
  <c r="Q49" i="247"/>
  <c r="N49" i="247"/>
  <c r="J49" i="247"/>
  <c r="F49" i="247"/>
  <c r="B49" i="247"/>
  <c r="R48" i="247"/>
  <c r="N48" i="247"/>
  <c r="J48" i="247"/>
  <c r="F48" i="247"/>
  <c r="B48" i="247"/>
  <c r="R47" i="247"/>
  <c r="N47" i="247"/>
  <c r="J47" i="247"/>
  <c r="F47" i="247"/>
  <c r="B47" i="247"/>
  <c r="R46" i="247"/>
  <c r="N46" i="247"/>
  <c r="J46" i="247"/>
  <c r="F46" i="247"/>
  <c r="B46" i="247"/>
  <c r="R45" i="247"/>
  <c r="N45" i="247"/>
  <c r="J45" i="247"/>
  <c r="F45" i="247"/>
  <c r="B45" i="247"/>
  <c r="R44" i="247"/>
  <c r="N44" i="247"/>
  <c r="J44" i="247"/>
  <c r="F44" i="247"/>
  <c r="A44" i="247"/>
  <c r="R43" i="247"/>
  <c r="N43" i="247"/>
  <c r="J43" i="247"/>
  <c r="F43" i="247"/>
  <c r="B43" i="247"/>
  <c r="R42" i="247"/>
  <c r="N42" i="247"/>
  <c r="J42" i="247"/>
  <c r="F42" i="247"/>
  <c r="B42" i="247"/>
  <c r="R41" i="247"/>
  <c r="N41" i="247"/>
  <c r="J41" i="247"/>
  <c r="F41" i="247"/>
  <c r="B41" i="247"/>
  <c r="R40" i="247"/>
  <c r="N40" i="247"/>
  <c r="J40" i="247"/>
  <c r="E40" i="247"/>
  <c r="B40" i="247"/>
  <c r="R39" i="247"/>
  <c r="N39" i="247"/>
  <c r="J39" i="247"/>
  <c r="F39" i="247"/>
  <c r="B39" i="247"/>
  <c r="R38" i="247"/>
  <c r="N38" i="247"/>
  <c r="J38" i="247"/>
  <c r="F38" i="247"/>
  <c r="B38" i="247"/>
  <c r="R37" i="247"/>
  <c r="N37" i="247"/>
  <c r="J37" i="247"/>
  <c r="F37" i="247"/>
  <c r="B37" i="247"/>
  <c r="R36" i="247"/>
  <c r="N36" i="247"/>
  <c r="I36" i="247"/>
  <c r="F36" i="247"/>
  <c r="B36" i="247"/>
  <c r="R35" i="247"/>
  <c r="N35" i="247"/>
  <c r="J35" i="247"/>
  <c r="F35" i="247"/>
  <c r="B35" i="247"/>
  <c r="R34" i="247"/>
  <c r="N34" i="247"/>
  <c r="J34" i="247"/>
  <c r="F34" i="247"/>
  <c r="B34" i="247"/>
  <c r="R33" i="247"/>
  <c r="N33" i="247"/>
  <c r="J33" i="247"/>
  <c r="F33" i="247"/>
  <c r="B33" i="247"/>
  <c r="R32" i="247"/>
  <c r="M32" i="247"/>
  <c r="J32" i="247"/>
  <c r="F32" i="247"/>
  <c r="B32" i="247"/>
  <c r="R31" i="247"/>
  <c r="N31" i="247"/>
  <c r="J31" i="247"/>
  <c r="F31" i="247"/>
  <c r="B31" i="247"/>
  <c r="R30" i="247"/>
  <c r="N30" i="247"/>
  <c r="J30" i="247"/>
  <c r="F30" i="247"/>
  <c r="B30" i="247"/>
  <c r="R29" i="247"/>
  <c r="N29" i="247"/>
  <c r="J29" i="247"/>
  <c r="F29" i="247"/>
  <c r="B29" i="247"/>
  <c r="Q28" i="247"/>
  <c r="N28" i="247"/>
  <c r="J28" i="247"/>
  <c r="F28" i="247"/>
  <c r="B28" i="247"/>
  <c r="R27" i="247"/>
  <c r="N27" i="247"/>
  <c r="J27" i="247"/>
  <c r="F27" i="247"/>
  <c r="B27" i="247"/>
  <c r="R26" i="247"/>
  <c r="N26" i="247"/>
  <c r="J26" i="247"/>
  <c r="F26" i="247"/>
  <c r="B26" i="247"/>
  <c r="R25" i="247"/>
  <c r="N25" i="247"/>
  <c r="J25" i="247"/>
  <c r="F25" i="247"/>
  <c r="B25" i="247"/>
  <c r="R24" i="247"/>
  <c r="N24" i="247"/>
  <c r="J24" i="247"/>
  <c r="F24" i="247"/>
  <c r="B24" i="247"/>
  <c r="R23" i="247"/>
  <c r="N23" i="247"/>
  <c r="J23" i="247"/>
  <c r="F23" i="247"/>
  <c r="A23" i="247"/>
  <c r="R22" i="247"/>
  <c r="N22" i="247"/>
  <c r="J22" i="247"/>
  <c r="F22" i="247"/>
  <c r="R21" i="247"/>
  <c r="N21" i="247"/>
  <c r="J21" i="247"/>
  <c r="F21" i="247"/>
  <c r="R20" i="247"/>
  <c r="N20" i="247"/>
  <c r="J20" i="247"/>
  <c r="F20" i="247"/>
  <c r="R19" i="247"/>
  <c r="N19" i="247"/>
  <c r="J19" i="247"/>
  <c r="E19" i="247"/>
  <c r="R18" i="247"/>
  <c r="N18" i="247"/>
  <c r="J18" i="247"/>
  <c r="F18" i="247"/>
  <c r="R17" i="247"/>
  <c r="N17" i="247"/>
  <c r="J17" i="247"/>
  <c r="F17" i="247"/>
  <c r="R16" i="247"/>
  <c r="N16" i="247"/>
  <c r="J16" i="247"/>
  <c r="F16" i="247"/>
  <c r="R15" i="247"/>
  <c r="N15" i="247"/>
  <c r="I15" i="247"/>
  <c r="F15" i="247"/>
  <c r="R14" i="247"/>
  <c r="N14" i="247"/>
  <c r="J14" i="247"/>
  <c r="F14" i="247"/>
  <c r="R13" i="247"/>
  <c r="N13" i="247"/>
  <c r="J13" i="247"/>
  <c r="F13" i="247"/>
  <c r="R12" i="247"/>
  <c r="N12" i="247"/>
  <c r="J12" i="247"/>
  <c r="F12" i="247"/>
  <c r="R11" i="247"/>
  <c r="M11" i="247"/>
  <c r="J11" i="247"/>
  <c r="F11" i="247"/>
  <c r="R10" i="247"/>
  <c r="N10" i="247"/>
  <c r="J10" i="247"/>
  <c r="F10" i="247"/>
  <c r="R9" i="247"/>
  <c r="N9" i="247"/>
  <c r="J9" i="247"/>
  <c r="F9" i="247"/>
  <c r="R8" i="247"/>
  <c r="N8" i="247"/>
  <c r="J8" i="247"/>
  <c r="F8" i="247"/>
  <c r="Q7" i="247"/>
  <c r="N7" i="247"/>
  <c r="J7" i="247"/>
  <c r="F7" i="247"/>
  <c r="R6" i="247"/>
  <c r="N6" i="247"/>
  <c r="J6" i="247"/>
  <c r="F6" i="247"/>
  <c r="R5" i="247"/>
  <c r="N5" i="247"/>
  <c r="J5" i="247"/>
  <c r="F5" i="247"/>
  <c r="R4" i="247"/>
  <c r="N4" i="247"/>
  <c r="J4" i="247"/>
  <c r="F4" i="247"/>
  <c r="R3" i="247"/>
  <c r="N3" i="247"/>
  <c r="J3" i="247"/>
  <c r="F3" i="247"/>
  <c r="Q2" i="247"/>
  <c r="M2" i="247"/>
  <c r="I2" i="247"/>
  <c r="E2" i="247"/>
  <c r="A1" i="247"/>
  <c r="AB1" i="210" s="1"/>
  <c r="E190" i="246"/>
  <c r="E189" i="246"/>
  <c r="E188" i="246"/>
  <c r="E187" i="246"/>
  <c r="E186" i="246"/>
  <c r="E185" i="246"/>
  <c r="E184" i="246"/>
  <c r="E183" i="246"/>
  <c r="R182" i="246"/>
  <c r="N182" i="246"/>
  <c r="J182" i="246"/>
  <c r="E182" i="246"/>
  <c r="R181" i="246"/>
  <c r="N181" i="246"/>
  <c r="J181" i="246"/>
  <c r="E181" i="246"/>
  <c r="R180" i="246"/>
  <c r="N180" i="246"/>
  <c r="J180" i="246"/>
  <c r="E180" i="246"/>
  <c r="R179" i="246"/>
  <c r="N179" i="246"/>
  <c r="J179" i="246"/>
  <c r="E179" i="246"/>
  <c r="R178" i="246"/>
  <c r="N178" i="246"/>
  <c r="J178" i="246"/>
  <c r="E178" i="246"/>
  <c r="R177" i="246"/>
  <c r="N177" i="246"/>
  <c r="J177" i="246"/>
  <c r="E177" i="246"/>
  <c r="R176" i="246"/>
  <c r="N176" i="246"/>
  <c r="J176" i="246"/>
  <c r="E176" i="246"/>
  <c r="R175" i="246"/>
  <c r="N175" i="246"/>
  <c r="J175" i="246"/>
  <c r="E175" i="246"/>
  <c r="R174" i="246"/>
  <c r="N174" i="246"/>
  <c r="J174" i="246"/>
  <c r="E174" i="246"/>
  <c r="R173" i="246"/>
  <c r="N173" i="246"/>
  <c r="J173" i="246"/>
  <c r="E173" i="246"/>
  <c r="R172" i="246"/>
  <c r="N172" i="246"/>
  <c r="J172" i="246"/>
  <c r="E172" i="246"/>
  <c r="R171" i="246"/>
  <c r="N171" i="246"/>
  <c r="J171" i="246"/>
  <c r="E171" i="246"/>
  <c r="R170" i="246"/>
  <c r="N170" i="246"/>
  <c r="J170" i="246"/>
  <c r="E170" i="246"/>
  <c r="R169" i="246"/>
  <c r="N169" i="246"/>
  <c r="J169" i="246"/>
  <c r="E169" i="246"/>
  <c r="R168" i="246"/>
  <c r="N168" i="246"/>
  <c r="J168" i="246"/>
  <c r="E168" i="246"/>
  <c r="R167" i="246"/>
  <c r="N167" i="246"/>
  <c r="J167" i="246"/>
  <c r="E167" i="246"/>
  <c r="R166" i="246"/>
  <c r="N166" i="246"/>
  <c r="J166" i="246"/>
  <c r="E166" i="246"/>
  <c r="R165" i="246"/>
  <c r="N165" i="246"/>
  <c r="J165" i="246"/>
  <c r="E165" i="246"/>
  <c r="R164" i="246"/>
  <c r="N164" i="246"/>
  <c r="J164" i="246"/>
  <c r="E164" i="246"/>
  <c r="R163" i="246"/>
  <c r="N163" i="246"/>
  <c r="J163" i="246"/>
  <c r="E163" i="246"/>
  <c r="Q162" i="246"/>
  <c r="M162" i="246"/>
  <c r="I162" i="246"/>
  <c r="E162" i="246"/>
  <c r="R161" i="246"/>
  <c r="N161" i="246"/>
  <c r="J161" i="246"/>
  <c r="E161" i="246"/>
  <c r="R160" i="246"/>
  <c r="N160" i="246"/>
  <c r="J160" i="246"/>
  <c r="E160" i="246"/>
  <c r="R159" i="246"/>
  <c r="N159" i="246"/>
  <c r="J159" i="246"/>
  <c r="E159" i="246"/>
  <c r="R158" i="246"/>
  <c r="N158" i="246"/>
  <c r="J158" i="246"/>
  <c r="E158" i="246"/>
  <c r="R157" i="246"/>
  <c r="N157" i="246"/>
  <c r="J157" i="246"/>
  <c r="E157" i="246"/>
  <c r="R156" i="246"/>
  <c r="N156" i="246"/>
  <c r="J156" i="246"/>
  <c r="E156" i="246"/>
  <c r="R155" i="246"/>
  <c r="N155" i="246"/>
  <c r="J155" i="246"/>
  <c r="E155" i="246"/>
  <c r="R154" i="246"/>
  <c r="N154" i="246"/>
  <c r="J154" i="246"/>
  <c r="E154" i="246"/>
  <c r="R153" i="246"/>
  <c r="N153" i="246"/>
  <c r="J153" i="246"/>
  <c r="E153" i="246"/>
  <c r="R152" i="246"/>
  <c r="N152" i="246"/>
  <c r="J152" i="246"/>
  <c r="E152" i="246"/>
  <c r="R151" i="246"/>
  <c r="N151" i="246"/>
  <c r="J151" i="246"/>
  <c r="E151" i="246"/>
  <c r="R150" i="246"/>
  <c r="N150" i="246"/>
  <c r="J150" i="246"/>
  <c r="E150" i="246"/>
  <c r="R149" i="246"/>
  <c r="N149" i="246"/>
  <c r="J149" i="246"/>
  <c r="E149" i="246"/>
  <c r="R148" i="246"/>
  <c r="N148" i="246"/>
  <c r="J148" i="246"/>
  <c r="E148" i="246"/>
  <c r="A148" i="246"/>
  <c r="R147" i="246"/>
  <c r="N147" i="246"/>
  <c r="J147" i="246"/>
  <c r="E147" i="246"/>
  <c r="A147" i="246"/>
  <c r="R146" i="246"/>
  <c r="N146" i="246"/>
  <c r="J146" i="246"/>
  <c r="E146" i="246"/>
  <c r="A146" i="246"/>
  <c r="R145" i="246"/>
  <c r="N145" i="246"/>
  <c r="J145" i="246"/>
  <c r="E145" i="246"/>
  <c r="A145" i="246"/>
  <c r="R144" i="246"/>
  <c r="N144" i="246"/>
  <c r="J144" i="246"/>
  <c r="E144" i="246"/>
  <c r="A144" i="246"/>
  <c r="R143" i="246"/>
  <c r="N143" i="246"/>
  <c r="J143" i="246"/>
  <c r="E143" i="246"/>
  <c r="A143" i="246"/>
  <c r="R142" i="246"/>
  <c r="N142" i="246"/>
  <c r="J142" i="246"/>
  <c r="E142" i="246"/>
  <c r="Q141" i="246"/>
  <c r="M141" i="246"/>
  <c r="I141" i="246"/>
  <c r="E141" i="246"/>
  <c r="A140" i="246"/>
  <c r="B139" i="246"/>
  <c r="J138" i="246"/>
  <c r="F138" i="246"/>
  <c r="B138" i="246"/>
  <c r="J137" i="246"/>
  <c r="F137" i="246"/>
  <c r="B137" i="246"/>
  <c r="J136" i="246"/>
  <c r="F136" i="246"/>
  <c r="B136" i="246"/>
  <c r="J135" i="246"/>
  <c r="F135" i="246"/>
  <c r="B135" i="246"/>
  <c r="J134" i="246"/>
  <c r="F134" i="246"/>
  <c r="B134" i="246"/>
  <c r="J133" i="246"/>
  <c r="F133" i="246"/>
  <c r="B133" i="246"/>
  <c r="J132" i="246"/>
  <c r="F132" i="246"/>
  <c r="B132" i="246"/>
  <c r="J131" i="246"/>
  <c r="F131" i="246"/>
  <c r="A131" i="246"/>
  <c r="J130" i="246"/>
  <c r="F130" i="246"/>
  <c r="B130" i="246"/>
  <c r="J129" i="246"/>
  <c r="F129" i="246"/>
  <c r="B129" i="246"/>
  <c r="J128" i="246"/>
  <c r="F128" i="246"/>
  <c r="B128" i="246"/>
  <c r="J127" i="246"/>
  <c r="F127" i="246"/>
  <c r="B127" i="246"/>
  <c r="J126" i="246"/>
  <c r="E126" i="246"/>
  <c r="B126" i="246"/>
  <c r="J125" i="246"/>
  <c r="F125" i="246"/>
  <c r="B125" i="246"/>
  <c r="J124" i="246"/>
  <c r="F124" i="246"/>
  <c r="B124" i="246"/>
  <c r="J123" i="246"/>
  <c r="F123" i="246"/>
  <c r="B123" i="246"/>
  <c r="R122" i="246"/>
  <c r="I122" i="246"/>
  <c r="F122" i="246"/>
  <c r="B122" i="246"/>
  <c r="R121" i="246"/>
  <c r="J121" i="246"/>
  <c r="F121" i="246"/>
  <c r="B121" i="246"/>
  <c r="R120" i="246"/>
  <c r="J120" i="246"/>
  <c r="F120" i="246"/>
  <c r="B120" i="246"/>
  <c r="R119" i="246"/>
  <c r="J119" i="246"/>
  <c r="F119" i="246"/>
  <c r="B119" i="246"/>
  <c r="R118" i="246"/>
  <c r="N118" i="246"/>
  <c r="J118" i="246"/>
  <c r="F118" i="246"/>
  <c r="B118" i="246"/>
  <c r="Q117" i="246"/>
  <c r="N117" i="246"/>
  <c r="J117" i="246"/>
  <c r="F117" i="246"/>
  <c r="B117" i="246"/>
  <c r="R116" i="246"/>
  <c r="N116" i="246"/>
  <c r="J116" i="246"/>
  <c r="F116" i="246"/>
  <c r="B116" i="246"/>
  <c r="R115" i="246"/>
  <c r="N115" i="246"/>
  <c r="J115" i="246"/>
  <c r="F115" i="246"/>
  <c r="B115" i="246"/>
  <c r="R114" i="246"/>
  <c r="N114" i="246"/>
  <c r="J114" i="246"/>
  <c r="F114" i="246"/>
  <c r="B114" i="246"/>
  <c r="R113" i="246"/>
  <c r="N113" i="246"/>
  <c r="J113" i="246"/>
  <c r="F113" i="246"/>
  <c r="B113" i="246"/>
  <c r="R112" i="246"/>
  <c r="N112" i="246"/>
  <c r="J112" i="246"/>
  <c r="F112" i="246"/>
  <c r="B112" i="246"/>
  <c r="Q111" i="246"/>
  <c r="N111" i="246"/>
  <c r="J111" i="246"/>
  <c r="F111" i="246"/>
  <c r="B111" i="246"/>
  <c r="R110" i="246"/>
  <c r="N110" i="246"/>
  <c r="J110" i="246"/>
  <c r="F110" i="246"/>
  <c r="A110" i="246"/>
  <c r="R109" i="246"/>
  <c r="N109" i="246"/>
  <c r="J109" i="246"/>
  <c r="F109" i="246"/>
  <c r="R108" i="246"/>
  <c r="M108" i="246"/>
  <c r="J108" i="246"/>
  <c r="F108" i="246"/>
  <c r="R107" i="246"/>
  <c r="N107" i="246"/>
  <c r="J107" i="246"/>
  <c r="F107" i="246"/>
  <c r="B107" i="246"/>
  <c r="R106" i="246"/>
  <c r="N106" i="246"/>
  <c r="J106" i="246"/>
  <c r="F106" i="246"/>
  <c r="B106" i="246"/>
  <c r="Q105" i="246"/>
  <c r="N105" i="246"/>
  <c r="J105" i="246"/>
  <c r="E105" i="246"/>
  <c r="B105" i="246"/>
  <c r="R104" i="246"/>
  <c r="N104" i="246"/>
  <c r="J104" i="246"/>
  <c r="F104" i="246"/>
  <c r="R103" i="246"/>
  <c r="N103" i="246"/>
  <c r="J103" i="246"/>
  <c r="F103" i="246"/>
  <c r="R102" i="246"/>
  <c r="N102" i="246"/>
  <c r="J102" i="246"/>
  <c r="F102" i="246"/>
  <c r="B102" i="246"/>
  <c r="R101" i="246"/>
  <c r="N101" i="246"/>
  <c r="I101" i="246"/>
  <c r="F101" i="246"/>
  <c r="B101" i="246"/>
  <c r="R100" i="246"/>
  <c r="N100" i="246"/>
  <c r="J100" i="246"/>
  <c r="F100" i="246"/>
  <c r="B100" i="246"/>
  <c r="Q99" i="246"/>
  <c r="N99" i="246"/>
  <c r="J99" i="246"/>
  <c r="F99" i="246"/>
  <c r="B99" i="246"/>
  <c r="Q98" i="246"/>
  <c r="N98" i="246"/>
  <c r="J98" i="246"/>
  <c r="F98" i="246"/>
  <c r="B98" i="246"/>
  <c r="Q97" i="246"/>
  <c r="M97" i="246"/>
  <c r="J97" i="246"/>
  <c r="F97" i="246"/>
  <c r="B97" i="246"/>
  <c r="Q96" i="246"/>
  <c r="N96" i="246"/>
  <c r="J96" i="246"/>
  <c r="F96" i="246"/>
  <c r="B96" i="246"/>
  <c r="Q95" i="246"/>
  <c r="N95" i="246"/>
  <c r="J95" i="246"/>
  <c r="F95" i="246"/>
  <c r="B95" i="246"/>
  <c r="Q94" i="246"/>
  <c r="N94" i="246"/>
  <c r="J94" i="246"/>
  <c r="F94" i="246"/>
  <c r="B94" i="246"/>
  <c r="Q93" i="246"/>
  <c r="N93" i="246"/>
  <c r="J93" i="246"/>
  <c r="F93" i="246"/>
  <c r="B93" i="246"/>
  <c r="Q92" i="246"/>
  <c r="N92" i="246"/>
  <c r="J92" i="246"/>
  <c r="F92" i="246"/>
  <c r="B92" i="246"/>
  <c r="Q91" i="246"/>
  <c r="N91" i="246"/>
  <c r="J91" i="246"/>
  <c r="F91" i="246"/>
  <c r="B91" i="246"/>
  <c r="Q90" i="246"/>
  <c r="N90" i="246"/>
  <c r="J90" i="246"/>
  <c r="F90" i="246"/>
  <c r="B90" i="246"/>
  <c r="Q89" i="246"/>
  <c r="N89" i="246"/>
  <c r="J89" i="246"/>
  <c r="F89" i="246"/>
  <c r="B89" i="246"/>
  <c r="Q88" i="246"/>
  <c r="N88" i="246"/>
  <c r="J88" i="246"/>
  <c r="F88" i="246"/>
  <c r="B88" i="246"/>
  <c r="Q87" i="246"/>
  <c r="N87" i="246"/>
  <c r="J87" i="246"/>
  <c r="F87" i="246"/>
  <c r="Q86" i="246"/>
  <c r="N86" i="246"/>
  <c r="J86" i="246"/>
  <c r="F86" i="246"/>
  <c r="Q85" i="246"/>
  <c r="N85" i="246"/>
  <c r="J85" i="246"/>
  <c r="F85" i="246"/>
  <c r="Q84" i="246"/>
  <c r="N84" i="246"/>
  <c r="J84" i="246"/>
  <c r="E84" i="246"/>
  <c r="Q83" i="246"/>
  <c r="N83" i="246"/>
  <c r="J83" i="246"/>
  <c r="F83" i="246"/>
  <c r="Q82" i="246"/>
  <c r="N82" i="246"/>
  <c r="J82" i="246"/>
  <c r="F82" i="246"/>
  <c r="Q81" i="246"/>
  <c r="N81" i="246"/>
  <c r="J81" i="246"/>
  <c r="F81" i="246"/>
  <c r="Q80" i="246"/>
  <c r="N80" i="246"/>
  <c r="I80" i="246"/>
  <c r="F80" i="246"/>
  <c r="Q79" i="246"/>
  <c r="N79" i="246"/>
  <c r="J79" i="246"/>
  <c r="F79" i="246"/>
  <c r="Q78" i="246"/>
  <c r="N78" i="246"/>
  <c r="J78" i="246"/>
  <c r="F78" i="246"/>
  <c r="Q77" i="246"/>
  <c r="N77" i="246"/>
  <c r="J77" i="246"/>
  <c r="F77" i="246"/>
  <c r="Q76" i="246"/>
  <c r="M76" i="246"/>
  <c r="J76" i="246"/>
  <c r="F76" i="246"/>
  <c r="Q75" i="246"/>
  <c r="N75" i="246"/>
  <c r="J75" i="246"/>
  <c r="F75" i="246"/>
  <c r="Q74" i="246"/>
  <c r="N74" i="246"/>
  <c r="J74" i="246"/>
  <c r="F74" i="246"/>
  <c r="Q73" i="246"/>
  <c r="N73" i="246"/>
  <c r="J73" i="246"/>
  <c r="F73" i="246"/>
  <c r="Q72" i="246"/>
  <c r="N72" i="246"/>
  <c r="J72" i="246"/>
  <c r="F72" i="246"/>
  <c r="Q71" i="246"/>
  <c r="M71" i="246"/>
  <c r="I71" i="246"/>
  <c r="E71" i="246"/>
  <c r="A70" i="246"/>
  <c r="R69" i="246"/>
  <c r="N69" i="246"/>
  <c r="J69" i="246"/>
  <c r="F69" i="246"/>
  <c r="B69" i="246"/>
  <c r="R68" i="246"/>
  <c r="N68" i="246"/>
  <c r="J68" i="246"/>
  <c r="F68" i="246"/>
  <c r="B68" i="246"/>
  <c r="R67" i="246"/>
  <c r="N67" i="246"/>
  <c r="J67" i="246"/>
  <c r="F67" i="246"/>
  <c r="B67" i="246"/>
  <c r="R66" i="246"/>
  <c r="N66" i="246"/>
  <c r="J66" i="246"/>
  <c r="F66" i="246"/>
  <c r="B66" i="246"/>
  <c r="R65" i="246"/>
  <c r="N65" i="246"/>
  <c r="J65" i="246"/>
  <c r="F65" i="246"/>
  <c r="A65" i="246"/>
  <c r="R64" i="246"/>
  <c r="N64" i="246"/>
  <c r="J64" i="246"/>
  <c r="F64" i="246"/>
  <c r="B64" i="246"/>
  <c r="R63" i="246"/>
  <c r="N63" i="246"/>
  <c r="J63" i="246"/>
  <c r="F63" i="246"/>
  <c r="B63" i="246"/>
  <c r="R62" i="246"/>
  <c r="N62" i="246"/>
  <c r="J62" i="246"/>
  <c r="F62" i="246"/>
  <c r="B62" i="246"/>
  <c r="R61" i="246"/>
  <c r="N61" i="246"/>
  <c r="J61" i="246"/>
  <c r="E61" i="246"/>
  <c r="B61" i="246"/>
  <c r="R60" i="246"/>
  <c r="N60" i="246"/>
  <c r="J60" i="246"/>
  <c r="F60" i="246"/>
  <c r="B60" i="246"/>
  <c r="R59" i="246"/>
  <c r="N59" i="246"/>
  <c r="J59" i="246"/>
  <c r="F59" i="246"/>
  <c r="B59" i="246"/>
  <c r="R58" i="246"/>
  <c r="N58" i="246"/>
  <c r="J58" i="246"/>
  <c r="F58" i="246"/>
  <c r="B58" i="246"/>
  <c r="R57" i="246"/>
  <c r="N57" i="246"/>
  <c r="I57" i="246"/>
  <c r="F57" i="246"/>
  <c r="B57" i="246"/>
  <c r="R56" i="246"/>
  <c r="N56" i="246"/>
  <c r="J56" i="246"/>
  <c r="F56" i="246"/>
  <c r="B56" i="246"/>
  <c r="R55" i="246"/>
  <c r="N55" i="246"/>
  <c r="J55" i="246"/>
  <c r="F55" i="246"/>
  <c r="B55" i="246"/>
  <c r="R54" i="246"/>
  <c r="N54" i="246"/>
  <c r="J54" i="246"/>
  <c r="F54" i="246"/>
  <c r="B54" i="246"/>
  <c r="R53" i="246"/>
  <c r="M53" i="246"/>
  <c r="J53" i="246"/>
  <c r="F53" i="246"/>
  <c r="B53" i="246"/>
  <c r="R52" i="246"/>
  <c r="N52" i="246"/>
  <c r="J52" i="246"/>
  <c r="F52" i="246"/>
  <c r="B52" i="246"/>
  <c r="R51" i="246"/>
  <c r="N51" i="246"/>
  <c r="J51" i="246"/>
  <c r="F51" i="246"/>
  <c r="B51" i="246"/>
  <c r="R50" i="246"/>
  <c r="N50" i="246"/>
  <c r="J50" i="246"/>
  <c r="F50" i="246"/>
  <c r="B50" i="246"/>
  <c r="Q49" i="246"/>
  <c r="N49" i="246"/>
  <c r="J49" i="246"/>
  <c r="F49" i="246"/>
  <c r="B49" i="246"/>
  <c r="R48" i="246"/>
  <c r="N48" i="246"/>
  <c r="J48" i="246"/>
  <c r="F48" i="246"/>
  <c r="B48" i="246"/>
  <c r="R47" i="246"/>
  <c r="N47" i="246"/>
  <c r="J47" i="246"/>
  <c r="F47" i="246"/>
  <c r="B47" i="246"/>
  <c r="R46" i="246"/>
  <c r="N46" i="246"/>
  <c r="J46" i="246"/>
  <c r="F46" i="246"/>
  <c r="B46" i="246"/>
  <c r="R45" i="246"/>
  <c r="N45" i="246"/>
  <c r="J45" i="246"/>
  <c r="F45" i="246"/>
  <c r="B45" i="246"/>
  <c r="R44" i="246"/>
  <c r="N44" i="246"/>
  <c r="J44" i="246"/>
  <c r="F44" i="246"/>
  <c r="A44" i="246"/>
  <c r="R43" i="246"/>
  <c r="N43" i="246"/>
  <c r="J43" i="246"/>
  <c r="F43" i="246"/>
  <c r="B43" i="246"/>
  <c r="R42" i="246"/>
  <c r="N42" i="246"/>
  <c r="J42" i="246"/>
  <c r="F42" i="246"/>
  <c r="B42" i="246"/>
  <c r="R41" i="246"/>
  <c r="N41" i="246"/>
  <c r="J41" i="246"/>
  <c r="F41" i="246"/>
  <c r="B41" i="246"/>
  <c r="R40" i="246"/>
  <c r="N40" i="246"/>
  <c r="J40" i="246"/>
  <c r="E40" i="246"/>
  <c r="B40" i="246"/>
  <c r="R39" i="246"/>
  <c r="N39" i="246"/>
  <c r="J39" i="246"/>
  <c r="F39" i="246"/>
  <c r="B39" i="246"/>
  <c r="R38" i="246"/>
  <c r="N38" i="246"/>
  <c r="J38" i="246"/>
  <c r="F38" i="246"/>
  <c r="B38" i="246"/>
  <c r="R37" i="246"/>
  <c r="N37" i="246"/>
  <c r="J37" i="246"/>
  <c r="F37" i="246"/>
  <c r="B37" i="246"/>
  <c r="R36" i="246"/>
  <c r="N36" i="246"/>
  <c r="I36" i="246"/>
  <c r="F36" i="246"/>
  <c r="B36" i="246"/>
  <c r="R35" i="246"/>
  <c r="N35" i="246"/>
  <c r="J35" i="246"/>
  <c r="F35" i="246"/>
  <c r="B35" i="246"/>
  <c r="R34" i="246"/>
  <c r="N34" i="246"/>
  <c r="J34" i="246"/>
  <c r="F34" i="246"/>
  <c r="B34" i="246"/>
  <c r="R33" i="246"/>
  <c r="N33" i="246"/>
  <c r="J33" i="246"/>
  <c r="F33" i="246"/>
  <c r="B33" i="246"/>
  <c r="R32" i="246"/>
  <c r="M32" i="246"/>
  <c r="J32" i="246"/>
  <c r="F32" i="246"/>
  <c r="B32" i="246"/>
  <c r="R31" i="246"/>
  <c r="N31" i="246"/>
  <c r="J31" i="246"/>
  <c r="F31" i="246"/>
  <c r="B31" i="246"/>
  <c r="R30" i="246"/>
  <c r="N30" i="246"/>
  <c r="J30" i="246"/>
  <c r="F30" i="246"/>
  <c r="B30" i="246"/>
  <c r="R29" i="246"/>
  <c r="N29" i="246"/>
  <c r="J29" i="246"/>
  <c r="F29" i="246"/>
  <c r="B29" i="246"/>
  <c r="Q28" i="246"/>
  <c r="N28" i="246"/>
  <c r="J28" i="246"/>
  <c r="F28" i="246"/>
  <c r="B28" i="246"/>
  <c r="R27" i="246"/>
  <c r="N27" i="246"/>
  <c r="J27" i="246"/>
  <c r="F27" i="246"/>
  <c r="B27" i="246"/>
  <c r="R26" i="246"/>
  <c r="N26" i="246"/>
  <c r="J26" i="246"/>
  <c r="F26" i="246"/>
  <c r="B26" i="246"/>
  <c r="R25" i="246"/>
  <c r="N25" i="246"/>
  <c r="J25" i="246"/>
  <c r="F25" i="246"/>
  <c r="B25" i="246"/>
  <c r="R24" i="246"/>
  <c r="N24" i="246"/>
  <c r="J24" i="246"/>
  <c r="F24" i="246"/>
  <c r="B24" i="246"/>
  <c r="R23" i="246"/>
  <c r="N23" i="246"/>
  <c r="J23" i="246"/>
  <c r="F23" i="246"/>
  <c r="A23" i="246"/>
  <c r="R22" i="246"/>
  <c r="N22" i="246"/>
  <c r="J22" i="246"/>
  <c r="F22" i="246"/>
  <c r="R21" i="246"/>
  <c r="N21" i="246"/>
  <c r="J21" i="246"/>
  <c r="F21" i="246"/>
  <c r="R20" i="246"/>
  <c r="N20" i="246"/>
  <c r="J20" i="246"/>
  <c r="F20" i="246"/>
  <c r="R19" i="246"/>
  <c r="N19" i="246"/>
  <c r="J19" i="246"/>
  <c r="E19" i="246"/>
  <c r="R18" i="246"/>
  <c r="N18" i="246"/>
  <c r="J18" i="246"/>
  <c r="F18" i="246"/>
  <c r="R17" i="246"/>
  <c r="N17" i="246"/>
  <c r="J17" i="246"/>
  <c r="F17" i="246"/>
  <c r="R16" i="246"/>
  <c r="N16" i="246"/>
  <c r="J16" i="246"/>
  <c r="F16" i="246"/>
  <c r="R15" i="246"/>
  <c r="N15" i="246"/>
  <c r="I15" i="246"/>
  <c r="F15" i="246"/>
  <c r="R14" i="246"/>
  <c r="N14" i="246"/>
  <c r="J14" i="246"/>
  <c r="F14" i="246"/>
  <c r="R13" i="246"/>
  <c r="N13" i="246"/>
  <c r="J13" i="246"/>
  <c r="F13" i="246"/>
  <c r="R12" i="246"/>
  <c r="N12" i="246"/>
  <c r="J12" i="246"/>
  <c r="F12" i="246"/>
  <c r="R11" i="246"/>
  <c r="M11" i="246"/>
  <c r="J11" i="246"/>
  <c r="F11" i="246"/>
  <c r="R10" i="246"/>
  <c r="N10" i="246"/>
  <c r="J10" i="246"/>
  <c r="F10" i="246"/>
  <c r="R9" i="246"/>
  <c r="N9" i="246"/>
  <c r="J9" i="246"/>
  <c r="F9" i="246"/>
  <c r="R8" i="246"/>
  <c r="N8" i="246"/>
  <c r="J8" i="246"/>
  <c r="F8" i="246"/>
  <c r="Q7" i="246"/>
  <c r="N7" i="246"/>
  <c r="J7" i="246"/>
  <c r="F7" i="246"/>
  <c r="R6" i="246"/>
  <c r="N6" i="246"/>
  <c r="J6" i="246"/>
  <c r="F6" i="246"/>
  <c r="R5" i="246"/>
  <c r="N5" i="246"/>
  <c r="J5" i="246"/>
  <c r="F5" i="246"/>
  <c r="R4" i="246"/>
  <c r="N4" i="246"/>
  <c r="J4" i="246"/>
  <c r="F4" i="246"/>
  <c r="R3" i="246"/>
  <c r="N3" i="246"/>
  <c r="J3" i="246"/>
  <c r="F3" i="246"/>
  <c r="Q2" i="246"/>
  <c r="M2" i="246"/>
  <c r="I2" i="246"/>
  <c r="E2" i="246"/>
  <c r="A1" i="246"/>
  <c r="Z1" i="210" s="1"/>
  <c r="E190" i="245"/>
  <c r="E189" i="245"/>
  <c r="E188" i="245"/>
  <c r="E187" i="245"/>
  <c r="E186" i="245"/>
  <c r="E185" i="245"/>
  <c r="E184" i="245"/>
  <c r="E183" i="245"/>
  <c r="R182" i="245"/>
  <c r="N182" i="245"/>
  <c r="J182" i="245"/>
  <c r="E182" i="245"/>
  <c r="R181" i="245"/>
  <c r="N181" i="245"/>
  <c r="J181" i="245"/>
  <c r="E181" i="245"/>
  <c r="R180" i="245"/>
  <c r="N180" i="245"/>
  <c r="J180" i="245"/>
  <c r="E180" i="245"/>
  <c r="R179" i="245"/>
  <c r="N179" i="245"/>
  <c r="J179" i="245"/>
  <c r="E179" i="245"/>
  <c r="R178" i="245"/>
  <c r="N178" i="245"/>
  <c r="J178" i="245"/>
  <c r="E178" i="245"/>
  <c r="R177" i="245"/>
  <c r="N177" i="245"/>
  <c r="J177" i="245"/>
  <c r="E177" i="245"/>
  <c r="R176" i="245"/>
  <c r="N176" i="245"/>
  <c r="J176" i="245"/>
  <c r="E176" i="245"/>
  <c r="R175" i="245"/>
  <c r="N175" i="245"/>
  <c r="J175" i="245"/>
  <c r="E175" i="245"/>
  <c r="R174" i="245"/>
  <c r="N174" i="245"/>
  <c r="J174" i="245"/>
  <c r="E174" i="245"/>
  <c r="R173" i="245"/>
  <c r="N173" i="245"/>
  <c r="J173" i="245"/>
  <c r="E173" i="245"/>
  <c r="R172" i="245"/>
  <c r="N172" i="245"/>
  <c r="J172" i="245"/>
  <c r="E172" i="245"/>
  <c r="R171" i="245"/>
  <c r="N171" i="245"/>
  <c r="J171" i="245"/>
  <c r="E171" i="245"/>
  <c r="R170" i="245"/>
  <c r="N170" i="245"/>
  <c r="J170" i="245"/>
  <c r="E170" i="245"/>
  <c r="R169" i="245"/>
  <c r="N169" i="245"/>
  <c r="J169" i="245"/>
  <c r="E169" i="245"/>
  <c r="R168" i="245"/>
  <c r="N168" i="245"/>
  <c r="J168" i="245"/>
  <c r="E168" i="245"/>
  <c r="R167" i="245"/>
  <c r="N167" i="245"/>
  <c r="J167" i="245"/>
  <c r="E167" i="245"/>
  <c r="R166" i="245"/>
  <c r="N166" i="245"/>
  <c r="J166" i="245"/>
  <c r="E166" i="245"/>
  <c r="R165" i="245"/>
  <c r="N165" i="245"/>
  <c r="J165" i="245"/>
  <c r="E165" i="245"/>
  <c r="R164" i="245"/>
  <c r="N164" i="245"/>
  <c r="J164" i="245"/>
  <c r="E164" i="245"/>
  <c r="R163" i="245"/>
  <c r="N163" i="245"/>
  <c r="J163" i="245"/>
  <c r="E163" i="245"/>
  <c r="Q162" i="245"/>
  <c r="M162" i="245"/>
  <c r="I162" i="245"/>
  <c r="E162" i="245"/>
  <c r="R161" i="245"/>
  <c r="N161" i="245"/>
  <c r="J161" i="245"/>
  <c r="E161" i="245"/>
  <c r="R160" i="245"/>
  <c r="N160" i="245"/>
  <c r="J160" i="245"/>
  <c r="E160" i="245"/>
  <c r="R159" i="245"/>
  <c r="N159" i="245"/>
  <c r="J159" i="245"/>
  <c r="E159" i="245"/>
  <c r="R158" i="245"/>
  <c r="N158" i="245"/>
  <c r="J158" i="245"/>
  <c r="E158" i="245"/>
  <c r="R157" i="245"/>
  <c r="N157" i="245"/>
  <c r="J157" i="245"/>
  <c r="E157" i="245"/>
  <c r="R156" i="245"/>
  <c r="N156" i="245"/>
  <c r="J156" i="245"/>
  <c r="E156" i="245"/>
  <c r="R155" i="245"/>
  <c r="N155" i="245"/>
  <c r="J155" i="245"/>
  <c r="E155" i="245"/>
  <c r="R154" i="245"/>
  <c r="N154" i="245"/>
  <c r="J154" i="245"/>
  <c r="E154" i="245"/>
  <c r="R153" i="245"/>
  <c r="N153" i="245"/>
  <c r="J153" i="245"/>
  <c r="E153" i="245"/>
  <c r="R152" i="245"/>
  <c r="N152" i="245"/>
  <c r="J152" i="245"/>
  <c r="E152" i="245"/>
  <c r="R151" i="245"/>
  <c r="N151" i="245"/>
  <c r="J151" i="245"/>
  <c r="E151" i="245"/>
  <c r="R150" i="245"/>
  <c r="N150" i="245"/>
  <c r="J150" i="245"/>
  <c r="E150" i="245"/>
  <c r="R149" i="245"/>
  <c r="N149" i="245"/>
  <c r="J149" i="245"/>
  <c r="E149" i="245"/>
  <c r="R148" i="245"/>
  <c r="N148" i="245"/>
  <c r="J148" i="245"/>
  <c r="E148" i="245"/>
  <c r="A148" i="245"/>
  <c r="R147" i="245"/>
  <c r="N147" i="245"/>
  <c r="J147" i="245"/>
  <c r="E147" i="245"/>
  <c r="A147" i="245"/>
  <c r="R146" i="245"/>
  <c r="N146" i="245"/>
  <c r="J146" i="245"/>
  <c r="E146" i="245"/>
  <c r="A146" i="245"/>
  <c r="R145" i="245"/>
  <c r="N145" i="245"/>
  <c r="J145" i="245"/>
  <c r="E145" i="245"/>
  <c r="A145" i="245"/>
  <c r="R144" i="245"/>
  <c r="N144" i="245"/>
  <c r="J144" i="245"/>
  <c r="E144" i="245"/>
  <c r="A144" i="245"/>
  <c r="R143" i="245"/>
  <c r="N143" i="245"/>
  <c r="J143" i="245"/>
  <c r="E143" i="245"/>
  <c r="A143" i="245"/>
  <c r="R142" i="245"/>
  <c r="N142" i="245"/>
  <c r="J142" i="245"/>
  <c r="E142" i="245"/>
  <c r="Q141" i="245"/>
  <c r="M141" i="245"/>
  <c r="I141" i="245"/>
  <c r="E141" i="245"/>
  <c r="A140" i="245"/>
  <c r="B139" i="245"/>
  <c r="J138" i="245"/>
  <c r="F138" i="245"/>
  <c r="B138" i="245"/>
  <c r="J137" i="245"/>
  <c r="F137" i="245"/>
  <c r="B137" i="245"/>
  <c r="J136" i="245"/>
  <c r="F136" i="245"/>
  <c r="B136" i="245"/>
  <c r="J135" i="245"/>
  <c r="F135" i="245"/>
  <c r="B135" i="245"/>
  <c r="J134" i="245"/>
  <c r="F134" i="245"/>
  <c r="B134" i="245"/>
  <c r="J133" i="245"/>
  <c r="F133" i="245"/>
  <c r="B133" i="245"/>
  <c r="J132" i="245"/>
  <c r="F132" i="245"/>
  <c r="B132" i="245"/>
  <c r="J131" i="245"/>
  <c r="F131" i="245"/>
  <c r="A131" i="245"/>
  <c r="J130" i="245"/>
  <c r="F130" i="245"/>
  <c r="B130" i="245"/>
  <c r="J129" i="245"/>
  <c r="F129" i="245"/>
  <c r="B129" i="245"/>
  <c r="J128" i="245"/>
  <c r="F128" i="245"/>
  <c r="B128" i="245"/>
  <c r="J127" i="245"/>
  <c r="F127" i="245"/>
  <c r="B127" i="245"/>
  <c r="J126" i="245"/>
  <c r="E126" i="245"/>
  <c r="B126" i="245"/>
  <c r="J125" i="245"/>
  <c r="F125" i="245"/>
  <c r="B125" i="245"/>
  <c r="J124" i="245"/>
  <c r="F124" i="245"/>
  <c r="B124" i="245"/>
  <c r="J123" i="245"/>
  <c r="F123" i="245"/>
  <c r="B123" i="245"/>
  <c r="R122" i="245"/>
  <c r="I122" i="245"/>
  <c r="F122" i="245"/>
  <c r="B122" i="245"/>
  <c r="R121" i="245"/>
  <c r="J121" i="245"/>
  <c r="F121" i="245"/>
  <c r="B121" i="245"/>
  <c r="R120" i="245"/>
  <c r="J120" i="245"/>
  <c r="F120" i="245"/>
  <c r="B120" i="245"/>
  <c r="R119" i="245"/>
  <c r="J119" i="245"/>
  <c r="F119" i="245"/>
  <c r="B119" i="245"/>
  <c r="R118" i="245"/>
  <c r="N118" i="245"/>
  <c r="J118" i="245"/>
  <c r="F118" i="245"/>
  <c r="B118" i="245"/>
  <c r="Q117" i="245"/>
  <c r="N117" i="245"/>
  <c r="J117" i="245"/>
  <c r="F117" i="245"/>
  <c r="B117" i="245"/>
  <c r="R116" i="245"/>
  <c r="N116" i="245"/>
  <c r="J116" i="245"/>
  <c r="F116" i="245"/>
  <c r="B116" i="245"/>
  <c r="R115" i="245"/>
  <c r="N115" i="245"/>
  <c r="J115" i="245"/>
  <c r="F115" i="245"/>
  <c r="B115" i="245"/>
  <c r="R114" i="245"/>
  <c r="N114" i="245"/>
  <c r="J114" i="245"/>
  <c r="F114" i="245"/>
  <c r="B114" i="245"/>
  <c r="R113" i="245"/>
  <c r="N113" i="245"/>
  <c r="J113" i="245"/>
  <c r="F113" i="245"/>
  <c r="B113" i="245"/>
  <c r="R112" i="245"/>
  <c r="N112" i="245"/>
  <c r="J112" i="245"/>
  <c r="F112" i="245"/>
  <c r="B112" i="245"/>
  <c r="Q111" i="245"/>
  <c r="N111" i="245"/>
  <c r="J111" i="245"/>
  <c r="F111" i="245"/>
  <c r="B111" i="245"/>
  <c r="R110" i="245"/>
  <c r="N110" i="245"/>
  <c r="J110" i="245"/>
  <c r="F110" i="245"/>
  <c r="A110" i="245"/>
  <c r="R109" i="245"/>
  <c r="N109" i="245"/>
  <c r="J109" i="245"/>
  <c r="F109" i="245"/>
  <c r="R108" i="245"/>
  <c r="M108" i="245"/>
  <c r="J108" i="245"/>
  <c r="F108" i="245"/>
  <c r="R107" i="245"/>
  <c r="N107" i="245"/>
  <c r="J107" i="245"/>
  <c r="F107" i="245"/>
  <c r="B107" i="245"/>
  <c r="R106" i="245"/>
  <c r="N106" i="245"/>
  <c r="J106" i="245"/>
  <c r="F106" i="245"/>
  <c r="B106" i="245"/>
  <c r="Q105" i="245"/>
  <c r="N105" i="245"/>
  <c r="J105" i="245"/>
  <c r="E105" i="245"/>
  <c r="B105" i="245"/>
  <c r="R104" i="245"/>
  <c r="N104" i="245"/>
  <c r="J104" i="245"/>
  <c r="F104" i="245"/>
  <c r="R103" i="245"/>
  <c r="N103" i="245"/>
  <c r="J103" i="245"/>
  <c r="F103" i="245"/>
  <c r="R102" i="245"/>
  <c r="N102" i="245"/>
  <c r="J102" i="245"/>
  <c r="F102" i="245"/>
  <c r="B102" i="245"/>
  <c r="R101" i="245"/>
  <c r="N101" i="245"/>
  <c r="I101" i="245"/>
  <c r="F101" i="245"/>
  <c r="B101" i="245"/>
  <c r="R100" i="245"/>
  <c r="N100" i="245"/>
  <c r="J100" i="245"/>
  <c r="F100" i="245"/>
  <c r="B100" i="245"/>
  <c r="Q99" i="245"/>
  <c r="N99" i="245"/>
  <c r="J99" i="245"/>
  <c r="F99" i="245"/>
  <c r="B99" i="245"/>
  <c r="Q98" i="245"/>
  <c r="N98" i="245"/>
  <c r="J98" i="245"/>
  <c r="F98" i="245"/>
  <c r="B98" i="245"/>
  <c r="Q97" i="245"/>
  <c r="M97" i="245"/>
  <c r="J97" i="245"/>
  <c r="F97" i="245"/>
  <c r="B97" i="245"/>
  <c r="Q96" i="245"/>
  <c r="N96" i="245"/>
  <c r="J96" i="245"/>
  <c r="F96" i="245"/>
  <c r="B96" i="245"/>
  <c r="Q95" i="245"/>
  <c r="N95" i="245"/>
  <c r="J95" i="245"/>
  <c r="F95" i="245"/>
  <c r="B95" i="245"/>
  <c r="Q94" i="245"/>
  <c r="N94" i="245"/>
  <c r="J94" i="245"/>
  <c r="F94" i="245"/>
  <c r="B94" i="245"/>
  <c r="Q93" i="245"/>
  <c r="N93" i="245"/>
  <c r="J93" i="245"/>
  <c r="F93" i="245"/>
  <c r="B93" i="245"/>
  <c r="Q92" i="245"/>
  <c r="N92" i="245"/>
  <c r="J92" i="245"/>
  <c r="F92" i="245"/>
  <c r="B92" i="245"/>
  <c r="Q91" i="245"/>
  <c r="N91" i="245"/>
  <c r="J91" i="245"/>
  <c r="F91" i="245"/>
  <c r="B91" i="245"/>
  <c r="Q90" i="245"/>
  <c r="N90" i="245"/>
  <c r="J90" i="245"/>
  <c r="F90" i="245"/>
  <c r="B90" i="245"/>
  <c r="Q89" i="245"/>
  <c r="N89" i="245"/>
  <c r="J89" i="245"/>
  <c r="F89" i="245"/>
  <c r="B89" i="245"/>
  <c r="Q88" i="245"/>
  <c r="N88" i="245"/>
  <c r="J88" i="245"/>
  <c r="F88" i="245"/>
  <c r="B88" i="245"/>
  <c r="Q87" i="245"/>
  <c r="N87" i="245"/>
  <c r="J87" i="245"/>
  <c r="F87" i="245"/>
  <c r="Q86" i="245"/>
  <c r="N86" i="245"/>
  <c r="J86" i="245"/>
  <c r="F86" i="245"/>
  <c r="Q85" i="245"/>
  <c r="N85" i="245"/>
  <c r="J85" i="245"/>
  <c r="F85" i="245"/>
  <c r="Q84" i="245"/>
  <c r="N84" i="245"/>
  <c r="J84" i="245"/>
  <c r="E84" i="245"/>
  <c r="Q83" i="245"/>
  <c r="N83" i="245"/>
  <c r="J83" i="245"/>
  <c r="F83" i="245"/>
  <c r="Q82" i="245"/>
  <c r="N82" i="245"/>
  <c r="J82" i="245"/>
  <c r="F82" i="245"/>
  <c r="Q81" i="245"/>
  <c r="N81" i="245"/>
  <c r="J81" i="245"/>
  <c r="F81" i="245"/>
  <c r="Q80" i="245"/>
  <c r="N80" i="245"/>
  <c r="I80" i="245"/>
  <c r="F80" i="245"/>
  <c r="Q79" i="245"/>
  <c r="N79" i="245"/>
  <c r="J79" i="245"/>
  <c r="F79" i="245"/>
  <c r="Q78" i="245"/>
  <c r="N78" i="245"/>
  <c r="J78" i="245"/>
  <c r="F78" i="245"/>
  <c r="Q77" i="245"/>
  <c r="N77" i="245"/>
  <c r="J77" i="245"/>
  <c r="F77" i="245"/>
  <c r="Q76" i="245"/>
  <c r="M76" i="245"/>
  <c r="J76" i="245"/>
  <c r="F76" i="245"/>
  <c r="Q75" i="245"/>
  <c r="N75" i="245"/>
  <c r="J75" i="245"/>
  <c r="F75" i="245"/>
  <c r="Q74" i="245"/>
  <c r="N74" i="245"/>
  <c r="J74" i="245"/>
  <c r="F74" i="245"/>
  <c r="Q73" i="245"/>
  <c r="N73" i="245"/>
  <c r="J73" i="245"/>
  <c r="F73" i="245"/>
  <c r="Q72" i="245"/>
  <c r="N72" i="245"/>
  <c r="J72" i="245"/>
  <c r="F72" i="245"/>
  <c r="Q71" i="245"/>
  <c r="M71" i="245"/>
  <c r="I71" i="245"/>
  <c r="E71" i="245"/>
  <c r="A70" i="245"/>
  <c r="R69" i="245"/>
  <c r="N69" i="245"/>
  <c r="J69" i="245"/>
  <c r="F69" i="245"/>
  <c r="B69" i="245"/>
  <c r="R68" i="245"/>
  <c r="N68" i="245"/>
  <c r="J68" i="245"/>
  <c r="F68" i="245"/>
  <c r="B68" i="245"/>
  <c r="R67" i="245"/>
  <c r="N67" i="245"/>
  <c r="J67" i="245"/>
  <c r="F67" i="245"/>
  <c r="B67" i="245"/>
  <c r="R66" i="245"/>
  <c r="N66" i="245"/>
  <c r="J66" i="245"/>
  <c r="F66" i="245"/>
  <c r="B66" i="245"/>
  <c r="R65" i="245"/>
  <c r="N65" i="245"/>
  <c r="J65" i="245"/>
  <c r="F65" i="245"/>
  <c r="A65" i="245"/>
  <c r="R64" i="245"/>
  <c r="N64" i="245"/>
  <c r="J64" i="245"/>
  <c r="F64" i="245"/>
  <c r="B64" i="245"/>
  <c r="R63" i="245"/>
  <c r="N63" i="245"/>
  <c r="J63" i="245"/>
  <c r="F63" i="245"/>
  <c r="B63" i="245"/>
  <c r="R62" i="245"/>
  <c r="N62" i="245"/>
  <c r="J62" i="245"/>
  <c r="F62" i="245"/>
  <c r="B62" i="245"/>
  <c r="R61" i="245"/>
  <c r="N61" i="245"/>
  <c r="J61" i="245"/>
  <c r="E61" i="245"/>
  <c r="B61" i="245"/>
  <c r="R60" i="245"/>
  <c r="N60" i="245"/>
  <c r="J60" i="245"/>
  <c r="F60" i="245"/>
  <c r="B60" i="245"/>
  <c r="R59" i="245"/>
  <c r="N59" i="245"/>
  <c r="J59" i="245"/>
  <c r="F59" i="245"/>
  <c r="B59" i="245"/>
  <c r="R58" i="245"/>
  <c r="N58" i="245"/>
  <c r="J58" i="245"/>
  <c r="F58" i="245"/>
  <c r="B58" i="245"/>
  <c r="R57" i="245"/>
  <c r="N57" i="245"/>
  <c r="I57" i="245"/>
  <c r="F57" i="245"/>
  <c r="B57" i="245"/>
  <c r="R56" i="245"/>
  <c r="N56" i="245"/>
  <c r="J56" i="245"/>
  <c r="F56" i="245"/>
  <c r="B56" i="245"/>
  <c r="R55" i="245"/>
  <c r="N55" i="245"/>
  <c r="J55" i="245"/>
  <c r="F55" i="245"/>
  <c r="B55" i="245"/>
  <c r="R54" i="245"/>
  <c r="N54" i="245"/>
  <c r="J54" i="245"/>
  <c r="F54" i="245"/>
  <c r="B54" i="245"/>
  <c r="R53" i="245"/>
  <c r="M53" i="245"/>
  <c r="J53" i="245"/>
  <c r="F53" i="245"/>
  <c r="B53" i="245"/>
  <c r="R52" i="245"/>
  <c r="N52" i="245"/>
  <c r="J52" i="245"/>
  <c r="F52" i="245"/>
  <c r="B52" i="245"/>
  <c r="R51" i="245"/>
  <c r="N51" i="245"/>
  <c r="J51" i="245"/>
  <c r="F51" i="245"/>
  <c r="B51" i="245"/>
  <c r="R50" i="245"/>
  <c r="N50" i="245"/>
  <c r="J50" i="245"/>
  <c r="F50" i="245"/>
  <c r="B50" i="245"/>
  <c r="Q49" i="245"/>
  <c r="N49" i="245"/>
  <c r="J49" i="245"/>
  <c r="F49" i="245"/>
  <c r="B49" i="245"/>
  <c r="R48" i="245"/>
  <c r="N48" i="245"/>
  <c r="J48" i="245"/>
  <c r="F48" i="245"/>
  <c r="B48" i="245"/>
  <c r="R47" i="245"/>
  <c r="N47" i="245"/>
  <c r="J47" i="245"/>
  <c r="F47" i="245"/>
  <c r="B47" i="245"/>
  <c r="R46" i="245"/>
  <c r="N46" i="245"/>
  <c r="J46" i="245"/>
  <c r="F46" i="245"/>
  <c r="B46" i="245"/>
  <c r="R45" i="245"/>
  <c r="N45" i="245"/>
  <c r="J45" i="245"/>
  <c r="F45" i="245"/>
  <c r="B45" i="245"/>
  <c r="R44" i="245"/>
  <c r="N44" i="245"/>
  <c r="J44" i="245"/>
  <c r="F44" i="245"/>
  <c r="A44" i="245"/>
  <c r="R43" i="245"/>
  <c r="N43" i="245"/>
  <c r="J43" i="245"/>
  <c r="F43" i="245"/>
  <c r="B43" i="245"/>
  <c r="R42" i="245"/>
  <c r="N42" i="245"/>
  <c r="J42" i="245"/>
  <c r="F42" i="245"/>
  <c r="B42" i="245"/>
  <c r="R41" i="245"/>
  <c r="N41" i="245"/>
  <c r="J41" i="245"/>
  <c r="F41" i="245"/>
  <c r="B41" i="245"/>
  <c r="R40" i="245"/>
  <c r="N40" i="245"/>
  <c r="J40" i="245"/>
  <c r="E40" i="245"/>
  <c r="B40" i="245"/>
  <c r="R39" i="245"/>
  <c r="N39" i="245"/>
  <c r="J39" i="245"/>
  <c r="F39" i="245"/>
  <c r="B39" i="245"/>
  <c r="R38" i="245"/>
  <c r="N38" i="245"/>
  <c r="J38" i="245"/>
  <c r="F38" i="245"/>
  <c r="B38" i="245"/>
  <c r="R37" i="245"/>
  <c r="N37" i="245"/>
  <c r="J37" i="245"/>
  <c r="F37" i="245"/>
  <c r="B37" i="245"/>
  <c r="R36" i="245"/>
  <c r="N36" i="245"/>
  <c r="I36" i="245"/>
  <c r="F36" i="245"/>
  <c r="B36" i="245"/>
  <c r="R35" i="245"/>
  <c r="N35" i="245"/>
  <c r="J35" i="245"/>
  <c r="F35" i="245"/>
  <c r="B35" i="245"/>
  <c r="R34" i="245"/>
  <c r="N34" i="245"/>
  <c r="J34" i="245"/>
  <c r="F34" i="245"/>
  <c r="B34" i="245"/>
  <c r="R33" i="245"/>
  <c r="N33" i="245"/>
  <c r="J33" i="245"/>
  <c r="F33" i="245"/>
  <c r="B33" i="245"/>
  <c r="R32" i="245"/>
  <c r="M32" i="245"/>
  <c r="J32" i="245"/>
  <c r="F32" i="245"/>
  <c r="B32" i="245"/>
  <c r="R31" i="245"/>
  <c r="N31" i="245"/>
  <c r="J31" i="245"/>
  <c r="F31" i="245"/>
  <c r="B31" i="245"/>
  <c r="R30" i="245"/>
  <c r="N30" i="245"/>
  <c r="J30" i="245"/>
  <c r="F30" i="245"/>
  <c r="B30" i="245"/>
  <c r="R29" i="245"/>
  <c r="N29" i="245"/>
  <c r="J29" i="245"/>
  <c r="F29" i="245"/>
  <c r="B29" i="245"/>
  <c r="Q28" i="245"/>
  <c r="N28" i="245"/>
  <c r="J28" i="245"/>
  <c r="F28" i="245"/>
  <c r="B28" i="245"/>
  <c r="R27" i="245"/>
  <c r="N27" i="245"/>
  <c r="J27" i="245"/>
  <c r="F27" i="245"/>
  <c r="B27" i="245"/>
  <c r="R26" i="245"/>
  <c r="N26" i="245"/>
  <c r="J26" i="245"/>
  <c r="F26" i="245"/>
  <c r="B26" i="245"/>
  <c r="R25" i="245"/>
  <c r="N25" i="245"/>
  <c r="J25" i="245"/>
  <c r="F25" i="245"/>
  <c r="B25" i="245"/>
  <c r="R24" i="245"/>
  <c r="N24" i="245"/>
  <c r="J24" i="245"/>
  <c r="F24" i="245"/>
  <c r="B24" i="245"/>
  <c r="R23" i="245"/>
  <c r="N23" i="245"/>
  <c r="J23" i="245"/>
  <c r="F23" i="245"/>
  <c r="A23" i="245"/>
  <c r="R22" i="245"/>
  <c r="N22" i="245"/>
  <c r="J22" i="245"/>
  <c r="F22" i="245"/>
  <c r="R21" i="245"/>
  <c r="N21" i="245"/>
  <c r="J21" i="245"/>
  <c r="F21" i="245"/>
  <c r="R20" i="245"/>
  <c r="N20" i="245"/>
  <c r="J20" i="245"/>
  <c r="F20" i="245"/>
  <c r="R19" i="245"/>
  <c r="N19" i="245"/>
  <c r="J19" i="245"/>
  <c r="E19" i="245"/>
  <c r="R18" i="245"/>
  <c r="N18" i="245"/>
  <c r="J18" i="245"/>
  <c r="F18" i="245"/>
  <c r="R17" i="245"/>
  <c r="N17" i="245"/>
  <c r="J17" i="245"/>
  <c r="F17" i="245"/>
  <c r="R16" i="245"/>
  <c r="N16" i="245"/>
  <c r="J16" i="245"/>
  <c r="F16" i="245"/>
  <c r="R15" i="245"/>
  <c r="N15" i="245"/>
  <c r="I15" i="245"/>
  <c r="F15" i="245"/>
  <c r="R14" i="245"/>
  <c r="N14" i="245"/>
  <c r="J14" i="245"/>
  <c r="F14" i="245"/>
  <c r="R13" i="245"/>
  <c r="N13" i="245"/>
  <c r="J13" i="245"/>
  <c r="F13" i="245"/>
  <c r="R12" i="245"/>
  <c r="N12" i="245"/>
  <c r="J12" i="245"/>
  <c r="F12" i="245"/>
  <c r="R11" i="245"/>
  <c r="M11" i="245"/>
  <c r="J11" i="245"/>
  <c r="F11" i="245"/>
  <c r="R10" i="245"/>
  <c r="N10" i="245"/>
  <c r="J10" i="245"/>
  <c r="F10" i="245"/>
  <c r="R9" i="245"/>
  <c r="N9" i="245"/>
  <c r="J9" i="245"/>
  <c r="F9" i="245"/>
  <c r="R8" i="245"/>
  <c r="N8" i="245"/>
  <c r="J8" i="245"/>
  <c r="F8" i="245"/>
  <c r="Q7" i="245"/>
  <c r="N7" i="245"/>
  <c r="J7" i="245"/>
  <c r="F7" i="245"/>
  <c r="R6" i="245"/>
  <c r="N6" i="245"/>
  <c r="J6" i="245"/>
  <c r="F6" i="245"/>
  <c r="R5" i="245"/>
  <c r="N5" i="245"/>
  <c r="J5" i="245"/>
  <c r="F5" i="245"/>
  <c r="R4" i="245"/>
  <c r="N4" i="245"/>
  <c r="J4" i="245"/>
  <c r="F4" i="245"/>
  <c r="R3" i="245"/>
  <c r="N3" i="245"/>
  <c r="J3" i="245"/>
  <c r="F3" i="245"/>
  <c r="Q2" i="245"/>
  <c r="M2" i="245"/>
  <c r="I2" i="245"/>
  <c r="E2" i="245"/>
  <c r="A1" i="245"/>
  <c r="X1" i="210" s="1"/>
  <c r="E190" i="244"/>
  <c r="E189" i="244"/>
  <c r="E188" i="244"/>
  <c r="E187" i="244"/>
  <c r="E186" i="244"/>
  <c r="E185" i="244"/>
  <c r="E184" i="244"/>
  <c r="E183" i="244"/>
  <c r="R182" i="244"/>
  <c r="N182" i="244"/>
  <c r="J182" i="244"/>
  <c r="E182" i="244"/>
  <c r="R181" i="244"/>
  <c r="N181" i="244"/>
  <c r="J181" i="244"/>
  <c r="E181" i="244"/>
  <c r="R180" i="244"/>
  <c r="N180" i="244"/>
  <c r="J180" i="244"/>
  <c r="E180" i="244"/>
  <c r="R179" i="244"/>
  <c r="N179" i="244"/>
  <c r="J179" i="244"/>
  <c r="E179" i="244"/>
  <c r="R178" i="244"/>
  <c r="N178" i="244"/>
  <c r="J178" i="244"/>
  <c r="E178" i="244"/>
  <c r="R177" i="244"/>
  <c r="N177" i="244"/>
  <c r="J177" i="244"/>
  <c r="E177" i="244"/>
  <c r="R176" i="244"/>
  <c r="N176" i="244"/>
  <c r="J176" i="244"/>
  <c r="E176" i="244"/>
  <c r="R175" i="244"/>
  <c r="N175" i="244"/>
  <c r="J175" i="244"/>
  <c r="E175" i="244"/>
  <c r="R174" i="244"/>
  <c r="N174" i="244"/>
  <c r="J174" i="244"/>
  <c r="E174" i="244"/>
  <c r="R173" i="244"/>
  <c r="N173" i="244"/>
  <c r="J173" i="244"/>
  <c r="E173" i="244"/>
  <c r="R172" i="244"/>
  <c r="N172" i="244"/>
  <c r="J172" i="244"/>
  <c r="E172" i="244"/>
  <c r="R171" i="244"/>
  <c r="N171" i="244"/>
  <c r="J171" i="244"/>
  <c r="E171" i="244"/>
  <c r="R170" i="244"/>
  <c r="N170" i="244"/>
  <c r="J170" i="244"/>
  <c r="E170" i="244"/>
  <c r="R169" i="244"/>
  <c r="N169" i="244"/>
  <c r="J169" i="244"/>
  <c r="E169" i="244"/>
  <c r="R168" i="244"/>
  <c r="N168" i="244"/>
  <c r="J168" i="244"/>
  <c r="E168" i="244"/>
  <c r="R167" i="244"/>
  <c r="N167" i="244"/>
  <c r="J167" i="244"/>
  <c r="E167" i="244"/>
  <c r="R166" i="244"/>
  <c r="N166" i="244"/>
  <c r="J166" i="244"/>
  <c r="E166" i="244"/>
  <c r="R165" i="244"/>
  <c r="N165" i="244"/>
  <c r="J165" i="244"/>
  <c r="E165" i="244"/>
  <c r="R164" i="244"/>
  <c r="N164" i="244"/>
  <c r="J164" i="244"/>
  <c r="E164" i="244"/>
  <c r="R163" i="244"/>
  <c r="N163" i="244"/>
  <c r="J163" i="244"/>
  <c r="E163" i="244"/>
  <c r="Q162" i="244"/>
  <c r="M162" i="244"/>
  <c r="I162" i="244"/>
  <c r="E162" i="244"/>
  <c r="R161" i="244"/>
  <c r="N161" i="244"/>
  <c r="J161" i="244"/>
  <c r="E161" i="244"/>
  <c r="R160" i="244"/>
  <c r="N160" i="244"/>
  <c r="J160" i="244"/>
  <c r="E160" i="244"/>
  <c r="R159" i="244"/>
  <c r="N159" i="244"/>
  <c r="J159" i="244"/>
  <c r="E159" i="244"/>
  <c r="R158" i="244"/>
  <c r="N158" i="244"/>
  <c r="J158" i="244"/>
  <c r="E158" i="244"/>
  <c r="R157" i="244"/>
  <c r="N157" i="244"/>
  <c r="J157" i="244"/>
  <c r="E157" i="244"/>
  <c r="R156" i="244"/>
  <c r="N156" i="244"/>
  <c r="J156" i="244"/>
  <c r="E156" i="244"/>
  <c r="R155" i="244"/>
  <c r="N155" i="244"/>
  <c r="J155" i="244"/>
  <c r="E155" i="244"/>
  <c r="R154" i="244"/>
  <c r="N154" i="244"/>
  <c r="J154" i="244"/>
  <c r="E154" i="244"/>
  <c r="R153" i="244"/>
  <c r="N153" i="244"/>
  <c r="J153" i="244"/>
  <c r="E153" i="244"/>
  <c r="R152" i="244"/>
  <c r="N152" i="244"/>
  <c r="J152" i="244"/>
  <c r="E152" i="244"/>
  <c r="R151" i="244"/>
  <c r="N151" i="244"/>
  <c r="J151" i="244"/>
  <c r="E151" i="244"/>
  <c r="R150" i="244"/>
  <c r="N150" i="244"/>
  <c r="J150" i="244"/>
  <c r="E150" i="244"/>
  <c r="R149" i="244"/>
  <c r="N149" i="244"/>
  <c r="J149" i="244"/>
  <c r="E149" i="244"/>
  <c r="R148" i="244"/>
  <c r="N148" i="244"/>
  <c r="J148" i="244"/>
  <c r="E148" i="244"/>
  <c r="A148" i="244"/>
  <c r="R147" i="244"/>
  <c r="N147" i="244"/>
  <c r="J147" i="244"/>
  <c r="E147" i="244"/>
  <c r="A147" i="244"/>
  <c r="R146" i="244"/>
  <c r="N146" i="244"/>
  <c r="J146" i="244"/>
  <c r="E146" i="244"/>
  <c r="A146" i="244"/>
  <c r="R145" i="244"/>
  <c r="N145" i="244"/>
  <c r="J145" i="244"/>
  <c r="E145" i="244"/>
  <c r="A145" i="244"/>
  <c r="R144" i="244"/>
  <c r="N144" i="244"/>
  <c r="J144" i="244"/>
  <c r="E144" i="244"/>
  <c r="A144" i="244"/>
  <c r="R143" i="244"/>
  <c r="N143" i="244"/>
  <c r="J143" i="244"/>
  <c r="E143" i="244"/>
  <c r="A143" i="244"/>
  <c r="R142" i="244"/>
  <c r="N142" i="244"/>
  <c r="J142" i="244"/>
  <c r="E142" i="244"/>
  <c r="Q141" i="244"/>
  <c r="M141" i="244"/>
  <c r="I141" i="244"/>
  <c r="E141" i="244"/>
  <c r="A140" i="244"/>
  <c r="B139" i="244"/>
  <c r="J138" i="244"/>
  <c r="F138" i="244"/>
  <c r="B138" i="244"/>
  <c r="J137" i="244"/>
  <c r="F137" i="244"/>
  <c r="B137" i="244"/>
  <c r="J136" i="244"/>
  <c r="F136" i="244"/>
  <c r="B136" i="244"/>
  <c r="J135" i="244"/>
  <c r="F135" i="244"/>
  <c r="B135" i="244"/>
  <c r="J134" i="244"/>
  <c r="F134" i="244"/>
  <c r="B134" i="244"/>
  <c r="J133" i="244"/>
  <c r="F133" i="244"/>
  <c r="B133" i="244"/>
  <c r="J132" i="244"/>
  <c r="F132" i="244"/>
  <c r="B132" i="244"/>
  <c r="J131" i="244"/>
  <c r="F131" i="244"/>
  <c r="A131" i="244"/>
  <c r="J130" i="244"/>
  <c r="F130" i="244"/>
  <c r="B130" i="244"/>
  <c r="J129" i="244"/>
  <c r="F129" i="244"/>
  <c r="B129" i="244"/>
  <c r="J128" i="244"/>
  <c r="F128" i="244"/>
  <c r="B128" i="244"/>
  <c r="J127" i="244"/>
  <c r="F127" i="244"/>
  <c r="B127" i="244"/>
  <c r="J126" i="244"/>
  <c r="E126" i="244"/>
  <c r="B126" i="244"/>
  <c r="J125" i="244"/>
  <c r="F125" i="244"/>
  <c r="B125" i="244"/>
  <c r="J124" i="244"/>
  <c r="F124" i="244"/>
  <c r="B124" i="244"/>
  <c r="J123" i="244"/>
  <c r="F123" i="244"/>
  <c r="B123" i="244"/>
  <c r="R122" i="244"/>
  <c r="I122" i="244"/>
  <c r="F122" i="244"/>
  <c r="B122" i="244"/>
  <c r="R121" i="244"/>
  <c r="J121" i="244"/>
  <c r="F121" i="244"/>
  <c r="B121" i="244"/>
  <c r="R120" i="244"/>
  <c r="J120" i="244"/>
  <c r="F120" i="244"/>
  <c r="B120" i="244"/>
  <c r="R119" i="244"/>
  <c r="J119" i="244"/>
  <c r="F119" i="244"/>
  <c r="B119" i="244"/>
  <c r="R118" i="244"/>
  <c r="N118" i="244"/>
  <c r="J118" i="244"/>
  <c r="F118" i="244"/>
  <c r="B118" i="244"/>
  <c r="Q117" i="244"/>
  <c r="N117" i="244"/>
  <c r="J117" i="244"/>
  <c r="F117" i="244"/>
  <c r="B117" i="244"/>
  <c r="R116" i="244"/>
  <c r="N116" i="244"/>
  <c r="J116" i="244"/>
  <c r="F116" i="244"/>
  <c r="B116" i="244"/>
  <c r="R115" i="244"/>
  <c r="N115" i="244"/>
  <c r="J115" i="244"/>
  <c r="F115" i="244"/>
  <c r="B115" i="244"/>
  <c r="R114" i="244"/>
  <c r="N114" i="244"/>
  <c r="J114" i="244"/>
  <c r="F114" i="244"/>
  <c r="B114" i="244"/>
  <c r="R113" i="244"/>
  <c r="N113" i="244"/>
  <c r="J113" i="244"/>
  <c r="F113" i="244"/>
  <c r="B113" i="244"/>
  <c r="R112" i="244"/>
  <c r="N112" i="244"/>
  <c r="J112" i="244"/>
  <c r="F112" i="244"/>
  <c r="B112" i="244"/>
  <c r="Q111" i="244"/>
  <c r="N111" i="244"/>
  <c r="J111" i="244"/>
  <c r="F111" i="244"/>
  <c r="B111" i="244"/>
  <c r="R110" i="244"/>
  <c r="N110" i="244"/>
  <c r="J110" i="244"/>
  <c r="F110" i="244"/>
  <c r="A110" i="244"/>
  <c r="R109" i="244"/>
  <c r="N109" i="244"/>
  <c r="J109" i="244"/>
  <c r="F109" i="244"/>
  <c r="R108" i="244"/>
  <c r="M108" i="244"/>
  <c r="J108" i="244"/>
  <c r="F108" i="244"/>
  <c r="R107" i="244"/>
  <c r="N107" i="244"/>
  <c r="J107" i="244"/>
  <c r="F107" i="244"/>
  <c r="B107" i="244"/>
  <c r="R106" i="244"/>
  <c r="N106" i="244"/>
  <c r="J106" i="244"/>
  <c r="F106" i="244"/>
  <c r="B106" i="244"/>
  <c r="Q105" i="244"/>
  <c r="N105" i="244"/>
  <c r="J105" i="244"/>
  <c r="E105" i="244"/>
  <c r="B105" i="244"/>
  <c r="R104" i="244"/>
  <c r="N104" i="244"/>
  <c r="J104" i="244"/>
  <c r="F104" i="244"/>
  <c r="R103" i="244"/>
  <c r="N103" i="244"/>
  <c r="J103" i="244"/>
  <c r="F103" i="244"/>
  <c r="R102" i="244"/>
  <c r="N102" i="244"/>
  <c r="J102" i="244"/>
  <c r="F102" i="244"/>
  <c r="B102" i="244"/>
  <c r="R101" i="244"/>
  <c r="N101" i="244"/>
  <c r="I101" i="244"/>
  <c r="F101" i="244"/>
  <c r="B101" i="244"/>
  <c r="R100" i="244"/>
  <c r="N100" i="244"/>
  <c r="J100" i="244"/>
  <c r="F100" i="244"/>
  <c r="B100" i="244"/>
  <c r="Q99" i="244"/>
  <c r="N99" i="244"/>
  <c r="J99" i="244"/>
  <c r="F99" i="244"/>
  <c r="B99" i="244"/>
  <c r="Q98" i="244"/>
  <c r="N98" i="244"/>
  <c r="J98" i="244"/>
  <c r="F98" i="244"/>
  <c r="B98" i="244"/>
  <c r="Q97" i="244"/>
  <c r="M97" i="244"/>
  <c r="J97" i="244"/>
  <c r="F97" i="244"/>
  <c r="B97" i="244"/>
  <c r="Q96" i="244"/>
  <c r="N96" i="244"/>
  <c r="J96" i="244"/>
  <c r="F96" i="244"/>
  <c r="B96" i="244"/>
  <c r="Q95" i="244"/>
  <c r="N95" i="244"/>
  <c r="J95" i="244"/>
  <c r="F95" i="244"/>
  <c r="B95" i="244"/>
  <c r="Q94" i="244"/>
  <c r="N94" i="244"/>
  <c r="J94" i="244"/>
  <c r="F94" i="244"/>
  <c r="B94" i="244"/>
  <c r="Q93" i="244"/>
  <c r="N93" i="244"/>
  <c r="J93" i="244"/>
  <c r="F93" i="244"/>
  <c r="B93" i="244"/>
  <c r="Q92" i="244"/>
  <c r="N92" i="244"/>
  <c r="J92" i="244"/>
  <c r="F92" i="244"/>
  <c r="B92" i="244"/>
  <c r="Q91" i="244"/>
  <c r="N91" i="244"/>
  <c r="J91" i="244"/>
  <c r="F91" i="244"/>
  <c r="B91" i="244"/>
  <c r="Q90" i="244"/>
  <c r="N90" i="244"/>
  <c r="J90" i="244"/>
  <c r="F90" i="244"/>
  <c r="B90" i="244"/>
  <c r="Q89" i="244"/>
  <c r="N89" i="244"/>
  <c r="J89" i="244"/>
  <c r="F89" i="244"/>
  <c r="B89" i="244"/>
  <c r="Q88" i="244"/>
  <c r="N88" i="244"/>
  <c r="J88" i="244"/>
  <c r="F88" i="244"/>
  <c r="B88" i="244"/>
  <c r="Q87" i="244"/>
  <c r="N87" i="244"/>
  <c r="J87" i="244"/>
  <c r="F87" i="244"/>
  <c r="Q86" i="244"/>
  <c r="N86" i="244"/>
  <c r="J86" i="244"/>
  <c r="F86" i="244"/>
  <c r="Q85" i="244"/>
  <c r="N85" i="244"/>
  <c r="J85" i="244"/>
  <c r="F85" i="244"/>
  <c r="Q84" i="244"/>
  <c r="N84" i="244"/>
  <c r="J84" i="244"/>
  <c r="E84" i="244"/>
  <c r="Q83" i="244"/>
  <c r="N83" i="244"/>
  <c r="J83" i="244"/>
  <c r="F83" i="244"/>
  <c r="Q82" i="244"/>
  <c r="N82" i="244"/>
  <c r="J82" i="244"/>
  <c r="F82" i="244"/>
  <c r="Q81" i="244"/>
  <c r="N81" i="244"/>
  <c r="J81" i="244"/>
  <c r="F81" i="244"/>
  <c r="Q80" i="244"/>
  <c r="N80" i="244"/>
  <c r="I80" i="244"/>
  <c r="F80" i="244"/>
  <c r="Q79" i="244"/>
  <c r="N79" i="244"/>
  <c r="J79" i="244"/>
  <c r="F79" i="244"/>
  <c r="Q78" i="244"/>
  <c r="N78" i="244"/>
  <c r="J78" i="244"/>
  <c r="F78" i="244"/>
  <c r="Q77" i="244"/>
  <c r="N77" i="244"/>
  <c r="J77" i="244"/>
  <c r="F77" i="244"/>
  <c r="Q76" i="244"/>
  <c r="M76" i="244"/>
  <c r="J76" i="244"/>
  <c r="F76" i="244"/>
  <c r="Q75" i="244"/>
  <c r="N75" i="244"/>
  <c r="J75" i="244"/>
  <c r="F75" i="244"/>
  <c r="Q74" i="244"/>
  <c r="N74" i="244"/>
  <c r="J74" i="244"/>
  <c r="F74" i="244"/>
  <c r="Q73" i="244"/>
  <c r="N73" i="244"/>
  <c r="J73" i="244"/>
  <c r="F73" i="244"/>
  <c r="Q72" i="244"/>
  <c r="N72" i="244"/>
  <c r="J72" i="244"/>
  <c r="F72" i="244"/>
  <c r="Q71" i="244"/>
  <c r="M71" i="244"/>
  <c r="I71" i="244"/>
  <c r="E71" i="244"/>
  <c r="A70" i="244"/>
  <c r="R69" i="244"/>
  <c r="N69" i="244"/>
  <c r="J69" i="244"/>
  <c r="F69" i="244"/>
  <c r="B69" i="244"/>
  <c r="R68" i="244"/>
  <c r="N68" i="244"/>
  <c r="J68" i="244"/>
  <c r="F68" i="244"/>
  <c r="B68" i="244"/>
  <c r="R67" i="244"/>
  <c r="N67" i="244"/>
  <c r="J67" i="244"/>
  <c r="F67" i="244"/>
  <c r="B67" i="244"/>
  <c r="R66" i="244"/>
  <c r="N66" i="244"/>
  <c r="J66" i="244"/>
  <c r="F66" i="244"/>
  <c r="B66" i="244"/>
  <c r="R65" i="244"/>
  <c r="N65" i="244"/>
  <c r="J65" i="244"/>
  <c r="F65" i="244"/>
  <c r="A65" i="244"/>
  <c r="R64" i="244"/>
  <c r="N64" i="244"/>
  <c r="J64" i="244"/>
  <c r="F64" i="244"/>
  <c r="B64" i="244"/>
  <c r="R63" i="244"/>
  <c r="N63" i="244"/>
  <c r="J63" i="244"/>
  <c r="F63" i="244"/>
  <c r="B63" i="244"/>
  <c r="R62" i="244"/>
  <c r="N62" i="244"/>
  <c r="J62" i="244"/>
  <c r="F62" i="244"/>
  <c r="B62" i="244"/>
  <c r="R61" i="244"/>
  <c r="N61" i="244"/>
  <c r="J61" i="244"/>
  <c r="E61" i="244"/>
  <c r="B61" i="244"/>
  <c r="R60" i="244"/>
  <c r="N60" i="244"/>
  <c r="J60" i="244"/>
  <c r="F60" i="244"/>
  <c r="B60" i="244"/>
  <c r="R59" i="244"/>
  <c r="N59" i="244"/>
  <c r="J59" i="244"/>
  <c r="F59" i="244"/>
  <c r="B59" i="244"/>
  <c r="R58" i="244"/>
  <c r="N58" i="244"/>
  <c r="J58" i="244"/>
  <c r="F58" i="244"/>
  <c r="B58" i="244"/>
  <c r="R57" i="244"/>
  <c r="N57" i="244"/>
  <c r="I57" i="244"/>
  <c r="F57" i="244"/>
  <c r="B57" i="244"/>
  <c r="R56" i="244"/>
  <c r="N56" i="244"/>
  <c r="J56" i="244"/>
  <c r="F56" i="244"/>
  <c r="B56" i="244"/>
  <c r="R55" i="244"/>
  <c r="N55" i="244"/>
  <c r="J55" i="244"/>
  <c r="F55" i="244"/>
  <c r="B55" i="244"/>
  <c r="R54" i="244"/>
  <c r="N54" i="244"/>
  <c r="J54" i="244"/>
  <c r="F54" i="244"/>
  <c r="B54" i="244"/>
  <c r="R53" i="244"/>
  <c r="M53" i="244"/>
  <c r="J53" i="244"/>
  <c r="F53" i="244"/>
  <c r="B53" i="244"/>
  <c r="R52" i="244"/>
  <c r="N52" i="244"/>
  <c r="J52" i="244"/>
  <c r="F52" i="244"/>
  <c r="B52" i="244"/>
  <c r="R51" i="244"/>
  <c r="N51" i="244"/>
  <c r="J51" i="244"/>
  <c r="F51" i="244"/>
  <c r="B51" i="244"/>
  <c r="R50" i="244"/>
  <c r="N50" i="244"/>
  <c r="J50" i="244"/>
  <c r="F50" i="244"/>
  <c r="B50" i="244"/>
  <c r="Q49" i="244"/>
  <c r="N49" i="244"/>
  <c r="J49" i="244"/>
  <c r="F49" i="244"/>
  <c r="B49" i="244"/>
  <c r="R48" i="244"/>
  <c r="N48" i="244"/>
  <c r="J48" i="244"/>
  <c r="F48" i="244"/>
  <c r="B48" i="244"/>
  <c r="R47" i="244"/>
  <c r="N47" i="244"/>
  <c r="J47" i="244"/>
  <c r="F47" i="244"/>
  <c r="B47" i="244"/>
  <c r="R46" i="244"/>
  <c r="N46" i="244"/>
  <c r="J46" i="244"/>
  <c r="F46" i="244"/>
  <c r="B46" i="244"/>
  <c r="R45" i="244"/>
  <c r="N45" i="244"/>
  <c r="J45" i="244"/>
  <c r="F45" i="244"/>
  <c r="B45" i="244"/>
  <c r="R44" i="244"/>
  <c r="N44" i="244"/>
  <c r="J44" i="244"/>
  <c r="F44" i="244"/>
  <c r="A44" i="244"/>
  <c r="R43" i="244"/>
  <c r="N43" i="244"/>
  <c r="J43" i="244"/>
  <c r="F43" i="244"/>
  <c r="B43" i="244"/>
  <c r="R42" i="244"/>
  <c r="N42" i="244"/>
  <c r="J42" i="244"/>
  <c r="F42" i="244"/>
  <c r="B42" i="244"/>
  <c r="R41" i="244"/>
  <c r="N41" i="244"/>
  <c r="J41" i="244"/>
  <c r="F41" i="244"/>
  <c r="B41" i="244"/>
  <c r="R40" i="244"/>
  <c r="N40" i="244"/>
  <c r="J40" i="244"/>
  <c r="E40" i="244"/>
  <c r="B40" i="244"/>
  <c r="R39" i="244"/>
  <c r="N39" i="244"/>
  <c r="J39" i="244"/>
  <c r="F39" i="244"/>
  <c r="B39" i="244"/>
  <c r="R38" i="244"/>
  <c r="N38" i="244"/>
  <c r="J38" i="244"/>
  <c r="F38" i="244"/>
  <c r="B38" i="244"/>
  <c r="R37" i="244"/>
  <c r="N37" i="244"/>
  <c r="J37" i="244"/>
  <c r="F37" i="244"/>
  <c r="B37" i="244"/>
  <c r="R36" i="244"/>
  <c r="N36" i="244"/>
  <c r="I36" i="244"/>
  <c r="F36" i="244"/>
  <c r="B36" i="244"/>
  <c r="R35" i="244"/>
  <c r="N35" i="244"/>
  <c r="J35" i="244"/>
  <c r="F35" i="244"/>
  <c r="B35" i="244"/>
  <c r="R34" i="244"/>
  <c r="N34" i="244"/>
  <c r="J34" i="244"/>
  <c r="F34" i="244"/>
  <c r="B34" i="244"/>
  <c r="R33" i="244"/>
  <c r="N33" i="244"/>
  <c r="J33" i="244"/>
  <c r="F33" i="244"/>
  <c r="B33" i="244"/>
  <c r="R32" i="244"/>
  <c r="M32" i="244"/>
  <c r="J32" i="244"/>
  <c r="F32" i="244"/>
  <c r="B32" i="244"/>
  <c r="R31" i="244"/>
  <c r="N31" i="244"/>
  <c r="J31" i="244"/>
  <c r="F31" i="244"/>
  <c r="B31" i="244"/>
  <c r="R30" i="244"/>
  <c r="N30" i="244"/>
  <c r="J30" i="244"/>
  <c r="F30" i="244"/>
  <c r="B30" i="244"/>
  <c r="R29" i="244"/>
  <c r="N29" i="244"/>
  <c r="J29" i="244"/>
  <c r="F29" i="244"/>
  <c r="B29" i="244"/>
  <c r="Q28" i="244"/>
  <c r="N28" i="244"/>
  <c r="J28" i="244"/>
  <c r="F28" i="244"/>
  <c r="B28" i="244"/>
  <c r="R27" i="244"/>
  <c r="N27" i="244"/>
  <c r="J27" i="244"/>
  <c r="F27" i="244"/>
  <c r="B27" i="244"/>
  <c r="R26" i="244"/>
  <c r="N26" i="244"/>
  <c r="J26" i="244"/>
  <c r="F26" i="244"/>
  <c r="B26" i="244"/>
  <c r="R25" i="244"/>
  <c r="N25" i="244"/>
  <c r="J25" i="244"/>
  <c r="F25" i="244"/>
  <c r="B25" i="244"/>
  <c r="R24" i="244"/>
  <c r="N24" i="244"/>
  <c r="J24" i="244"/>
  <c r="F24" i="244"/>
  <c r="B24" i="244"/>
  <c r="R23" i="244"/>
  <c r="N23" i="244"/>
  <c r="J23" i="244"/>
  <c r="F23" i="244"/>
  <c r="A23" i="244"/>
  <c r="R22" i="244"/>
  <c r="N22" i="244"/>
  <c r="J22" i="244"/>
  <c r="F22" i="244"/>
  <c r="R21" i="244"/>
  <c r="N21" i="244"/>
  <c r="J21" i="244"/>
  <c r="F21" i="244"/>
  <c r="R20" i="244"/>
  <c r="N20" i="244"/>
  <c r="J20" i="244"/>
  <c r="F20" i="244"/>
  <c r="R19" i="244"/>
  <c r="N19" i="244"/>
  <c r="J19" i="244"/>
  <c r="E19" i="244"/>
  <c r="R18" i="244"/>
  <c r="N18" i="244"/>
  <c r="J18" i="244"/>
  <c r="F18" i="244"/>
  <c r="R17" i="244"/>
  <c r="N17" i="244"/>
  <c r="J17" i="244"/>
  <c r="F17" i="244"/>
  <c r="R16" i="244"/>
  <c r="N16" i="244"/>
  <c r="J16" i="244"/>
  <c r="F16" i="244"/>
  <c r="R15" i="244"/>
  <c r="N15" i="244"/>
  <c r="I15" i="244"/>
  <c r="F15" i="244"/>
  <c r="R14" i="244"/>
  <c r="N14" i="244"/>
  <c r="J14" i="244"/>
  <c r="F14" i="244"/>
  <c r="R13" i="244"/>
  <c r="N13" i="244"/>
  <c r="J13" i="244"/>
  <c r="F13" i="244"/>
  <c r="R12" i="244"/>
  <c r="N12" i="244"/>
  <c r="J12" i="244"/>
  <c r="F12" i="244"/>
  <c r="R11" i="244"/>
  <c r="M11" i="244"/>
  <c r="J11" i="244"/>
  <c r="F11" i="244"/>
  <c r="R10" i="244"/>
  <c r="N10" i="244"/>
  <c r="J10" i="244"/>
  <c r="F10" i="244"/>
  <c r="R9" i="244"/>
  <c r="N9" i="244"/>
  <c r="J9" i="244"/>
  <c r="F9" i="244"/>
  <c r="R8" i="244"/>
  <c r="N8" i="244"/>
  <c r="J8" i="244"/>
  <c r="F8" i="244"/>
  <c r="Q7" i="244"/>
  <c r="N7" i="244"/>
  <c r="J7" i="244"/>
  <c r="F7" i="244"/>
  <c r="R6" i="244"/>
  <c r="N6" i="244"/>
  <c r="J6" i="244"/>
  <c r="F6" i="244"/>
  <c r="R5" i="244"/>
  <c r="N5" i="244"/>
  <c r="J5" i="244"/>
  <c r="F5" i="244"/>
  <c r="R4" i="244"/>
  <c r="N4" i="244"/>
  <c r="J4" i="244"/>
  <c r="F4" i="244"/>
  <c r="R3" i="244"/>
  <c r="N3" i="244"/>
  <c r="J3" i="244"/>
  <c r="F3" i="244"/>
  <c r="Q2" i="244"/>
  <c r="M2" i="244"/>
  <c r="I2" i="244"/>
  <c r="E2" i="244"/>
  <c r="A1" i="244"/>
  <c r="V1" i="210" s="1"/>
  <c r="E190" i="243"/>
  <c r="E189" i="243"/>
  <c r="E188" i="243"/>
  <c r="E187" i="243"/>
  <c r="E186" i="243"/>
  <c r="E185" i="243"/>
  <c r="E184" i="243"/>
  <c r="E183" i="243"/>
  <c r="R182" i="243"/>
  <c r="N182" i="243"/>
  <c r="J182" i="243"/>
  <c r="E182" i="243"/>
  <c r="R181" i="243"/>
  <c r="N181" i="243"/>
  <c r="J181" i="243"/>
  <c r="E181" i="243"/>
  <c r="R180" i="243"/>
  <c r="N180" i="243"/>
  <c r="J180" i="243"/>
  <c r="E180" i="243"/>
  <c r="R179" i="243"/>
  <c r="N179" i="243"/>
  <c r="J179" i="243"/>
  <c r="E179" i="243"/>
  <c r="R178" i="243"/>
  <c r="N178" i="243"/>
  <c r="J178" i="243"/>
  <c r="E178" i="243"/>
  <c r="R177" i="243"/>
  <c r="N177" i="243"/>
  <c r="J177" i="243"/>
  <c r="E177" i="243"/>
  <c r="R176" i="243"/>
  <c r="N176" i="243"/>
  <c r="J176" i="243"/>
  <c r="E176" i="243"/>
  <c r="R175" i="243"/>
  <c r="N175" i="243"/>
  <c r="J175" i="243"/>
  <c r="E175" i="243"/>
  <c r="R174" i="243"/>
  <c r="N174" i="243"/>
  <c r="J174" i="243"/>
  <c r="E174" i="243"/>
  <c r="R173" i="243"/>
  <c r="N173" i="243"/>
  <c r="J173" i="243"/>
  <c r="E173" i="243"/>
  <c r="R172" i="243"/>
  <c r="N172" i="243"/>
  <c r="J172" i="243"/>
  <c r="E172" i="243"/>
  <c r="R171" i="243"/>
  <c r="N171" i="243"/>
  <c r="J171" i="243"/>
  <c r="E171" i="243"/>
  <c r="R170" i="243"/>
  <c r="N170" i="243"/>
  <c r="J170" i="243"/>
  <c r="E170" i="243"/>
  <c r="R169" i="243"/>
  <c r="N169" i="243"/>
  <c r="J169" i="243"/>
  <c r="E169" i="243"/>
  <c r="R168" i="243"/>
  <c r="N168" i="243"/>
  <c r="J168" i="243"/>
  <c r="E168" i="243"/>
  <c r="R167" i="243"/>
  <c r="N167" i="243"/>
  <c r="J167" i="243"/>
  <c r="E167" i="243"/>
  <c r="R166" i="243"/>
  <c r="N166" i="243"/>
  <c r="J166" i="243"/>
  <c r="E166" i="243"/>
  <c r="R165" i="243"/>
  <c r="N165" i="243"/>
  <c r="J165" i="243"/>
  <c r="E165" i="243"/>
  <c r="R164" i="243"/>
  <c r="N164" i="243"/>
  <c r="J164" i="243"/>
  <c r="E164" i="243"/>
  <c r="R163" i="243"/>
  <c r="N163" i="243"/>
  <c r="J163" i="243"/>
  <c r="E163" i="243"/>
  <c r="Q162" i="243"/>
  <c r="M162" i="243"/>
  <c r="I162" i="243"/>
  <c r="E162" i="243"/>
  <c r="R161" i="243"/>
  <c r="N161" i="243"/>
  <c r="J161" i="243"/>
  <c r="E161" i="243"/>
  <c r="R160" i="243"/>
  <c r="N160" i="243"/>
  <c r="J160" i="243"/>
  <c r="E160" i="243"/>
  <c r="R159" i="243"/>
  <c r="N159" i="243"/>
  <c r="J159" i="243"/>
  <c r="E159" i="243"/>
  <c r="R158" i="243"/>
  <c r="N158" i="243"/>
  <c r="J158" i="243"/>
  <c r="E158" i="243"/>
  <c r="R157" i="243"/>
  <c r="N157" i="243"/>
  <c r="J157" i="243"/>
  <c r="E157" i="243"/>
  <c r="R156" i="243"/>
  <c r="N156" i="243"/>
  <c r="J156" i="243"/>
  <c r="E156" i="243"/>
  <c r="R155" i="243"/>
  <c r="N155" i="243"/>
  <c r="J155" i="243"/>
  <c r="E155" i="243"/>
  <c r="R154" i="243"/>
  <c r="N154" i="243"/>
  <c r="J154" i="243"/>
  <c r="E154" i="243"/>
  <c r="R153" i="243"/>
  <c r="N153" i="243"/>
  <c r="J153" i="243"/>
  <c r="E153" i="243"/>
  <c r="R152" i="243"/>
  <c r="N152" i="243"/>
  <c r="J152" i="243"/>
  <c r="E152" i="243"/>
  <c r="R151" i="243"/>
  <c r="N151" i="243"/>
  <c r="J151" i="243"/>
  <c r="E151" i="243"/>
  <c r="R150" i="243"/>
  <c r="N150" i="243"/>
  <c r="J150" i="243"/>
  <c r="E150" i="243"/>
  <c r="R149" i="243"/>
  <c r="N149" i="243"/>
  <c r="J149" i="243"/>
  <c r="E149" i="243"/>
  <c r="R148" i="243"/>
  <c r="N148" i="243"/>
  <c r="J148" i="243"/>
  <c r="E148" i="243"/>
  <c r="A148" i="243"/>
  <c r="R147" i="243"/>
  <c r="N147" i="243"/>
  <c r="J147" i="243"/>
  <c r="E147" i="243"/>
  <c r="A147" i="243"/>
  <c r="R146" i="243"/>
  <c r="N146" i="243"/>
  <c r="J146" i="243"/>
  <c r="E146" i="243"/>
  <c r="A146" i="243"/>
  <c r="R145" i="243"/>
  <c r="N145" i="243"/>
  <c r="J145" i="243"/>
  <c r="E145" i="243"/>
  <c r="A145" i="243"/>
  <c r="R144" i="243"/>
  <c r="N144" i="243"/>
  <c r="J144" i="243"/>
  <c r="E144" i="243"/>
  <c r="A144" i="243"/>
  <c r="R143" i="243"/>
  <c r="N143" i="243"/>
  <c r="J143" i="243"/>
  <c r="E143" i="243"/>
  <c r="A143" i="243"/>
  <c r="R142" i="243"/>
  <c r="N142" i="243"/>
  <c r="J142" i="243"/>
  <c r="E142" i="243"/>
  <c r="Q141" i="243"/>
  <c r="M141" i="243"/>
  <c r="I141" i="243"/>
  <c r="E141" i="243"/>
  <c r="A140" i="243"/>
  <c r="B139" i="243"/>
  <c r="J138" i="243"/>
  <c r="F138" i="243"/>
  <c r="B138" i="243"/>
  <c r="J137" i="243"/>
  <c r="F137" i="243"/>
  <c r="B137" i="243"/>
  <c r="J136" i="243"/>
  <c r="F136" i="243"/>
  <c r="B136" i="243"/>
  <c r="J135" i="243"/>
  <c r="F135" i="243"/>
  <c r="B135" i="243"/>
  <c r="J134" i="243"/>
  <c r="F134" i="243"/>
  <c r="B134" i="243"/>
  <c r="J133" i="243"/>
  <c r="F133" i="243"/>
  <c r="B133" i="243"/>
  <c r="J132" i="243"/>
  <c r="F132" i="243"/>
  <c r="B132" i="243"/>
  <c r="J131" i="243"/>
  <c r="F131" i="243"/>
  <c r="A131" i="243"/>
  <c r="J130" i="243"/>
  <c r="F130" i="243"/>
  <c r="B130" i="243"/>
  <c r="J129" i="243"/>
  <c r="F129" i="243"/>
  <c r="B129" i="243"/>
  <c r="J128" i="243"/>
  <c r="F128" i="243"/>
  <c r="B128" i="243"/>
  <c r="J127" i="243"/>
  <c r="F127" i="243"/>
  <c r="B127" i="243"/>
  <c r="J126" i="243"/>
  <c r="E126" i="243"/>
  <c r="B126" i="243"/>
  <c r="J125" i="243"/>
  <c r="F125" i="243"/>
  <c r="B125" i="243"/>
  <c r="J124" i="243"/>
  <c r="F124" i="243"/>
  <c r="B124" i="243"/>
  <c r="J123" i="243"/>
  <c r="F123" i="243"/>
  <c r="B123" i="243"/>
  <c r="R122" i="243"/>
  <c r="I122" i="243"/>
  <c r="F122" i="243"/>
  <c r="B122" i="243"/>
  <c r="R121" i="243"/>
  <c r="J121" i="243"/>
  <c r="F121" i="243"/>
  <c r="B121" i="243"/>
  <c r="R120" i="243"/>
  <c r="J120" i="243"/>
  <c r="F120" i="243"/>
  <c r="B120" i="243"/>
  <c r="R119" i="243"/>
  <c r="J119" i="243"/>
  <c r="F119" i="243"/>
  <c r="B119" i="243"/>
  <c r="R118" i="243"/>
  <c r="N118" i="243"/>
  <c r="J118" i="243"/>
  <c r="F118" i="243"/>
  <c r="B118" i="243"/>
  <c r="Q117" i="243"/>
  <c r="N117" i="243"/>
  <c r="J117" i="243"/>
  <c r="F117" i="243"/>
  <c r="B117" i="243"/>
  <c r="R116" i="243"/>
  <c r="N116" i="243"/>
  <c r="J116" i="243"/>
  <c r="F116" i="243"/>
  <c r="B116" i="243"/>
  <c r="R115" i="243"/>
  <c r="N115" i="243"/>
  <c r="J115" i="243"/>
  <c r="F115" i="243"/>
  <c r="B115" i="243"/>
  <c r="R114" i="243"/>
  <c r="N114" i="243"/>
  <c r="J114" i="243"/>
  <c r="F114" i="243"/>
  <c r="B114" i="243"/>
  <c r="R113" i="243"/>
  <c r="N113" i="243"/>
  <c r="J113" i="243"/>
  <c r="F113" i="243"/>
  <c r="B113" i="243"/>
  <c r="R112" i="243"/>
  <c r="N112" i="243"/>
  <c r="J112" i="243"/>
  <c r="F112" i="243"/>
  <c r="B112" i="243"/>
  <c r="Q111" i="243"/>
  <c r="N111" i="243"/>
  <c r="J111" i="243"/>
  <c r="F111" i="243"/>
  <c r="B111" i="243"/>
  <c r="R110" i="243"/>
  <c r="N110" i="243"/>
  <c r="J110" i="243"/>
  <c r="F110" i="243"/>
  <c r="A110" i="243"/>
  <c r="R109" i="243"/>
  <c r="N109" i="243"/>
  <c r="J109" i="243"/>
  <c r="F109" i="243"/>
  <c r="R108" i="243"/>
  <c r="M108" i="243"/>
  <c r="J108" i="243"/>
  <c r="F108" i="243"/>
  <c r="R107" i="243"/>
  <c r="N107" i="243"/>
  <c r="J107" i="243"/>
  <c r="F107" i="243"/>
  <c r="B107" i="243"/>
  <c r="R106" i="243"/>
  <c r="N106" i="243"/>
  <c r="J106" i="243"/>
  <c r="F106" i="243"/>
  <c r="B106" i="243"/>
  <c r="Q105" i="243"/>
  <c r="N105" i="243"/>
  <c r="J105" i="243"/>
  <c r="E105" i="243"/>
  <c r="B105" i="243"/>
  <c r="R104" i="243"/>
  <c r="N104" i="243"/>
  <c r="J104" i="243"/>
  <c r="F104" i="243"/>
  <c r="R103" i="243"/>
  <c r="N103" i="243"/>
  <c r="J103" i="243"/>
  <c r="F103" i="243"/>
  <c r="R102" i="243"/>
  <c r="N102" i="243"/>
  <c r="J102" i="243"/>
  <c r="F102" i="243"/>
  <c r="B102" i="243"/>
  <c r="R101" i="243"/>
  <c r="N101" i="243"/>
  <c r="I101" i="243"/>
  <c r="F101" i="243"/>
  <c r="B101" i="243"/>
  <c r="R100" i="243"/>
  <c r="N100" i="243"/>
  <c r="J100" i="243"/>
  <c r="F100" i="243"/>
  <c r="B100" i="243"/>
  <c r="Q99" i="243"/>
  <c r="N99" i="243"/>
  <c r="J99" i="243"/>
  <c r="F99" i="243"/>
  <c r="B99" i="243"/>
  <c r="Q98" i="243"/>
  <c r="N98" i="243"/>
  <c r="J98" i="243"/>
  <c r="F98" i="243"/>
  <c r="B98" i="243"/>
  <c r="Q97" i="243"/>
  <c r="M97" i="243"/>
  <c r="J97" i="243"/>
  <c r="F97" i="243"/>
  <c r="B97" i="243"/>
  <c r="Q96" i="243"/>
  <c r="N96" i="243"/>
  <c r="J96" i="243"/>
  <c r="F96" i="243"/>
  <c r="B96" i="243"/>
  <c r="Q95" i="243"/>
  <c r="N95" i="243"/>
  <c r="J95" i="243"/>
  <c r="F95" i="243"/>
  <c r="B95" i="243"/>
  <c r="Q94" i="243"/>
  <c r="N94" i="243"/>
  <c r="J94" i="243"/>
  <c r="F94" i="243"/>
  <c r="B94" i="243"/>
  <c r="Q93" i="243"/>
  <c r="N93" i="243"/>
  <c r="J93" i="243"/>
  <c r="F93" i="243"/>
  <c r="B93" i="243"/>
  <c r="Q92" i="243"/>
  <c r="N92" i="243"/>
  <c r="J92" i="243"/>
  <c r="F92" i="243"/>
  <c r="B92" i="243"/>
  <c r="Q91" i="243"/>
  <c r="N91" i="243"/>
  <c r="J91" i="243"/>
  <c r="F91" i="243"/>
  <c r="B91" i="243"/>
  <c r="Q90" i="243"/>
  <c r="N90" i="243"/>
  <c r="J90" i="243"/>
  <c r="F90" i="243"/>
  <c r="B90" i="243"/>
  <c r="Q89" i="243"/>
  <c r="N89" i="243"/>
  <c r="J89" i="243"/>
  <c r="F89" i="243"/>
  <c r="B89" i="243"/>
  <c r="Q88" i="243"/>
  <c r="N88" i="243"/>
  <c r="J88" i="243"/>
  <c r="F88" i="243"/>
  <c r="B88" i="243"/>
  <c r="Q87" i="243"/>
  <c r="N87" i="243"/>
  <c r="J87" i="243"/>
  <c r="F87" i="243"/>
  <c r="Q86" i="243"/>
  <c r="N86" i="243"/>
  <c r="J86" i="243"/>
  <c r="F86" i="243"/>
  <c r="Q85" i="243"/>
  <c r="N85" i="243"/>
  <c r="J85" i="243"/>
  <c r="F85" i="243"/>
  <c r="Q84" i="243"/>
  <c r="N84" i="243"/>
  <c r="J84" i="243"/>
  <c r="E84" i="243"/>
  <c r="Q83" i="243"/>
  <c r="N83" i="243"/>
  <c r="J83" i="243"/>
  <c r="F83" i="243"/>
  <c r="Q82" i="243"/>
  <c r="N82" i="243"/>
  <c r="J82" i="243"/>
  <c r="F82" i="243"/>
  <c r="Q81" i="243"/>
  <c r="N81" i="243"/>
  <c r="J81" i="243"/>
  <c r="F81" i="243"/>
  <c r="Q80" i="243"/>
  <c r="N80" i="243"/>
  <c r="I80" i="243"/>
  <c r="F80" i="243"/>
  <c r="Q79" i="243"/>
  <c r="N79" i="243"/>
  <c r="J79" i="243"/>
  <c r="F79" i="243"/>
  <c r="Q78" i="243"/>
  <c r="N78" i="243"/>
  <c r="J78" i="243"/>
  <c r="F78" i="243"/>
  <c r="Q77" i="243"/>
  <c r="N77" i="243"/>
  <c r="J77" i="243"/>
  <c r="F77" i="243"/>
  <c r="Q76" i="243"/>
  <c r="M76" i="243"/>
  <c r="J76" i="243"/>
  <c r="F76" i="243"/>
  <c r="Q75" i="243"/>
  <c r="N75" i="243"/>
  <c r="J75" i="243"/>
  <c r="F75" i="243"/>
  <c r="Q74" i="243"/>
  <c r="N74" i="243"/>
  <c r="J74" i="243"/>
  <c r="F74" i="243"/>
  <c r="Q73" i="243"/>
  <c r="N73" i="243"/>
  <c r="J73" i="243"/>
  <c r="F73" i="243"/>
  <c r="Q72" i="243"/>
  <c r="N72" i="243"/>
  <c r="J72" i="243"/>
  <c r="F72" i="243"/>
  <c r="Q71" i="243"/>
  <c r="M71" i="243"/>
  <c r="I71" i="243"/>
  <c r="E71" i="243"/>
  <c r="A70" i="243"/>
  <c r="R69" i="243"/>
  <c r="N69" i="243"/>
  <c r="J69" i="243"/>
  <c r="F69" i="243"/>
  <c r="B69" i="243"/>
  <c r="R68" i="243"/>
  <c r="N68" i="243"/>
  <c r="J68" i="243"/>
  <c r="F68" i="243"/>
  <c r="B68" i="243"/>
  <c r="R67" i="243"/>
  <c r="N67" i="243"/>
  <c r="J67" i="243"/>
  <c r="F67" i="243"/>
  <c r="B67" i="243"/>
  <c r="R66" i="243"/>
  <c r="N66" i="243"/>
  <c r="J66" i="243"/>
  <c r="F66" i="243"/>
  <c r="B66" i="243"/>
  <c r="R65" i="243"/>
  <c r="N65" i="243"/>
  <c r="J65" i="243"/>
  <c r="F65" i="243"/>
  <c r="A65" i="243"/>
  <c r="R64" i="243"/>
  <c r="N64" i="243"/>
  <c r="J64" i="243"/>
  <c r="F64" i="243"/>
  <c r="B64" i="243"/>
  <c r="R63" i="243"/>
  <c r="N63" i="243"/>
  <c r="J63" i="243"/>
  <c r="F63" i="243"/>
  <c r="B63" i="243"/>
  <c r="R62" i="243"/>
  <c r="N62" i="243"/>
  <c r="J62" i="243"/>
  <c r="F62" i="243"/>
  <c r="B62" i="243"/>
  <c r="R61" i="243"/>
  <c r="N61" i="243"/>
  <c r="J61" i="243"/>
  <c r="E61" i="243"/>
  <c r="B61" i="243"/>
  <c r="R60" i="243"/>
  <c r="N60" i="243"/>
  <c r="J60" i="243"/>
  <c r="F60" i="243"/>
  <c r="B60" i="243"/>
  <c r="R59" i="243"/>
  <c r="N59" i="243"/>
  <c r="J59" i="243"/>
  <c r="F59" i="243"/>
  <c r="B59" i="243"/>
  <c r="R58" i="243"/>
  <c r="N58" i="243"/>
  <c r="J58" i="243"/>
  <c r="F58" i="243"/>
  <c r="B58" i="243"/>
  <c r="R57" i="243"/>
  <c r="N57" i="243"/>
  <c r="I57" i="243"/>
  <c r="F57" i="243"/>
  <c r="B57" i="243"/>
  <c r="R56" i="243"/>
  <c r="N56" i="243"/>
  <c r="J56" i="243"/>
  <c r="F56" i="243"/>
  <c r="B56" i="243"/>
  <c r="R55" i="243"/>
  <c r="N55" i="243"/>
  <c r="J55" i="243"/>
  <c r="F55" i="243"/>
  <c r="B55" i="243"/>
  <c r="R54" i="243"/>
  <c r="N54" i="243"/>
  <c r="J54" i="243"/>
  <c r="F54" i="243"/>
  <c r="B54" i="243"/>
  <c r="R53" i="243"/>
  <c r="M53" i="243"/>
  <c r="J53" i="243"/>
  <c r="F53" i="243"/>
  <c r="B53" i="243"/>
  <c r="R52" i="243"/>
  <c r="N52" i="243"/>
  <c r="J52" i="243"/>
  <c r="F52" i="243"/>
  <c r="B52" i="243"/>
  <c r="R51" i="243"/>
  <c r="N51" i="243"/>
  <c r="J51" i="243"/>
  <c r="F51" i="243"/>
  <c r="B51" i="243"/>
  <c r="R50" i="243"/>
  <c r="N50" i="243"/>
  <c r="J50" i="243"/>
  <c r="F50" i="243"/>
  <c r="B50" i="243"/>
  <c r="Q49" i="243"/>
  <c r="N49" i="243"/>
  <c r="J49" i="243"/>
  <c r="F49" i="243"/>
  <c r="B49" i="243"/>
  <c r="R48" i="243"/>
  <c r="N48" i="243"/>
  <c r="J48" i="243"/>
  <c r="F48" i="243"/>
  <c r="B48" i="243"/>
  <c r="R47" i="243"/>
  <c r="N47" i="243"/>
  <c r="J47" i="243"/>
  <c r="F47" i="243"/>
  <c r="B47" i="243"/>
  <c r="R46" i="243"/>
  <c r="N46" i="243"/>
  <c r="J46" i="243"/>
  <c r="F46" i="243"/>
  <c r="B46" i="243"/>
  <c r="R45" i="243"/>
  <c r="N45" i="243"/>
  <c r="J45" i="243"/>
  <c r="F45" i="243"/>
  <c r="B45" i="243"/>
  <c r="R44" i="243"/>
  <c r="N44" i="243"/>
  <c r="J44" i="243"/>
  <c r="F44" i="243"/>
  <c r="A44" i="243"/>
  <c r="R43" i="243"/>
  <c r="N43" i="243"/>
  <c r="J43" i="243"/>
  <c r="F43" i="243"/>
  <c r="B43" i="243"/>
  <c r="R42" i="243"/>
  <c r="N42" i="243"/>
  <c r="J42" i="243"/>
  <c r="F42" i="243"/>
  <c r="B42" i="243"/>
  <c r="R41" i="243"/>
  <c r="N41" i="243"/>
  <c r="J41" i="243"/>
  <c r="F41" i="243"/>
  <c r="B41" i="243"/>
  <c r="R40" i="243"/>
  <c r="N40" i="243"/>
  <c r="J40" i="243"/>
  <c r="E40" i="243"/>
  <c r="B40" i="243"/>
  <c r="R39" i="243"/>
  <c r="N39" i="243"/>
  <c r="J39" i="243"/>
  <c r="F39" i="243"/>
  <c r="B39" i="243"/>
  <c r="R38" i="243"/>
  <c r="N38" i="243"/>
  <c r="J38" i="243"/>
  <c r="F38" i="243"/>
  <c r="B38" i="243"/>
  <c r="R37" i="243"/>
  <c r="N37" i="243"/>
  <c r="J37" i="243"/>
  <c r="F37" i="243"/>
  <c r="B37" i="243"/>
  <c r="R36" i="243"/>
  <c r="N36" i="243"/>
  <c r="I36" i="243"/>
  <c r="F36" i="243"/>
  <c r="B36" i="243"/>
  <c r="R35" i="243"/>
  <c r="N35" i="243"/>
  <c r="J35" i="243"/>
  <c r="F35" i="243"/>
  <c r="B35" i="243"/>
  <c r="R34" i="243"/>
  <c r="N34" i="243"/>
  <c r="J34" i="243"/>
  <c r="F34" i="243"/>
  <c r="B34" i="243"/>
  <c r="R33" i="243"/>
  <c r="N33" i="243"/>
  <c r="J33" i="243"/>
  <c r="F33" i="243"/>
  <c r="B33" i="243"/>
  <c r="R32" i="243"/>
  <c r="M32" i="243"/>
  <c r="J32" i="243"/>
  <c r="F32" i="243"/>
  <c r="B32" i="243"/>
  <c r="R31" i="243"/>
  <c r="N31" i="243"/>
  <c r="J31" i="243"/>
  <c r="F31" i="243"/>
  <c r="B31" i="243"/>
  <c r="R30" i="243"/>
  <c r="N30" i="243"/>
  <c r="J30" i="243"/>
  <c r="F30" i="243"/>
  <c r="B30" i="243"/>
  <c r="R29" i="243"/>
  <c r="N29" i="243"/>
  <c r="J29" i="243"/>
  <c r="F29" i="243"/>
  <c r="B29" i="243"/>
  <c r="Q28" i="243"/>
  <c r="N28" i="243"/>
  <c r="J28" i="243"/>
  <c r="F28" i="243"/>
  <c r="B28" i="243"/>
  <c r="R27" i="243"/>
  <c r="N27" i="243"/>
  <c r="J27" i="243"/>
  <c r="F27" i="243"/>
  <c r="B27" i="243"/>
  <c r="R26" i="243"/>
  <c r="N26" i="243"/>
  <c r="J26" i="243"/>
  <c r="F26" i="243"/>
  <c r="B26" i="243"/>
  <c r="R25" i="243"/>
  <c r="N25" i="243"/>
  <c r="J25" i="243"/>
  <c r="F25" i="243"/>
  <c r="B25" i="243"/>
  <c r="R24" i="243"/>
  <c r="N24" i="243"/>
  <c r="J24" i="243"/>
  <c r="F24" i="243"/>
  <c r="B24" i="243"/>
  <c r="R23" i="243"/>
  <c r="N23" i="243"/>
  <c r="J23" i="243"/>
  <c r="F23" i="243"/>
  <c r="A23" i="243"/>
  <c r="R22" i="243"/>
  <c r="N22" i="243"/>
  <c r="J22" i="243"/>
  <c r="F22" i="243"/>
  <c r="R21" i="243"/>
  <c r="N21" i="243"/>
  <c r="J21" i="243"/>
  <c r="F21" i="243"/>
  <c r="R20" i="243"/>
  <c r="N20" i="243"/>
  <c r="J20" i="243"/>
  <c r="F20" i="243"/>
  <c r="R19" i="243"/>
  <c r="N19" i="243"/>
  <c r="J19" i="243"/>
  <c r="E19" i="243"/>
  <c r="R18" i="243"/>
  <c r="N18" i="243"/>
  <c r="J18" i="243"/>
  <c r="F18" i="243"/>
  <c r="R17" i="243"/>
  <c r="N17" i="243"/>
  <c r="J17" i="243"/>
  <c r="F17" i="243"/>
  <c r="R16" i="243"/>
  <c r="N16" i="243"/>
  <c r="J16" i="243"/>
  <c r="F16" i="243"/>
  <c r="R15" i="243"/>
  <c r="N15" i="243"/>
  <c r="I15" i="243"/>
  <c r="F15" i="243"/>
  <c r="R14" i="243"/>
  <c r="N14" i="243"/>
  <c r="J14" i="243"/>
  <c r="F14" i="243"/>
  <c r="R13" i="243"/>
  <c r="N13" i="243"/>
  <c r="J13" i="243"/>
  <c r="F13" i="243"/>
  <c r="R12" i="243"/>
  <c r="N12" i="243"/>
  <c r="J12" i="243"/>
  <c r="F12" i="243"/>
  <c r="R11" i="243"/>
  <c r="M11" i="243"/>
  <c r="J11" i="243"/>
  <c r="F11" i="243"/>
  <c r="R10" i="243"/>
  <c r="N10" i="243"/>
  <c r="J10" i="243"/>
  <c r="F10" i="243"/>
  <c r="R9" i="243"/>
  <c r="N9" i="243"/>
  <c r="J9" i="243"/>
  <c r="F9" i="243"/>
  <c r="R8" i="243"/>
  <c r="N8" i="243"/>
  <c r="J8" i="243"/>
  <c r="F8" i="243"/>
  <c r="Q7" i="243"/>
  <c r="N7" i="243"/>
  <c r="J7" i="243"/>
  <c r="F7" i="243"/>
  <c r="R6" i="243"/>
  <c r="N6" i="243"/>
  <c r="J6" i="243"/>
  <c r="F6" i="243"/>
  <c r="R5" i="243"/>
  <c r="N5" i="243"/>
  <c r="J5" i="243"/>
  <c r="F5" i="243"/>
  <c r="R4" i="243"/>
  <c r="N4" i="243"/>
  <c r="J4" i="243"/>
  <c r="F4" i="243"/>
  <c r="R3" i="243"/>
  <c r="N3" i="243"/>
  <c r="J3" i="243"/>
  <c r="F3" i="243"/>
  <c r="Q2" i="243"/>
  <c r="M2" i="243"/>
  <c r="I2" i="243"/>
  <c r="E2" i="243"/>
  <c r="A1" i="243"/>
  <c r="T1" i="210" s="1"/>
  <c r="E190" i="242"/>
  <c r="E189" i="242"/>
  <c r="E188" i="242"/>
  <c r="E187" i="242"/>
  <c r="E186" i="242"/>
  <c r="E185" i="242"/>
  <c r="E184" i="242"/>
  <c r="E183" i="242"/>
  <c r="R182" i="242"/>
  <c r="N182" i="242"/>
  <c r="J182" i="242"/>
  <c r="E182" i="242"/>
  <c r="R181" i="242"/>
  <c r="N181" i="242"/>
  <c r="J181" i="242"/>
  <c r="E181" i="242"/>
  <c r="R180" i="242"/>
  <c r="N180" i="242"/>
  <c r="J180" i="242"/>
  <c r="E180" i="242"/>
  <c r="R179" i="242"/>
  <c r="N179" i="242"/>
  <c r="J179" i="242"/>
  <c r="E179" i="242"/>
  <c r="R178" i="242"/>
  <c r="N178" i="242"/>
  <c r="J178" i="242"/>
  <c r="E178" i="242"/>
  <c r="R177" i="242"/>
  <c r="N177" i="242"/>
  <c r="J177" i="242"/>
  <c r="E177" i="242"/>
  <c r="R176" i="242"/>
  <c r="N176" i="242"/>
  <c r="J176" i="242"/>
  <c r="E176" i="242"/>
  <c r="R175" i="242"/>
  <c r="N175" i="242"/>
  <c r="J175" i="242"/>
  <c r="E175" i="242"/>
  <c r="R174" i="242"/>
  <c r="N174" i="242"/>
  <c r="J174" i="242"/>
  <c r="E174" i="242"/>
  <c r="R173" i="242"/>
  <c r="N173" i="242"/>
  <c r="J173" i="242"/>
  <c r="E173" i="242"/>
  <c r="R172" i="242"/>
  <c r="N172" i="242"/>
  <c r="J172" i="242"/>
  <c r="E172" i="242"/>
  <c r="R171" i="242"/>
  <c r="N171" i="242"/>
  <c r="J171" i="242"/>
  <c r="E171" i="242"/>
  <c r="R170" i="242"/>
  <c r="N170" i="242"/>
  <c r="J170" i="242"/>
  <c r="E170" i="242"/>
  <c r="R169" i="242"/>
  <c r="N169" i="242"/>
  <c r="J169" i="242"/>
  <c r="E169" i="242"/>
  <c r="R168" i="242"/>
  <c r="N168" i="242"/>
  <c r="J168" i="242"/>
  <c r="E168" i="242"/>
  <c r="R167" i="242"/>
  <c r="N167" i="242"/>
  <c r="J167" i="242"/>
  <c r="E167" i="242"/>
  <c r="R166" i="242"/>
  <c r="N166" i="242"/>
  <c r="J166" i="242"/>
  <c r="E166" i="242"/>
  <c r="R165" i="242"/>
  <c r="N165" i="242"/>
  <c r="J165" i="242"/>
  <c r="E165" i="242"/>
  <c r="R164" i="242"/>
  <c r="N164" i="242"/>
  <c r="J164" i="242"/>
  <c r="E164" i="242"/>
  <c r="R163" i="242"/>
  <c r="N163" i="242"/>
  <c r="J163" i="242"/>
  <c r="E163" i="242"/>
  <c r="Q162" i="242"/>
  <c r="M162" i="242"/>
  <c r="I162" i="242"/>
  <c r="E162" i="242"/>
  <c r="R161" i="242"/>
  <c r="N161" i="242"/>
  <c r="J161" i="242"/>
  <c r="E161" i="242"/>
  <c r="R160" i="242"/>
  <c r="N160" i="242"/>
  <c r="J160" i="242"/>
  <c r="E160" i="242"/>
  <c r="R159" i="242"/>
  <c r="N159" i="242"/>
  <c r="J159" i="242"/>
  <c r="E159" i="242"/>
  <c r="R158" i="242"/>
  <c r="N158" i="242"/>
  <c r="J158" i="242"/>
  <c r="E158" i="242"/>
  <c r="R157" i="242"/>
  <c r="N157" i="242"/>
  <c r="J157" i="242"/>
  <c r="E157" i="242"/>
  <c r="R156" i="242"/>
  <c r="N156" i="242"/>
  <c r="J156" i="242"/>
  <c r="E156" i="242"/>
  <c r="R155" i="242"/>
  <c r="N155" i="242"/>
  <c r="J155" i="242"/>
  <c r="E155" i="242"/>
  <c r="R154" i="242"/>
  <c r="N154" i="242"/>
  <c r="J154" i="242"/>
  <c r="E154" i="242"/>
  <c r="R153" i="242"/>
  <c r="N153" i="242"/>
  <c r="J153" i="242"/>
  <c r="E153" i="242"/>
  <c r="R152" i="242"/>
  <c r="N152" i="242"/>
  <c r="J152" i="242"/>
  <c r="E152" i="242"/>
  <c r="R151" i="242"/>
  <c r="N151" i="242"/>
  <c r="J151" i="242"/>
  <c r="E151" i="242"/>
  <c r="R150" i="242"/>
  <c r="N150" i="242"/>
  <c r="J150" i="242"/>
  <c r="E150" i="242"/>
  <c r="R149" i="242"/>
  <c r="N149" i="242"/>
  <c r="J149" i="242"/>
  <c r="E149" i="242"/>
  <c r="R148" i="242"/>
  <c r="N148" i="242"/>
  <c r="J148" i="242"/>
  <c r="E148" i="242"/>
  <c r="A148" i="242"/>
  <c r="R147" i="242"/>
  <c r="N147" i="242"/>
  <c r="J147" i="242"/>
  <c r="E147" i="242"/>
  <c r="A147" i="242"/>
  <c r="R146" i="242"/>
  <c r="N146" i="242"/>
  <c r="J146" i="242"/>
  <c r="E146" i="242"/>
  <c r="A146" i="242"/>
  <c r="R145" i="242"/>
  <c r="N145" i="242"/>
  <c r="J145" i="242"/>
  <c r="E145" i="242"/>
  <c r="A145" i="242"/>
  <c r="R144" i="242"/>
  <c r="N144" i="242"/>
  <c r="J144" i="242"/>
  <c r="E144" i="242"/>
  <c r="A144" i="242"/>
  <c r="R143" i="242"/>
  <c r="N143" i="242"/>
  <c r="J143" i="242"/>
  <c r="E143" i="242"/>
  <c r="A143" i="242"/>
  <c r="R142" i="242"/>
  <c r="N142" i="242"/>
  <c r="J142" i="242"/>
  <c r="E142" i="242"/>
  <c r="Q141" i="242"/>
  <c r="M141" i="242"/>
  <c r="I141" i="242"/>
  <c r="E141" i="242"/>
  <c r="A140" i="242"/>
  <c r="B139" i="242"/>
  <c r="J138" i="242"/>
  <c r="F138" i="242"/>
  <c r="B138" i="242"/>
  <c r="J137" i="242"/>
  <c r="F137" i="242"/>
  <c r="B137" i="242"/>
  <c r="J136" i="242"/>
  <c r="F136" i="242"/>
  <c r="B136" i="242"/>
  <c r="J135" i="242"/>
  <c r="F135" i="242"/>
  <c r="B135" i="242"/>
  <c r="J134" i="242"/>
  <c r="F134" i="242"/>
  <c r="B134" i="242"/>
  <c r="J133" i="242"/>
  <c r="F133" i="242"/>
  <c r="B133" i="242"/>
  <c r="J132" i="242"/>
  <c r="F132" i="242"/>
  <c r="B132" i="242"/>
  <c r="J131" i="242"/>
  <c r="F131" i="242"/>
  <c r="A131" i="242"/>
  <c r="J130" i="242"/>
  <c r="F130" i="242"/>
  <c r="B130" i="242"/>
  <c r="J129" i="242"/>
  <c r="F129" i="242"/>
  <c r="B129" i="242"/>
  <c r="J128" i="242"/>
  <c r="F128" i="242"/>
  <c r="B128" i="242"/>
  <c r="J127" i="242"/>
  <c r="F127" i="242"/>
  <c r="B127" i="242"/>
  <c r="J126" i="242"/>
  <c r="E126" i="242"/>
  <c r="B126" i="242"/>
  <c r="J125" i="242"/>
  <c r="F125" i="242"/>
  <c r="B125" i="242"/>
  <c r="J124" i="242"/>
  <c r="F124" i="242"/>
  <c r="B124" i="242"/>
  <c r="J123" i="242"/>
  <c r="F123" i="242"/>
  <c r="B123" i="242"/>
  <c r="R122" i="242"/>
  <c r="I122" i="242"/>
  <c r="F122" i="242"/>
  <c r="B122" i="242"/>
  <c r="R121" i="242"/>
  <c r="J121" i="242"/>
  <c r="F121" i="242"/>
  <c r="B121" i="242"/>
  <c r="R120" i="242"/>
  <c r="J120" i="242"/>
  <c r="F120" i="242"/>
  <c r="B120" i="242"/>
  <c r="R119" i="242"/>
  <c r="J119" i="242"/>
  <c r="F119" i="242"/>
  <c r="B119" i="242"/>
  <c r="R118" i="242"/>
  <c r="N118" i="242"/>
  <c r="J118" i="242"/>
  <c r="F118" i="242"/>
  <c r="B118" i="242"/>
  <c r="Q117" i="242"/>
  <c r="N117" i="242"/>
  <c r="J117" i="242"/>
  <c r="F117" i="242"/>
  <c r="B117" i="242"/>
  <c r="R116" i="242"/>
  <c r="N116" i="242"/>
  <c r="J116" i="242"/>
  <c r="F116" i="242"/>
  <c r="B116" i="242"/>
  <c r="R115" i="242"/>
  <c r="N115" i="242"/>
  <c r="J115" i="242"/>
  <c r="F115" i="242"/>
  <c r="B115" i="242"/>
  <c r="R114" i="242"/>
  <c r="N114" i="242"/>
  <c r="J114" i="242"/>
  <c r="F114" i="242"/>
  <c r="B114" i="242"/>
  <c r="R113" i="242"/>
  <c r="N113" i="242"/>
  <c r="J113" i="242"/>
  <c r="F113" i="242"/>
  <c r="B113" i="242"/>
  <c r="R112" i="242"/>
  <c r="N112" i="242"/>
  <c r="J112" i="242"/>
  <c r="F112" i="242"/>
  <c r="B112" i="242"/>
  <c r="Q111" i="242"/>
  <c r="N111" i="242"/>
  <c r="J111" i="242"/>
  <c r="F111" i="242"/>
  <c r="B111" i="242"/>
  <c r="R110" i="242"/>
  <c r="N110" i="242"/>
  <c r="J110" i="242"/>
  <c r="F110" i="242"/>
  <c r="A110" i="242"/>
  <c r="R109" i="242"/>
  <c r="N109" i="242"/>
  <c r="J109" i="242"/>
  <c r="F109" i="242"/>
  <c r="R108" i="242"/>
  <c r="M108" i="242"/>
  <c r="J108" i="242"/>
  <c r="F108" i="242"/>
  <c r="R107" i="242"/>
  <c r="N107" i="242"/>
  <c r="J107" i="242"/>
  <c r="F107" i="242"/>
  <c r="B107" i="242"/>
  <c r="R106" i="242"/>
  <c r="N106" i="242"/>
  <c r="J106" i="242"/>
  <c r="F106" i="242"/>
  <c r="B106" i="242"/>
  <c r="Q105" i="242"/>
  <c r="N105" i="242"/>
  <c r="J105" i="242"/>
  <c r="E105" i="242"/>
  <c r="B105" i="242"/>
  <c r="R104" i="242"/>
  <c r="N104" i="242"/>
  <c r="J104" i="242"/>
  <c r="F104" i="242"/>
  <c r="R103" i="242"/>
  <c r="N103" i="242"/>
  <c r="J103" i="242"/>
  <c r="F103" i="242"/>
  <c r="R102" i="242"/>
  <c r="N102" i="242"/>
  <c r="J102" i="242"/>
  <c r="F102" i="242"/>
  <c r="B102" i="242"/>
  <c r="R101" i="242"/>
  <c r="N101" i="242"/>
  <c r="I101" i="242"/>
  <c r="F101" i="242"/>
  <c r="B101" i="242"/>
  <c r="R100" i="242"/>
  <c r="N100" i="242"/>
  <c r="J100" i="242"/>
  <c r="F100" i="242"/>
  <c r="B100" i="242"/>
  <c r="Q99" i="242"/>
  <c r="N99" i="242"/>
  <c r="J99" i="242"/>
  <c r="F99" i="242"/>
  <c r="B99" i="242"/>
  <c r="Q98" i="242"/>
  <c r="N98" i="242"/>
  <c r="J98" i="242"/>
  <c r="F98" i="242"/>
  <c r="B98" i="242"/>
  <c r="Q97" i="242"/>
  <c r="M97" i="242"/>
  <c r="J97" i="242"/>
  <c r="F97" i="242"/>
  <c r="B97" i="242"/>
  <c r="Q96" i="242"/>
  <c r="N96" i="242"/>
  <c r="J96" i="242"/>
  <c r="F96" i="242"/>
  <c r="B96" i="242"/>
  <c r="Q95" i="242"/>
  <c r="N95" i="242"/>
  <c r="J95" i="242"/>
  <c r="F95" i="242"/>
  <c r="B95" i="242"/>
  <c r="Q94" i="242"/>
  <c r="N94" i="242"/>
  <c r="J94" i="242"/>
  <c r="F94" i="242"/>
  <c r="B94" i="242"/>
  <c r="Q93" i="242"/>
  <c r="N93" i="242"/>
  <c r="J93" i="242"/>
  <c r="F93" i="242"/>
  <c r="B93" i="242"/>
  <c r="Q92" i="242"/>
  <c r="N92" i="242"/>
  <c r="J92" i="242"/>
  <c r="F92" i="242"/>
  <c r="B92" i="242"/>
  <c r="Q91" i="242"/>
  <c r="N91" i="242"/>
  <c r="J91" i="242"/>
  <c r="F91" i="242"/>
  <c r="B91" i="242"/>
  <c r="Q90" i="242"/>
  <c r="N90" i="242"/>
  <c r="J90" i="242"/>
  <c r="F90" i="242"/>
  <c r="B90" i="242"/>
  <c r="Q89" i="242"/>
  <c r="N89" i="242"/>
  <c r="J89" i="242"/>
  <c r="F89" i="242"/>
  <c r="B89" i="242"/>
  <c r="Q88" i="242"/>
  <c r="N88" i="242"/>
  <c r="J88" i="242"/>
  <c r="F88" i="242"/>
  <c r="B88" i="242"/>
  <c r="Q87" i="242"/>
  <c r="N87" i="242"/>
  <c r="J87" i="242"/>
  <c r="F87" i="242"/>
  <c r="Q86" i="242"/>
  <c r="N86" i="242"/>
  <c r="J86" i="242"/>
  <c r="F86" i="242"/>
  <c r="Q85" i="242"/>
  <c r="N85" i="242"/>
  <c r="J85" i="242"/>
  <c r="F85" i="242"/>
  <c r="Q84" i="242"/>
  <c r="N84" i="242"/>
  <c r="J84" i="242"/>
  <c r="E84" i="242"/>
  <c r="Q83" i="242"/>
  <c r="N83" i="242"/>
  <c r="J83" i="242"/>
  <c r="F83" i="242"/>
  <c r="Q82" i="242"/>
  <c r="N82" i="242"/>
  <c r="J82" i="242"/>
  <c r="F82" i="242"/>
  <c r="Q81" i="242"/>
  <c r="N81" i="242"/>
  <c r="J81" i="242"/>
  <c r="F81" i="242"/>
  <c r="Q80" i="242"/>
  <c r="N80" i="242"/>
  <c r="I80" i="242"/>
  <c r="F80" i="242"/>
  <c r="Q79" i="242"/>
  <c r="N79" i="242"/>
  <c r="J79" i="242"/>
  <c r="F79" i="242"/>
  <c r="Q78" i="242"/>
  <c r="N78" i="242"/>
  <c r="J78" i="242"/>
  <c r="F78" i="242"/>
  <c r="Q77" i="242"/>
  <c r="N77" i="242"/>
  <c r="J77" i="242"/>
  <c r="F77" i="242"/>
  <c r="Q76" i="242"/>
  <c r="M76" i="242"/>
  <c r="J76" i="242"/>
  <c r="F76" i="242"/>
  <c r="Q75" i="242"/>
  <c r="N75" i="242"/>
  <c r="J75" i="242"/>
  <c r="F75" i="242"/>
  <c r="Q74" i="242"/>
  <c r="N74" i="242"/>
  <c r="J74" i="242"/>
  <c r="F74" i="242"/>
  <c r="Q73" i="242"/>
  <c r="N73" i="242"/>
  <c r="J73" i="242"/>
  <c r="F73" i="242"/>
  <c r="Q72" i="242"/>
  <c r="N72" i="242"/>
  <c r="J72" i="242"/>
  <c r="F72" i="242"/>
  <c r="Q71" i="242"/>
  <c r="M71" i="242"/>
  <c r="I71" i="242"/>
  <c r="E71" i="242"/>
  <c r="A70" i="242"/>
  <c r="R69" i="242"/>
  <c r="N69" i="242"/>
  <c r="J69" i="242"/>
  <c r="F69" i="242"/>
  <c r="B69" i="242"/>
  <c r="R68" i="242"/>
  <c r="N68" i="242"/>
  <c r="J68" i="242"/>
  <c r="F68" i="242"/>
  <c r="B68" i="242"/>
  <c r="R67" i="242"/>
  <c r="N67" i="242"/>
  <c r="J67" i="242"/>
  <c r="F67" i="242"/>
  <c r="B67" i="242"/>
  <c r="R66" i="242"/>
  <c r="N66" i="242"/>
  <c r="J66" i="242"/>
  <c r="F66" i="242"/>
  <c r="B66" i="242"/>
  <c r="R65" i="242"/>
  <c r="N65" i="242"/>
  <c r="J65" i="242"/>
  <c r="F65" i="242"/>
  <c r="A65" i="242"/>
  <c r="R64" i="242"/>
  <c r="N64" i="242"/>
  <c r="J64" i="242"/>
  <c r="F64" i="242"/>
  <c r="B64" i="242"/>
  <c r="R63" i="242"/>
  <c r="N63" i="242"/>
  <c r="J63" i="242"/>
  <c r="F63" i="242"/>
  <c r="B63" i="242"/>
  <c r="R62" i="242"/>
  <c r="N62" i="242"/>
  <c r="J62" i="242"/>
  <c r="F62" i="242"/>
  <c r="B62" i="242"/>
  <c r="R61" i="242"/>
  <c r="N61" i="242"/>
  <c r="J61" i="242"/>
  <c r="E61" i="242"/>
  <c r="B61" i="242"/>
  <c r="R60" i="242"/>
  <c r="N60" i="242"/>
  <c r="J60" i="242"/>
  <c r="F60" i="242"/>
  <c r="B60" i="242"/>
  <c r="R59" i="242"/>
  <c r="N59" i="242"/>
  <c r="J59" i="242"/>
  <c r="F59" i="242"/>
  <c r="B59" i="242"/>
  <c r="R58" i="242"/>
  <c r="N58" i="242"/>
  <c r="J58" i="242"/>
  <c r="F58" i="242"/>
  <c r="B58" i="242"/>
  <c r="R57" i="242"/>
  <c r="N57" i="242"/>
  <c r="I57" i="242"/>
  <c r="F57" i="242"/>
  <c r="B57" i="242"/>
  <c r="R56" i="242"/>
  <c r="N56" i="242"/>
  <c r="J56" i="242"/>
  <c r="F56" i="242"/>
  <c r="B56" i="242"/>
  <c r="R55" i="242"/>
  <c r="N55" i="242"/>
  <c r="J55" i="242"/>
  <c r="F55" i="242"/>
  <c r="B55" i="242"/>
  <c r="R54" i="242"/>
  <c r="N54" i="242"/>
  <c r="J54" i="242"/>
  <c r="F54" i="242"/>
  <c r="B54" i="242"/>
  <c r="R53" i="242"/>
  <c r="M53" i="242"/>
  <c r="J53" i="242"/>
  <c r="F53" i="242"/>
  <c r="B53" i="242"/>
  <c r="R52" i="242"/>
  <c r="N52" i="242"/>
  <c r="J52" i="242"/>
  <c r="F52" i="242"/>
  <c r="B52" i="242"/>
  <c r="R51" i="242"/>
  <c r="N51" i="242"/>
  <c r="J51" i="242"/>
  <c r="F51" i="242"/>
  <c r="B51" i="242"/>
  <c r="R50" i="242"/>
  <c r="N50" i="242"/>
  <c r="J50" i="242"/>
  <c r="F50" i="242"/>
  <c r="B50" i="242"/>
  <c r="Q49" i="242"/>
  <c r="N49" i="242"/>
  <c r="J49" i="242"/>
  <c r="F49" i="242"/>
  <c r="B49" i="242"/>
  <c r="R48" i="242"/>
  <c r="N48" i="242"/>
  <c r="J48" i="242"/>
  <c r="F48" i="242"/>
  <c r="B48" i="242"/>
  <c r="R47" i="242"/>
  <c r="N47" i="242"/>
  <c r="J47" i="242"/>
  <c r="F47" i="242"/>
  <c r="B47" i="242"/>
  <c r="R46" i="242"/>
  <c r="N46" i="242"/>
  <c r="J46" i="242"/>
  <c r="F46" i="242"/>
  <c r="B46" i="242"/>
  <c r="R45" i="242"/>
  <c r="N45" i="242"/>
  <c r="J45" i="242"/>
  <c r="F45" i="242"/>
  <c r="B45" i="242"/>
  <c r="R44" i="242"/>
  <c r="N44" i="242"/>
  <c r="J44" i="242"/>
  <c r="F44" i="242"/>
  <c r="A44" i="242"/>
  <c r="R43" i="242"/>
  <c r="N43" i="242"/>
  <c r="J43" i="242"/>
  <c r="F43" i="242"/>
  <c r="B43" i="242"/>
  <c r="R42" i="242"/>
  <c r="N42" i="242"/>
  <c r="J42" i="242"/>
  <c r="F42" i="242"/>
  <c r="B42" i="242"/>
  <c r="R41" i="242"/>
  <c r="N41" i="242"/>
  <c r="J41" i="242"/>
  <c r="F41" i="242"/>
  <c r="B41" i="242"/>
  <c r="R40" i="242"/>
  <c r="N40" i="242"/>
  <c r="J40" i="242"/>
  <c r="E40" i="242"/>
  <c r="B40" i="242"/>
  <c r="R39" i="242"/>
  <c r="N39" i="242"/>
  <c r="J39" i="242"/>
  <c r="F39" i="242"/>
  <c r="B39" i="242"/>
  <c r="R38" i="242"/>
  <c r="N38" i="242"/>
  <c r="J38" i="242"/>
  <c r="F38" i="242"/>
  <c r="B38" i="242"/>
  <c r="R37" i="242"/>
  <c r="N37" i="242"/>
  <c r="J37" i="242"/>
  <c r="F37" i="242"/>
  <c r="B37" i="242"/>
  <c r="R36" i="242"/>
  <c r="N36" i="242"/>
  <c r="I36" i="242"/>
  <c r="F36" i="242"/>
  <c r="B36" i="242"/>
  <c r="R35" i="242"/>
  <c r="N35" i="242"/>
  <c r="J35" i="242"/>
  <c r="F35" i="242"/>
  <c r="B35" i="242"/>
  <c r="R34" i="242"/>
  <c r="N34" i="242"/>
  <c r="J34" i="242"/>
  <c r="F34" i="242"/>
  <c r="B34" i="242"/>
  <c r="R33" i="242"/>
  <c r="N33" i="242"/>
  <c r="J33" i="242"/>
  <c r="F33" i="242"/>
  <c r="B33" i="242"/>
  <c r="R32" i="242"/>
  <c r="M32" i="242"/>
  <c r="J32" i="242"/>
  <c r="F32" i="242"/>
  <c r="B32" i="242"/>
  <c r="R31" i="242"/>
  <c r="N31" i="242"/>
  <c r="J31" i="242"/>
  <c r="F31" i="242"/>
  <c r="B31" i="242"/>
  <c r="R30" i="242"/>
  <c r="N30" i="242"/>
  <c r="J30" i="242"/>
  <c r="F30" i="242"/>
  <c r="B30" i="242"/>
  <c r="R29" i="242"/>
  <c r="N29" i="242"/>
  <c r="J29" i="242"/>
  <c r="F29" i="242"/>
  <c r="B29" i="242"/>
  <c r="Q28" i="242"/>
  <c r="N28" i="242"/>
  <c r="J28" i="242"/>
  <c r="F28" i="242"/>
  <c r="B28" i="242"/>
  <c r="R27" i="242"/>
  <c r="N27" i="242"/>
  <c r="J27" i="242"/>
  <c r="F27" i="242"/>
  <c r="B27" i="242"/>
  <c r="R26" i="242"/>
  <c r="N26" i="242"/>
  <c r="J26" i="242"/>
  <c r="F26" i="242"/>
  <c r="B26" i="242"/>
  <c r="R25" i="242"/>
  <c r="N25" i="242"/>
  <c r="J25" i="242"/>
  <c r="F25" i="242"/>
  <c r="B25" i="242"/>
  <c r="R24" i="242"/>
  <c r="N24" i="242"/>
  <c r="J24" i="242"/>
  <c r="F24" i="242"/>
  <c r="B24" i="242"/>
  <c r="R23" i="242"/>
  <c r="N23" i="242"/>
  <c r="J23" i="242"/>
  <c r="F23" i="242"/>
  <c r="A23" i="242"/>
  <c r="R22" i="242"/>
  <c r="N22" i="242"/>
  <c r="J22" i="242"/>
  <c r="F22" i="242"/>
  <c r="R21" i="242"/>
  <c r="N21" i="242"/>
  <c r="J21" i="242"/>
  <c r="F21" i="242"/>
  <c r="R20" i="242"/>
  <c r="N20" i="242"/>
  <c r="J20" i="242"/>
  <c r="F20" i="242"/>
  <c r="R19" i="242"/>
  <c r="N19" i="242"/>
  <c r="J19" i="242"/>
  <c r="E19" i="242"/>
  <c r="R18" i="242"/>
  <c r="N18" i="242"/>
  <c r="J18" i="242"/>
  <c r="F18" i="242"/>
  <c r="R17" i="242"/>
  <c r="N17" i="242"/>
  <c r="J17" i="242"/>
  <c r="F17" i="242"/>
  <c r="R16" i="242"/>
  <c r="N16" i="242"/>
  <c r="J16" i="242"/>
  <c r="F16" i="242"/>
  <c r="R15" i="242"/>
  <c r="N15" i="242"/>
  <c r="I15" i="242"/>
  <c r="F15" i="242"/>
  <c r="R14" i="242"/>
  <c r="N14" i="242"/>
  <c r="J14" i="242"/>
  <c r="F14" i="242"/>
  <c r="R13" i="242"/>
  <c r="N13" i="242"/>
  <c r="J13" i="242"/>
  <c r="F13" i="242"/>
  <c r="R12" i="242"/>
  <c r="N12" i="242"/>
  <c r="J12" i="242"/>
  <c r="F12" i="242"/>
  <c r="R11" i="242"/>
  <c r="M11" i="242"/>
  <c r="J11" i="242"/>
  <c r="F11" i="242"/>
  <c r="R10" i="242"/>
  <c r="N10" i="242"/>
  <c r="J10" i="242"/>
  <c r="F10" i="242"/>
  <c r="R9" i="242"/>
  <c r="N9" i="242"/>
  <c r="J9" i="242"/>
  <c r="F9" i="242"/>
  <c r="R8" i="242"/>
  <c r="N8" i="242"/>
  <c r="J8" i="242"/>
  <c r="F8" i="242"/>
  <c r="Q7" i="242"/>
  <c r="N7" i="242"/>
  <c r="J7" i="242"/>
  <c r="F7" i="242"/>
  <c r="R6" i="242"/>
  <c r="N6" i="242"/>
  <c r="J6" i="242"/>
  <c r="F6" i="242"/>
  <c r="R5" i="242"/>
  <c r="N5" i="242"/>
  <c r="J5" i="242"/>
  <c r="F5" i="242"/>
  <c r="R4" i="242"/>
  <c r="N4" i="242"/>
  <c r="J4" i="242"/>
  <c r="F4" i="242"/>
  <c r="R3" i="242"/>
  <c r="N3" i="242"/>
  <c r="J3" i="242"/>
  <c r="F3" i="242"/>
  <c r="Q2" i="242"/>
  <c r="M2" i="242"/>
  <c r="I2" i="242"/>
  <c r="E2" i="242"/>
  <c r="A1" i="242"/>
  <c r="R1" i="210" s="1"/>
  <c r="E190" i="241"/>
  <c r="E189" i="241"/>
  <c r="E188" i="241"/>
  <c r="E187" i="241"/>
  <c r="E186" i="241"/>
  <c r="E185" i="241"/>
  <c r="E184" i="241"/>
  <c r="E183" i="241"/>
  <c r="R182" i="241"/>
  <c r="N182" i="241"/>
  <c r="J182" i="241"/>
  <c r="E182" i="241"/>
  <c r="R181" i="241"/>
  <c r="N181" i="241"/>
  <c r="J181" i="241"/>
  <c r="E181" i="241"/>
  <c r="R180" i="241"/>
  <c r="N180" i="241"/>
  <c r="J180" i="241"/>
  <c r="E180" i="241"/>
  <c r="R179" i="241"/>
  <c r="N179" i="241"/>
  <c r="J179" i="241"/>
  <c r="E179" i="241"/>
  <c r="R178" i="241"/>
  <c r="N178" i="241"/>
  <c r="J178" i="241"/>
  <c r="E178" i="241"/>
  <c r="R177" i="241"/>
  <c r="N177" i="241"/>
  <c r="J177" i="241"/>
  <c r="E177" i="241"/>
  <c r="R176" i="241"/>
  <c r="N176" i="241"/>
  <c r="J176" i="241"/>
  <c r="E176" i="241"/>
  <c r="R175" i="241"/>
  <c r="N175" i="241"/>
  <c r="J175" i="241"/>
  <c r="E175" i="241"/>
  <c r="R174" i="241"/>
  <c r="N174" i="241"/>
  <c r="J174" i="241"/>
  <c r="E174" i="241"/>
  <c r="R173" i="241"/>
  <c r="N173" i="241"/>
  <c r="J173" i="241"/>
  <c r="E173" i="241"/>
  <c r="R172" i="241"/>
  <c r="N172" i="241"/>
  <c r="J172" i="241"/>
  <c r="E172" i="241"/>
  <c r="R171" i="241"/>
  <c r="N171" i="241"/>
  <c r="J171" i="241"/>
  <c r="E171" i="241"/>
  <c r="R170" i="241"/>
  <c r="N170" i="241"/>
  <c r="J170" i="241"/>
  <c r="E170" i="241"/>
  <c r="R169" i="241"/>
  <c r="N169" i="241"/>
  <c r="J169" i="241"/>
  <c r="E169" i="241"/>
  <c r="R168" i="241"/>
  <c r="N168" i="241"/>
  <c r="J168" i="241"/>
  <c r="E168" i="241"/>
  <c r="R167" i="241"/>
  <c r="N167" i="241"/>
  <c r="J167" i="241"/>
  <c r="E167" i="241"/>
  <c r="R166" i="241"/>
  <c r="N166" i="241"/>
  <c r="J166" i="241"/>
  <c r="E166" i="241"/>
  <c r="R165" i="241"/>
  <c r="N165" i="241"/>
  <c r="J165" i="241"/>
  <c r="E165" i="241"/>
  <c r="R164" i="241"/>
  <c r="N164" i="241"/>
  <c r="J164" i="241"/>
  <c r="E164" i="241"/>
  <c r="R163" i="241"/>
  <c r="N163" i="241"/>
  <c r="J163" i="241"/>
  <c r="E163" i="241"/>
  <c r="Q162" i="241"/>
  <c r="M162" i="241"/>
  <c r="I162" i="241"/>
  <c r="E162" i="241"/>
  <c r="R161" i="241"/>
  <c r="N161" i="241"/>
  <c r="J161" i="241"/>
  <c r="E161" i="241"/>
  <c r="R160" i="241"/>
  <c r="N160" i="241"/>
  <c r="J160" i="241"/>
  <c r="E160" i="241"/>
  <c r="R159" i="241"/>
  <c r="N159" i="241"/>
  <c r="J159" i="241"/>
  <c r="E159" i="241"/>
  <c r="R158" i="241"/>
  <c r="N158" i="241"/>
  <c r="J158" i="241"/>
  <c r="E158" i="241"/>
  <c r="R157" i="241"/>
  <c r="N157" i="241"/>
  <c r="J157" i="241"/>
  <c r="E157" i="241"/>
  <c r="R156" i="241"/>
  <c r="N156" i="241"/>
  <c r="J156" i="241"/>
  <c r="E156" i="241"/>
  <c r="R155" i="241"/>
  <c r="N155" i="241"/>
  <c r="J155" i="241"/>
  <c r="E155" i="241"/>
  <c r="R154" i="241"/>
  <c r="N154" i="241"/>
  <c r="J154" i="241"/>
  <c r="E154" i="241"/>
  <c r="R153" i="241"/>
  <c r="N153" i="241"/>
  <c r="J153" i="241"/>
  <c r="E153" i="241"/>
  <c r="R152" i="241"/>
  <c r="N152" i="241"/>
  <c r="J152" i="241"/>
  <c r="E152" i="241"/>
  <c r="R151" i="241"/>
  <c r="N151" i="241"/>
  <c r="J151" i="241"/>
  <c r="E151" i="241"/>
  <c r="R150" i="241"/>
  <c r="N150" i="241"/>
  <c r="J150" i="241"/>
  <c r="E150" i="241"/>
  <c r="R149" i="241"/>
  <c r="N149" i="241"/>
  <c r="J149" i="241"/>
  <c r="E149" i="241"/>
  <c r="R148" i="241"/>
  <c r="N148" i="241"/>
  <c r="J148" i="241"/>
  <c r="E148" i="241"/>
  <c r="A148" i="241"/>
  <c r="R147" i="241"/>
  <c r="N147" i="241"/>
  <c r="J147" i="241"/>
  <c r="E147" i="241"/>
  <c r="A147" i="241"/>
  <c r="R146" i="241"/>
  <c r="N146" i="241"/>
  <c r="J146" i="241"/>
  <c r="E146" i="241"/>
  <c r="A146" i="241"/>
  <c r="R145" i="241"/>
  <c r="N145" i="241"/>
  <c r="J145" i="241"/>
  <c r="E145" i="241"/>
  <c r="A145" i="241"/>
  <c r="R144" i="241"/>
  <c r="N144" i="241"/>
  <c r="J144" i="241"/>
  <c r="E144" i="241"/>
  <c r="A144" i="241"/>
  <c r="R143" i="241"/>
  <c r="N143" i="241"/>
  <c r="J143" i="241"/>
  <c r="E143" i="241"/>
  <c r="A143" i="241"/>
  <c r="R142" i="241"/>
  <c r="N142" i="241"/>
  <c r="J142" i="241"/>
  <c r="E142" i="241"/>
  <c r="Q141" i="241"/>
  <c r="M141" i="241"/>
  <c r="I141" i="241"/>
  <c r="E141" i="241"/>
  <c r="A140" i="241"/>
  <c r="B139" i="241"/>
  <c r="J138" i="241"/>
  <c r="F138" i="241"/>
  <c r="B138" i="241"/>
  <c r="J137" i="241"/>
  <c r="F137" i="241"/>
  <c r="B137" i="241"/>
  <c r="J136" i="241"/>
  <c r="F136" i="241"/>
  <c r="B136" i="241"/>
  <c r="J135" i="241"/>
  <c r="F135" i="241"/>
  <c r="B135" i="241"/>
  <c r="J134" i="241"/>
  <c r="F134" i="241"/>
  <c r="B134" i="241"/>
  <c r="J133" i="241"/>
  <c r="F133" i="241"/>
  <c r="B133" i="241"/>
  <c r="J132" i="241"/>
  <c r="F132" i="241"/>
  <c r="B132" i="241"/>
  <c r="J131" i="241"/>
  <c r="F131" i="241"/>
  <c r="A131" i="241"/>
  <c r="J130" i="241"/>
  <c r="F130" i="241"/>
  <c r="B130" i="241"/>
  <c r="J129" i="241"/>
  <c r="F129" i="241"/>
  <c r="B129" i="241"/>
  <c r="J128" i="241"/>
  <c r="F128" i="241"/>
  <c r="B128" i="241"/>
  <c r="J127" i="241"/>
  <c r="F127" i="241"/>
  <c r="B127" i="241"/>
  <c r="J126" i="241"/>
  <c r="E126" i="241"/>
  <c r="B126" i="241"/>
  <c r="J125" i="241"/>
  <c r="F125" i="241"/>
  <c r="B125" i="241"/>
  <c r="J124" i="241"/>
  <c r="F124" i="241"/>
  <c r="B124" i="241"/>
  <c r="J123" i="241"/>
  <c r="F123" i="241"/>
  <c r="B123" i="241"/>
  <c r="R122" i="241"/>
  <c r="I122" i="241"/>
  <c r="F122" i="241"/>
  <c r="B122" i="241"/>
  <c r="R121" i="241"/>
  <c r="J121" i="241"/>
  <c r="F121" i="241"/>
  <c r="B121" i="241"/>
  <c r="R120" i="241"/>
  <c r="J120" i="241"/>
  <c r="F120" i="241"/>
  <c r="B120" i="241"/>
  <c r="R119" i="241"/>
  <c r="J119" i="241"/>
  <c r="F119" i="241"/>
  <c r="B119" i="241"/>
  <c r="R118" i="241"/>
  <c r="N118" i="241"/>
  <c r="J118" i="241"/>
  <c r="F118" i="241"/>
  <c r="B118" i="241"/>
  <c r="Q117" i="241"/>
  <c r="N117" i="241"/>
  <c r="J117" i="241"/>
  <c r="F117" i="241"/>
  <c r="B117" i="241"/>
  <c r="R116" i="241"/>
  <c r="N116" i="241"/>
  <c r="J116" i="241"/>
  <c r="F116" i="241"/>
  <c r="B116" i="241"/>
  <c r="R115" i="241"/>
  <c r="N115" i="241"/>
  <c r="J115" i="241"/>
  <c r="F115" i="241"/>
  <c r="B115" i="241"/>
  <c r="R114" i="241"/>
  <c r="N114" i="241"/>
  <c r="J114" i="241"/>
  <c r="F114" i="241"/>
  <c r="B114" i="241"/>
  <c r="R113" i="241"/>
  <c r="N113" i="241"/>
  <c r="J113" i="241"/>
  <c r="F113" i="241"/>
  <c r="B113" i="241"/>
  <c r="R112" i="241"/>
  <c r="N112" i="241"/>
  <c r="J112" i="241"/>
  <c r="F112" i="241"/>
  <c r="B112" i="241"/>
  <c r="Q111" i="241"/>
  <c r="N111" i="241"/>
  <c r="J111" i="241"/>
  <c r="F111" i="241"/>
  <c r="B111" i="241"/>
  <c r="R110" i="241"/>
  <c r="N110" i="241"/>
  <c r="J110" i="241"/>
  <c r="F110" i="241"/>
  <c r="A110" i="241"/>
  <c r="R109" i="241"/>
  <c r="N109" i="241"/>
  <c r="J109" i="241"/>
  <c r="F109" i="241"/>
  <c r="R108" i="241"/>
  <c r="M108" i="241"/>
  <c r="J108" i="241"/>
  <c r="F108" i="241"/>
  <c r="R107" i="241"/>
  <c r="N107" i="241"/>
  <c r="J107" i="241"/>
  <c r="F107" i="241"/>
  <c r="B107" i="241"/>
  <c r="R106" i="241"/>
  <c r="N106" i="241"/>
  <c r="J106" i="241"/>
  <c r="F106" i="241"/>
  <c r="B106" i="241"/>
  <c r="Q105" i="241"/>
  <c r="N105" i="241"/>
  <c r="J105" i="241"/>
  <c r="E105" i="241"/>
  <c r="B105" i="241"/>
  <c r="R104" i="241"/>
  <c r="N104" i="241"/>
  <c r="J104" i="241"/>
  <c r="F104" i="241"/>
  <c r="R103" i="241"/>
  <c r="N103" i="241"/>
  <c r="J103" i="241"/>
  <c r="F103" i="241"/>
  <c r="R102" i="241"/>
  <c r="N102" i="241"/>
  <c r="J102" i="241"/>
  <c r="F102" i="241"/>
  <c r="B102" i="241"/>
  <c r="R101" i="241"/>
  <c r="N101" i="241"/>
  <c r="I101" i="241"/>
  <c r="F101" i="241"/>
  <c r="B101" i="241"/>
  <c r="R100" i="241"/>
  <c r="N100" i="241"/>
  <c r="J100" i="241"/>
  <c r="F100" i="241"/>
  <c r="B100" i="241"/>
  <c r="Q99" i="241"/>
  <c r="N99" i="241"/>
  <c r="J99" i="241"/>
  <c r="F99" i="241"/>
  <c r="B99" i="241"/>
  <c r="Q98" i="241"/>
  <c r="N98" i="241"/>
  <c r="J98" i="241"/>
  <c r="F98" i="241"/>
  <c r="B98" i="241"/>
  <c r="Q97" i="241"/>
  <c r="M97" i="241"/>
  <c r="J97" i="241"/>
  <c r="F97" i="241"/>
  <c r="B97" i="241"/>
  <c r="Q96" i="241"/>
  <c r="N96" i="241"/>
  <c r="J96" i="241"/>
  <c r="F96" i="241"/>
  <c r="B96" i="241"/>
  <c r="Q95" i="241"/>
  <c r="N95" i="241"/>
  <c r="J95" i="241"/>
  <c r="F95" i="241"/>
  <c r="B95" i="241"/>
  <c r="Q94" i="241"/>
  <c r="N94" i="241"/>
  <c r="J94" i="241"/>
  <c r="F94" i="241"/>
  <c r="B94" i="241"/>
  <c r="Q93" i="241"/>
  <c r="N93" i="241"/>
  <c r="J93" i="241"/>
  <c r="F93" i="241"/>
  <c r="B93" i="241"/>
  <c r="Q92" i="241"/>
  <c r="N92" i="241"/>
  <c r="J92" i="241"/>
  <c r="F92" i="241"/>
  <c r="B92" i="241"/>
  <c r="Q91" i="241"/>
  <c r="N91" i="241"/>
  <c r="J91" i="241"/>
  <c r="F91" i="241"/>
  <c r="B91" i="241"/>
  <c r="Q90" i="241"/>
  <c r="N90" i="241"/>
  <c r="J90" i="241"/>
  <c r="F90" i="241"/>
  <c r="B90" i="241"/>
  <c r="Q89" i="241"/>
  <c r="N89" i="241"/>
  <c r="J89" i="241"/>
  <c r="F89" i="241"/>
  <c r="B89" i="241"/>
  <c r="Q88" i="241"/>
  <c r="N88" i="241"/>
  <c r="J88" i="241"/>
  <c r="F88" i="241"/>
  <c r="B88" i="241"/>
  <c r="Q87" i="241"/>
  <c r="N87" i="241"/>
  <c r="J87" i="241"/>
  <c r="F87" i="241"/>
  <c r="Q86" i="241"/>
  <c r="N86" i="241"/>
  <c r="J86" i="241"/>
  <c r="F86" i="241"/>
  <c r="Q85" i="241"/>
  <c r="N85" i="241"/>
  <c r="J85" i="241"/>
  <c r="F85" i="241"/>
  <c r="Q84" i="241"/>
  <c r="N84" i="241"/>
  <c r="J84" i="241"/>
  <c r="E84" i="241"/>
  <c r="Q83" i="241"/>
  <c r="N83" i="241"/>
  <c r="J83" i="241"/>
  <c r="F83" i="241"/>
  <c r="Q82" i="241"/>
  <c r="N82" i="241"/>
  <c r="J82" i="241"/>
  <c r="F82" i="241"/>
  <c r="Q81" i="241"/>
  <c r="N81" i="241"/>
  <c r="J81" i="241"/>
  <c r="F81" i="241"/>
  <c r="Q80" i="241"/>
  <c r="N80" i="241"/>
  <c r="I80" i="241"/>
  <c r="F80" i="241"/>
  <c r="Q79" i="241"/>
  <c r="N79" i="241"/>
  <c r="J79" i="241"/>
  <c r="F79" i="241"/>
  <c r="Q78" i="241"/>
  <c r="N78" i="241"/>
  <c r="J78" i="241"/>
  <c r="F78" i="241"/>
  <c r="Q77" i="241"/>
  <c r="N77" i="241"/>
  <c r="J77" i="241"/>
  <c r="F77" i="241"/>
  <c r="Q76" i="241"/>
  <c r="M76" i="241"/>
  <c r="J76" i="241"/>
  <c r="F76" i="241"/>
  <c r="Q75" i="241"/>
  <c r="N75" i="241"/>
  <c r="J75" i="241"/>
  <c r="F75" i="241"/>
  <c r="Q74" i="241"/>
  <c r="N74" i="241"/>
  <c r="J74" i="241"/>
  <c r="F74" i="241"/>
  <c r="Q73" i="241"/>
  <c r="N73" i="241"/>
  <c r="J73" i="241"/>
  <c r="F73" i="241"/>
  <c r="Q72" i="241"/>
  <c r="N72" i="241"/>
  <c r="J72" i="241"/>
  <c r="F72" i="241"/>
  <c r="Q71" i="241"/>
  <c r="M71" i="241"/>
  <c r="I71" i="241"/>
  <c r="E71" i="241"/>
  <c r="A70" i="241"/>
  <c r="R69" i="241"/>
  <c r="N69" i="241"/>
  <c r="J69" i="241"/>
  <c r="F69" i="241"/>
  <c r="B69" i="241"/>
  <c r="R68" i="241"/>
  <c r="N68" i="241"/>
  <c r="J68" i="241"/>
  <c r="F68" i="241"/>
  <c r="B68" i="241"/>
  <c r="R67" i="241"/>
  <c r="N67" i="241"/>
  <c r="J67" i="241"/>
  <c r="F67" i="241"/>
  <c r="B67" i="241"/>
  <c r="R66" i="241"/>
  <c r="N66" i="241"/>
  <c r="J66" i="241"/>
  <c r="F66" i="241"/>
  <c r="B66" i="241"/>
  <c r="R65" i="241"/>
  <c r="N65" i="241"/>
  <c r="J65" i="241"/>
  <c r="F65" i="241"/>
  <c r="A65" i="241"/>
  <c r="R64" i="241"/>
  <c r="N64" i="241"/>
  <c r="J64" i="241"/>
  <c r="F64" i="241"/>
  <c r="B64" i="241"/>
  <c r="R63" i="241"/>
  <c r="N63" i="241"/>
  <c r="J63" i="241"/>
  <c r="F63" i="241"/>
  <c r="B63" i="241"/>
  <c r="R62" i="241"/>
  <c r="N62" i="241"/>
  <c r="J62" i="241"/>
  <c r="F62" i="241"/>
  <c r="B62" i="241"/>
  <c r="R61" i="241"/>
  <c r="N61" i="241"/>
  <c r="J61" i="241"/>
  <c r="E61" i="241"/>
  <c r="B61" i="241"/>
  <c r="R60" i="241"/>
  <c r="N60" i="241"/>
  <c r="J60" i="241"/>
  <c r="F60" i="241"/>
  <c r="B60" i="241"/>
  <c r="R59" i="241"/>
  <c r="N59" i="241"/>
  <c r="J59" i="241"/>
  <c r="F59" i="241"/>
  <c r="B59" i="241"/>
  <c r="R58" i="241"/>
  <c r="N58" i="241"/>
  <c r="J58" i="241"/>
  <c r="F58" i="241"/>
  <c r="B58" i="241"/>
  <c r="R57" i="241"/>
  <c r="N57" i="241"/>
  <c r="I57" i="241"/>
  <c r="F57" i="241"/>
  <c r="B57" i="241"/>
  <c r="R56" i="241"/>
  <c r="N56" i="241"/>
  <c r="J56" i="241"/>
  <c r="F56" i="241"/>
  <c r="B56" i="241"/>
  <c r="R55" i="241"/>
  <c r="N55" i="241"/>
  <c r="J55" i="241"/>
  <c r="F55" i="241"/>
  <c r="B55" i="241"/>
  <c r="R54" i="241"/>
  <c r="N54" i="241"/>
  <c r="J54" i="241"/>
  <c r="F54" i="241"/>
  <c r="B54" i="241"/>
  <c r="R53" i="241"/>
  <c r="M53" i="241"/>
  <c r="J53" i="241"/>
  <c r="F53" i="241"/>
  <c r="B53" i="241"/>
  <c r="R52" i="241"/>
  <c r="N52" i="241"/>
  <c r="J52" i="241"/>
  <c r="F52" i="241"/>
  <c r="B52" i="241"/>
  <c r="R51" i="241"/>
  <c r="N51" i="241"/>
  <c r="J51" i="241"/>
  <c r="F51" i="241"/>
  <c r="B51" i="241"/>
  <c r="R50" i="241"/>
  <c r="N50" i="241"/>
  <c r="J50" i="241"/>
  <c r="F50" i="241"/>
  <c r="B50" i="241"/>
  <c r="Q49" i="241"/>
  <c r="N49" i="241"/>
  <c r="J49" i="241"/>
  <c r="F49" i="241"/>
  <c r="B49" i="241"/>
  <c r="R48" i="241"/>
  <c r="N48" i="241"/>
  <c r="J48" i="241"/>
  <c r="F48" i="241"/>
  <c r="B48" i="241"/>
  <c r="R47" i="241"/>
  <c r="N47" i="241"/>
  <c r="J47" i="241"/>
  <c r="F47" i="241"/>
  <c r="B47" i="241"/>
  <c r="R46" i="241"/>
  <c r="N46" i="241"/>
  <c r="J46" i="241"/>
  <c r="F46" i="241"/>
  <c r="B46" i="241"/>
  <c r="R45" i="241"/>
  <c r="N45" i="241"/>
  <c r="J45" i="241"/>
  <c r="F45" i="241"/>
  <c r="B45" i="241"/>
  <c r="R44" i="241"/>
  <c r="N44" i="241"/>
  <c r="J44" i="241"/>
  <c r="F44" i="241"/>
  <c r="A44" i="241"/>
  <c r="R43" i="241"/>
  <c r="N43" i="241"/>
  <c r="J43" i="241"/>
  <c r="F43" i="241"/>
  <c r="B43" i="241"/>
  <c r="R42" i="241"/>
  <c r="N42" i="241"/>
  <c r="J42" i="241"/>
  <c r="F42" i="241"/>
  <c r="B42" i="241"/>
  <c r="R41" i="241"/>
  <c r="N41" i="241"/>
  <c r="J41" i="241"/>
  <c r="F41" i="241"/>
  <c r="B41" i="241"/>
  <c r="R40" i="241"/>
  <c r="N40" i="241"/>
  <c r="J40" i="241"/>
  <c r="E40" i="241"/>
  <c r="B40" i="241"/>
  <c r="R39" i="241"/>
  <c r="N39" i="241"/>
  <c r="J39" i="241"/>
  <c r="F39" i="241"/>
  <c r="B39" i="241"/>
  <c r="R38" i="241"/>
  <c r="N38" i="241"/>
  <c r="J38" i="241"/>
  <c r="F38" i="241"/>
  <c r="B38" i="241"/>
  <c r="R37" i="241"/>
  <c r="N37" i="241"/>
  <c r="J37" i="241"/>
  <c r="F37" i="241"/>
  <c r="B37" i="241"/>
  <c r="R36" i="241"/>
  <c r="N36" i="241"/>
  <c r="I36" i="241"/>
  <c r="F36" i="241"/>
  <c r="B36" i="241"/>
  <c r="R35" i="241"/>
  <c r="N35" i="241"/>
  <c r="J35" i="241"/>
  <c r="F35" i="241"/>
  <c r="B35" i="241"/>
  <c r="R34" i="241"/>
  <c r="N34" i="241"/>
  <c r="J34" i="241"/>
  <c r="F34" i="241"/>
  <c r="B34" i="241"/>
  <c r="R33" i="241"/>
  <c r="N33" i="241"/>
  <c r="J33" i="241"/>
  <c r="F33" i="241"/>
  <c r="B33" i="241"/>
  <c r="R32" i="241"/>
  <c r="M32" i="241"/>
  <c r="J32" i="241"/>
  <c r="F32" i="241"/>
  <c r="B32" i="241"/>
  <c r="R31" i="241"/>
  <c r="N31" i="241"/>
  <c r="J31" i="241"/>
  <c r="F31" i="241"/>
  <c r="B31" i="241"/>
  <c r="R30" i="241"/>
  <c r="N30" i="241"/>
  <c r="J30" i="241"/>
  <c r="F30" i="241"/>
  <c r="B30" i="241"/>
  <c r="R29" i="241"/>
  <c r="N29" i="241"/>
  <c r="J29" i="241"/>
  <c r="F29" i="241"/>
  <c r="B29" i="241"/>
  <c r="Q28" i="241"/>
  <c r="N28" i="241"/>
  <c r="J28" i="241"/>
  <c r="F28" i="241"/>
  <c r="B28" i="241"/>
  <c r="R27" i="241"/>
  <c r="N27" i="241"/>
  <c r="J27" i="241"/>
  <c r="F27" i="241"/>
  <c r="B27" i="241"/>
  <c r="R26" i="241"/>
  <c r="N26" i="241"/>
  <c r="J26" i="241"/>
  <c r="F26" i="241"/>
  <c r="B26" i="241"/>
  <c r="R25" i="241"/>
  <c r="N25" i="241"/>
  <c r="J25" i="241"/>
  <c r="F25" i="241"/>
  <c r="B25" i="241"/>
  <c r="R24" i="241"/>
  <c r="N24" i="241"/>
  <c r="J24" i="241"/>
  <c r="F24" i="241"/>
  <c r="B24" i="241"/>
  <c r="R23" i="241"/>
  <c r="N23" i="241"/>
  <c r="J23" i="241"/>
  <c r="F23" i="241"/>
  <c r="A23" i="241"/>
  <c r="R22" i="241"/>
  <c r="N22" i="241"/>
  <c r="J22" i="241"/>
  <c r="F22" i="241"/>
  <c r="R21" i="241"/>
  <c r="N21" i="241"/>
  <c r="J21" i="241"/>
  <c r="F21" i="241"/>
  <c r="R20" i="241"/>
  <c r="N20" i="241"/>
  <c r="J20" i="241"/>
  <c r="F20" i="241"/>
  <c r="R19" i="241"/>
  <c r="N19" i="241"/>
  <c r="J19" i="241"/>
  <c r="E19" i="241"/>
  <c r="R18" i="241"/>
  <c r="N18" i="241"/>
  <c r="J18" i="241"/>
  <c r="F18" i="241"/>
  <c r="R17" i="241"/>
  <c r="N17" i="241"/>
  <c r="J17" i="241"/>
  <c r="F17" i="241"/>
  <c r="R16" i="241"/>
  <c r="N16" i="241"/>
  <c r="J16" i="241"/>
  <c r="F16" i="241"/>
  <c r="R15" i="241"/>
  <c r="N15" i="241"/>
  <c r="I15" i="241"/>
  <c r="F15" i="241"/>
  <c r="R14" i="241"/>
  <c r="N14" i="241"/>
  <c r="J14" i="241"/>
  <c r="F14" i="241"/>
  <c r="R13" i="241"/>
  <c r="N13" i="241"/>
  <c r="J13" i="241"/>
  <c r="F13" i="241"/>
  <c r="R12" i="241"/>
  <c r="N12" i="241"/>
  <c r="J12" i="241"/>
  <c r="F12" i="241"/>
  <c r="R11" i="241"/>
  <c r="M11" i="241"/>
  <c r="J11" i="241"/>
  <c r="F11" i="241"/>
  <c r="R10" i="241"/>
  <c r="N10" i="241"/>
  <c r="J10" i="241"/>
  <c r="F10" i="241"/>
  <c r="R9" i="241"/>
  <c r="N9" i="241"/>
  <c r="J9" i="241"/>
  <c r="F9" i="241"/>
  <c r="R8" i="241"/>
  <c r="N8" i="241"/>
  <c r="J8" i="241"/>
  <c r="F8" i="241"/>
  <c r="Q7" i="241"/>
  <c r="N7" i="241"/>
  <c r="J7" i="241"/>
  <c r="F7" i="241"/>
  <c r="R6" i="241"/>
  <c r="N6" i="241"/>
  <c r="J6" i="241"/>
  <c r="F6" i="241"/>
  <c r="R5" i="241"/>
  <c r="N5" i="241"/>
  <c r="J5" i="241"/>
  <c r="F5" i="241"/>
  <c r="R4" i="241"/>
  <c r="N4" i="241"/>
  <c r="J4" i="241"/>
  <c r="F4" i="241"/>
  <c r="R3" i="241"/>
  <c r="N3" i="241"/>
  <c r="J3" i="241"/>
  <c r="F3" i="241"/>
  <c r="Q2" i="241"/>
  <c r="M2" i="241"/>
  <c r="I2" i="241"/>
  <c r="E2" i="241"/>
  <c r="A1" i="241"/>
  <c r="P1" i="210" s="1"/>
  <c r="E190" i="240"/>
  <c r="E189" i="240"/>
  <c r="E188" i="240"/>
  <c r="E187" i="240"/>
  <c r="E186" i="240"/>
  <c r="E185" i="240"/>
  <c r="E184" i="240"/>
  <c r="E183" i="240"/>
  <c r="R182" i="240"/>
  <c r="N182" i="240"/>
  <c r="J182" i="240"/>
  <c r="E182" i="240"/>
  <c r="R181" i="240"/>
  <c r="N181" i="240"/>
  <c r="J181" i="240"/>
  <c r="E181" i="240"/>
  <c r="R180" i="240"/>
  <c r="N180" i="240"/>
  <c r="J180" i="240"/>
  <c r="E180" i="240"/>
  <c r="R179" i="240"/>
  <c r="N179" i="240"/>
  <c r="J179" i="240"/>
  <c r="E179" i="240"/>
  <c r="R178" i="240"/>
  <c r="N178" i="240"/>
  <c r="J178" i="240"/>
  <c r="E178" i="240"/>
  <c r="R177" i="240"/>
  <c r="N177" i="240"/>
  <c r="J177" i="240"/>
  <c r="E177" i="240"/>
  <c r="R176" i="240"/>
  <c r="N176" i="240"/>
  <c r="J176" i="240"/>
  <c r="E176" i="240"/>
  <c r="R175" i="240"/>
  <c r="N175" i="240"/>
  <c r="J175" i="240"/>
  <c r="E175" i="240"/>
  <c r="R174" i="240"/>
  <c r="N174" i="240"/>
  <c r="J174" i="240"/>
  <c r="E174" i="240"/>
  <c r="R173" i="240"/>
  <c r="N173" i="240"/>
  <c r="J173" i="240"/>
  <c r="E173" i="240"/>
  <c r="R172" i="240"/>
  <c r="N172" i="240"/>
  <c r="J172" i="240"/>
  <c r="E172" i="240"/>
  <c r="R171" i="240"/>
  <c r="N171" i="240"/>
  <c r="J171" i="240"/>
  <c r="E171" i="240"/>
  <c r="R170" i="240"/>
  <c r="N170" i="240"/>
  <c r="J170" i="240"/>
  <c r="E170" i="240"/>
  <c r="R169" i="240"/>
  <c r="N169" i="240"/>
  <c r="J169" i="240"/>
  <c r="E169" i="240"/>
  <c r="R168" i="240"/>
  <c r="N168" i="240"/>
  <c r="J168" i="240"/>
  <c r="E168" i="240"/>
  <c r="R167" i="240"/>
  <c r="N167" i="240"/>
  <c r="J167" i="240"/>
  <c r="E167" i="240"/>
  <c r="R166" i="240"/>
  <c r="N166" i="240"/>
  <c r="J166" i="240"/>
  <c r="E166" i="240"/>
  <c r="R165" i="240"/>
  <c r="N165" i="240"/>
  <c r="J165" i="240"/>
  <c r="E165" i="240"/>
  <c r="R164" i="240"/>
  <c r="N164" i="240"/>
  <c r="J164" i="240"/>
  <c r="E164" i="240"/>
  <c r="R163" i="240"/>
  <c r="N163" i="240"/>
  <c r="J163" i="240"/>
  <c r="E163" i="240"/>
  <c r="Q162" i="240"/>
  <c r="M162" i="240"/>
  <c r="I162" i="240"/>
  <c r="E162" i="240"/>
  <c r="R161" i="240"/>
  <c r="N161" i="240"/>
  <c r="J161" i="240"/>
  <c r="E161" i="240"/>
  <c r="R160" i="240"/>
  <c r="N160" i="240"/>
  <c r="J160" i="240"/>
  <c r="E160" i="240"/>
  <c r="R159" i="240"/>
  <c r="N159" i="240"/>
  <c r="J159" i="240"/>
  <c r="E159" i="240"/>
  <c r="R158" i="240"/>
  <c r="N158" i="240"/>
  <c r="J158" i="240"/>
  <c r="E158" i="240"/>
  <c r="R157" i="240"/>
  <c r="N157" i="240"/>
  <c r="J157" i="240"/>
  <c r="E157" i="240"/>
  <c r="R156" i="240"/>
  <c r="N156" i="240"/>
  <c r="J156" i="240"/>
  <c r="E156" i="240"/>
  <c r="R155" i="240"/>
  <c r="N155" i="240"/>
  <c r="J155" i="240"/>
  <c r="E155" i="240"/>
  <c r="R154" i="240"/>
  <c r="N154" i="240"/>
  <c r="J154" i="240"/>
  <c r="E154" i="240"/>
  <c r="R153" i="240"/>
  <c r="N153" i="240"/>
  <c r="J153" i="240"/>
  <c r="E153" i="240"/>
  <c r="R152" i="240"/>
  <c r="N152" i="240"/>
  <c r="J152" i="240"/>
  <c r="E152" i="240"/>
  <c r="R151" i="240"/>
  <c r="N151" i="240"/>
  <c r="J151" i="240"/>
  <c r="E151" i="240"/>
  <c r="R150" i="240"/>
  <c r="N150" i="240"/>
  <c r="J150" i="240"/>
  <c r="E150" i="240"/>
  <c r="R149" i="240"/>
  <c r="N149" i="240"/>
  <c r="J149" i="240"/>
  <c r="E149" i="240"/>
  <c r="R148" i="240"/>
  <c r="N148" i="240"/>
  <c r="J148" i="240"/>
  <c r="E148" i="240"/>
  <c r="A148" i="240"/>
  <c r="R147" i="240"/>
  <c r="N147" i="240"/>
  <c r="J147" i="240"/>
  <c r="E147" i="240"/>
  <c r="A147" i="240"/>
  <c r="R146" i="240"/>
  <c r="N146" i="240"/>
  <c r="J146" i="240"/>
  <c r="E146" i="240"/>
  <c r="A146" i="240"/>
  <c r="R145" i="240"/>
  <c r="N145" i="240"/>
  <c r="J145" i="240"/>
  <c r="E145" i="240"/>
  <c r="A145" i="240"/>
  <c r="R144" i="240"/>
  <c r="N144" i="240"/>
  <c r="J144" i="240"/>
  <c r="E144" i="240"/>
  <c r="A144" i="240"/>
  <c r="R143" i="240"/>
  <c r="N143" i="240"/>
  <c r="J143" i="240"/>
  <c r="E143" i="240"/>
  <c r="A143" i="240"/>
  <c r="R142" i="240"/>
  <c r="N142" i="240"/>
  <c r="J142" i="240"/>
  <c r="E142" i="240"/>
  <c r="Q141" i="240"/>
  <c r="M141" i="240"/>
  <c r="I141" i="240"/>
  <c r="E141" i="240"/>
  <c r="A140" i="240"/>
  <c r="B139" i="240"/>
  <c r="J138" i="240"/>
  <c r="F138" i="240"/>
  <c r="B138" i="240"/>
  <c r="J137" i="240"/>
  <c r="F137" i="240"/>
  <c r="B137" i="240"/>
  <c r="J136" i="240"/>
  <c r="F136" i="240"/>
  <c r="B136" i="240"/>
  <c r="J135" i="240"/>
  <c r="F135" i="240"/>
  <c r="B135" i="240"/>
  <c r="J134" i="240"/>
  <c r="F134" i="240"/>
  <c r="B134" i="240"/>
  <c r="J133" i="240"/>
  <c r="F133" i="240"/>
  <c r="B133" i="240"/>
  <c r="J132" i="240"/>
  <c r="F132" i="240"/>
  <c r="B132" i="240"/>
  <c r="J131" i="240"/>
  <c r="F131" i="240"/>
  <c r="A131" i="240"/>
  <c r="J130" i="240"/>
  <c r="F130" i="240"/>
  <c r="B130" i="240"/>
  <c r="J129" i="240"/>
  <c r="F129" i="240"/>
  <c r="B129" i="240"/>
  <c r="J128" i="240"/>
  <c r="F128" i="240"/>
  <c r="B128" i="240"/>
  <c r="J127" i="240"/>
  <c r="F127" i="240"/>
  <c r="B127" i="240"/>
  <c r="J126" i="240"/>
  <c r="E126" i="240"/>
  <c r="B126" i="240"/>
  <c r="J125" i="240"/>
  <c r="F125" i="240"/>
  <c r="B125" i="240"/>
  <c r="J124" i="240"/>
  <c r="F124" i="240"/>
  <c r="B124" i="240"/>
  <c r="J123" i="240"/>
  <c r="F123" i="240"/>
  <c r="B123" i="240"/>
  <c r="R122" i="240"/>
  <c r="I122" i="240"/>
  <c r="F122" i="240"/>
  <c r="B122" i="240"/>
  <c r="R121" i="240"/>
  <c r="J121" i="240"/>
  <c r="F121" i="240"/>
  <c r="B121" i="240"/>
  <c r="R120" i="240"/>
  <c r="J120" i="240"/>
  <c r="F120" i="240"/>
  <c r="B120" i="240"/>
  <c r="R119" i="240"/>
  <c r="J119" i="240"/>
  <c r="F119" i="240"/>
  <c r="B119" i="240"/>
  <c r="R118" i="240"/>
  <c r="N118" i="240"/>
  <c r="J118" i="240"/>
  <c r="F118" i="240"/>
  <c r="B118" i="240"/>
  <c r="Q117" i="240"/>
  <c r="N117" i="240"/>
  <c r="J117" i="240"/>
  <c r="F117" i="240"/>
  <c r="B117" i="240"/>
  <c r="R116" i="240"/>
  <c r="N116" i="240"/>
  <c r="J116" i="240"/>
  <c r="F116" i="240"/>
  <c r="B116" i="240"/>
  <c r="R115" i="240"/>
  <c r="N115" i="240"/>
  <c r="J115" i="240"/>
  <c r="F115" i="240"/>
  <c r="B115" i="240"/>
  <c r="R114" i="240"/>
  <c r="N114" i="240"/>
  <c r="J114" i="240"/>
  <c r="F114" i="240"/>
  <c r="B114" i="240"/>
  <c r="R113" i="240"/>
  <c r="N113" i="240"/>
  <c r="J113" i="240"/>
  <c r="F113" i="240"/>
  <c r="B113" i="240"/>
  <c r="R112" i="240"/>
  <c r="N112" i="240"/>
  <c r="J112" i="240"/>
  <c r="F112" i="240"/>
  <c r="B112" i="240"/>
  <c r="Q111" i="240"/>
  <c r="N111" i="240"/>
  <c r="J111" i="240"/>
  <c r="F111" i="240"/>
  <c r="B111" i="240"/>
  <c r="R110" i="240"/>
  <c r="N110" i="240"/>
  <c r="J110" i="240"/>
  <c r="F110" i="240"/>
  <c r="A110" i="240"/>
  <c r="R109" i="240"/>
  <c r="N109" i="240"/>
  <c r="J109" i="240"/>
  <c r="F109" i="240"/>
  <c r="R108" i="240"/>
  <c r="M108" i="240"/>
  <c r="J108" i="240"/>
  <c r="F108" i="240"/>
  <c r="R107" i="240"/>
  <c r="N107" i="240"/>
  <c r="J107" i="240"/>
  <c r="F107" i="240"/>
  <c r="B107" i="240"/>
  <c r="R106" i="240"/>
  <c r="N106" i="240"/>
  <c r="J106" i="240"/>
  <c r="F106" i="240"/>
  <c r="B106" i="240"/>
  <c r="Q105" i="240"/>
  <c r="N105" i="240"/>
  <c r="J105" i="240"/>
  <c r="E105" i="240"/>
  <c r="B105" i="240"/>
  <c r="R104" i="240"/>
  <c r="N104" i="240"/>
  <c r="J104" i="240"/>
  <c r="F104" i="240"/>
  <c r="R103" i="240"/>
  <c r="N103" i="240"/>
  <c r="J103" i="240"/>
  <c r="F103" i="240"/>
  <c r="R102" i="240"/>
  <c r="N102" i="240"/>
  <c r="J102" i="240"/>
  <c r="F102" i="240"/>
  <c r="B102" i="240"/>
  <c r="R101" i="240"/>
  <c r="N101" i="240"/>
  <c r="I101" i="240"/>
  <c r="F101" i="240"/>
  <c r="B101" i="240"/>
  <c r="R100" i="240"/>
  <c r="N100" i="240"/>
  <c r="J100" i="240"/>
  <c r="F100" i="240"/>
  <c r="B100" i="240"/>
  <c r="Q99" i="240"/>
  <c r="N99" i="240"/>
  <c r="J99" i="240"/>
  <c r="F99" i="240"/>
  <c r="B99" i="240"/>
  <c r="Q98" i="240"/>
  <c r="N98" i="240"/>
  <c r="J98" i="240"/>
  <c r="F98" i="240"/>
  <c r="B98" i="240"/>
  <c r="Q97" i="240"/>
  <c r="M97" i="240"/>
  <c r="J97" i="240"/>
  <c r="F97" i="240"/>
  <c r="B97" i="240"/>
  <c r="Q96" i="240"/>
  <c r="N96" i="240"/>
  <c r="J96" i="240"/>
  <c r="F96" i="240"/>
  <c r="B96" i="240"/>
  <c r="Q95" i="240"/>
  <c r="N95" i="240"/>
  <c r="J95" i="240"/>
  <c r="F95" i="240"/>
  <c r="B95" i="240"/>
  <c r="Q94" i="240"/>
  <c r="N94" i="240"/>
  <c r="J94" i="240"/>
  <c r="F94" i="240"/>
  <c r="B94" i="240"/>
  <c r="Q93" i="240"/>
  <c r="N93" i="240"/>
  <c r="J93" i="240"/>
  <c r="F93" i="240"/>
  <c r="B93" i="240"/>
  <c r="Q92" i="240"/>
  <c r="N92" i="240"/>
  <c r="J92" i="240"/>
  <c r="F92" i="240"/>
  <c r="B92" i="240"/>
  <c r="Q91" i="240"/>
  <c r="N91" i="240"/>
  <c r="J91" i="240"/>
  <c r="F91" i="240"/>
  <c r="B91" i="240"/>
  <c r="Q90" i="240"/>
  <c r="N90" i="240"/>
  <c r="J90" i="240"/>
  <c r="F90" i="240"/>
  <c r="B90" i="240"/>
  <c r="Q89" i="240"/>
  <c r="N89" i="240"/>
  <c r="J89" i="240"/>
  <c r="F89" i="240"/>
  <c r="B89" i="240"/>
  <c r="Q88" i="240"/>
  <c r="N88" i="240"/>
  <c r="J88" i="240"/>
  <c r="F88" i="240"/>
  <c r="B88" i="240"/>
  <c r="Q87" i="240"/>
  <c r="N87" i="240"/>
  <c r="J87" i="240"/>
  <c r="F87" i="240"/>
  <c r="Q86" i="240"/>
  <c r="N86" i="240"/>
  <c r="J86" i="240"/>
  <c r="F86" i="240"/>
  <c r="Q85" i="240"/>
  <c r="N85" i="240"/>
  <c r="J85" i="240"/>
  <c r="F85" i="240"/>
  <c r="Q84" i="240"/>
  <c r="N84" i="240"/>
  <c r="J84" i="240"/>
  <c r="E84" i="240"/>
  <c r="Q83" i="240"/>
  <c r="N83" i="240"/>
  <c r="J83" i="240"/>
  <c r="F83" i="240"/>
  <c r="Q82" i="240"/>
  <c r="N82" i="240"/>
  <c r="J82" i="240"/>
  <c r="F82" i="240"/>
  <c r="Q81" i="240"/>
  <c r="N81" i="240"/>
  <c r="J81" i="240"/>
  <c r="F81" i="240"/>
  <c r="Q80" i="240"/>
  <c r="N80" i="240"/>
  <c r="I80" i="240"/>
  <c r="F80" i="240"/>
  <c r="Q79" i="240"/>
  <c r="N79" i="240"/>
  <c r="J79" i="240"/>
  <c r="F79" i="240"/>
  <c r="Q78" i="240"/>
  <c r="N78" i="240"/>
  <c r="J78" i="240"/>
  <c r="F78" i="240"/>
  <c r="Q77" i="240"/>
  <c r="N77" i="240"/>
  <c r="J77" i="240"/>
  <c r="F77" i="240"/>
  <c r="Q76" i="240"/>
  <c r="M76" i="240"/>
  <c r="J76" i="240"/>
  <c r="F76" i="240"/>
  <c r="Q75" i="240"/>
  <c r="N75" i="240"/>
  <c r="J75" i="240"/>
  <c r="F75" i="240"/>
  <c r="Q74" i="240"/>
  <c r="N74" i="240"/>
  <c r="J74" i="240"/>
  <c r="F74" i="240"/>
  <c r="Q73" i="240"/>
  <c r="N73" i="240"/>
  <c r="J73" i="240"/>
  <c r="F73" i="240"/>
  <c r="Q72" i="240"/>
  <c r="N72" i="240"/>
  <c r="J72" i="240"/>
  <c r="F72" i="240"/>
  <c r="Q71" i="240"/>
  <c r="M71" i="240"/>
  <c r="I71" i="240"/>
  <c r="E71" i="240"/>
  <c r="A70" i="240"/>
  <c r="R69" i="240"/>
  <c r="N69" i="240"/>
  <c r="J69" i="240"/>
  <c r="F69" i="240"/>
  <c r="B69" i="240"/>
  <c r="R68" i="240"/>
  <c r="N68" i="240"/>
  <c r="J68" i="240"/>
  <c r="F68" i="240"/>
  <c r="B68" i="240"/>
  <c r="R67" i="240"/>
  <c r="N67" i="240"/>
  <c r="J67" i="240"/>
  <c r="F67" i="240"/>
  <c r="B67" i="240"/>
  <c r="R66" i="240"/>
  <c r="N66" i="240"/>
  <c r="J66" i="240"/>
  <c r="F66" i="240"/>
  <c r="B66" i="240"/>
  <c r="R65" i="240"/>
  <c r="N65" i="240"/>
  <c r="J65" i="240"/>
  <c r="F65" i="240"/>
  <c r="A65" i="240"/>
  <c r="R64" i="240"/>
  <c r="N64" i="240"/>
  <c r="J64" i="240"/>
  <c r="F64" i="240"/>
  <c r="B64" i="240"/>
  <c r="R63" i="240"/>
  <c r="N63" i="240"/>
  <c r="J63" i="240"/>
  <c r="F63" i="240"/>
  <c r="B63" i="240"/>
  <c r="R62" i="240"/>
  <c r="N62" i="240"/>
  <c r="J62" i="240"/>
  <c r="F62" i="240"/>
  <c r="B62" i="240"/>
  <c r="R61" i="240"/>
  <c r="N61" i="240"/>
  <c r="J61" i="240"/>
  <c r="E61" i="240"/>
  <c r="B61" i="240"/>
  <c r="R60" i="240"/>
  <c r="N60" i="240"/>
  <c r="J60" i="240"/>
  <c r="F60" i="240"/>
  <c r="B60" i="240"/>
  <c r="R59" i="240"/>
  <c r="N59" i="240"/>
  <c r="J59" i="240"/>
  <c r="F59" i="240"/>
  <c r="B59" i="240"/>
  <c r="R58" i="240"/>
  <c r="N58" i="240"/>
  <c r="J58" i="240"/>
  <c r="F58" i="240"/>
  <c r="B58" i="240"/>
  <c r="R57" i="240"/>
  <c r="N57" i="240"/>
  <c r="I57" i="240"/>
  <c r="F57" i="240"/>
  <c r="B57" i="240"/>
  <c r="R56" i="240"/>
  <c r="N56" i="240"/>
  <c r="J56" i="240"/>
  <c r="F56" i="240"/>
  <c r="B56" i="240"/>
  <c r="R55" i="240"/>
  <c r="N55" i="240"/>
  <c r="J55" i="240"/>
  <c r="F55" i="240"/>
  <c r="B55" i="240"/>
  <c r="R54" i="240"/>
  <c r="N54" i="240"/>
  <c r="J54" i="240"/>
  <c r="F54" i="240"/>
  <c r="B54" i="240"/>
  <c r="R53" i="240"/>
  <c r="M53" i="240"/>
  <c r="J53" i="240"/>
  <c r="F53" i="240"/>
  <c r="B53" i="240"/>
  <c r="R52" i="240"/>
  <c r="N52" i="240"/>
  <c r="J52" i="240"/>
  <c r="F52" i="240"/>
  <c r="B52" i="240"/>
  <c r="R51" i="240"/>
  <c r="N51" i="240"/>
  <c r="J51" i="240"/>
  <c r="F51" i="240"/>
  <c r="B51" i="240"/>
  <c r="R50" i="240"/>
  <c r="N50" i="240"/>
  <c r="J50" i="240"/>
  <c r="F50" i="240"/>
  <c r="B50" i="240"/>
  <c r="Q49" i="240"/>
  <c r="N49" i="240"/>
  <c r="J49" i="240"/>
  <c r="F49" i="240"/>
  <c r="B49" i="240"/>
  <c r="R48" i="240"/>
  <c r="N48" i="240"/>
  <c r="J48" i="240"/>
  <c r="F48" i="240"/>
  <c r="B48" i="240"/>
  <c r="R47" i="240"/>
  <c r="N47" i="240"/>
  <c r="J47" i="240"/>
  <c r="F47" i="240"/>
  <c r="B47" i="240"/>
  <c r="R46" i="240"/>
  <c r="N46" i="240"/>
  <c r="J46" i="240"/>
  <c r="F46" i="240"/>
  <c r="B46" i="240"/>
  <c r="R45" i="240"/>
  <c r="N45" i="240"/>
  <c r="J45" i="240"/>
  <c r="F45" i="240"/>
  <c r="B45" i="240"/>
  <c r="R44" i="240"/>
  <c r="N44" i="240"/>
  <c r="J44" i="240"/>
  <c r="F44" i="240"/>
  <c r="A44" i="240"/>
  <c r="R43" i="240"/>
  <c r="N43" i="240"/>
  <c r="J43" i="240"/>
  <c r="F43" i="240"/>
  <c r="B43" i="240"/>
  <c r="R42" i="240"/>
  <c r="N42" i="240"/>
  <c r="J42" i="240"/>
  <c r="F42" i="240"/>
  <c r="B42" i="240"/>
  <c r="R41" i="240"/>
  <c r="N41" i="240"/>
  <c r="J41" i="240"/>
  <c r="F41" i="240"/>
  <c r="B41" i="240"/>
  <c r="R40" i="240"/>
  <c r="N40" i="240"/>
  <c r="J40" i="240"/>
  <c r="E40" i="240"/>
  <c r="B40" i="240"/>
  <c r="R39" i="240"/>
  <c r="N39" i="240"/>
  <c r="J39" i="240"/>
  <c r="F39" i="240"/>
  <c r="B39" i="240"/>
  <c r="R38" i="240"/>
  <c r="N38" i="240"/>
  <c r="J38" i="240"/>
  <c r="F38" i="240"/>
  <c r="B38" i="240"/>
  <c r="R37" i="240"/>
  <c r="N37" i="240"/>
  <c r="J37" i="240"/>
  <c r="F37" i="240"/>
  <c r="B37" i="240"/>
  <c r="R36" i="240"/>
  <c r="N36" i="240"/>
  <c r="I36" i="240"/>
  <c r="F36" i="240"/>
  <c r="B36" i="240"/>
  <c r="R35" i="240"/>
  <c r="N35" i="240"/>
  <c r="J35" i="240"/>
  <c r="F35" i="240"/>
  <c r="B35" i="240"/>
  <c r="R34" i="240"/>
  <c r="N34" i="240"/>
  <c r="J34" i="240"/>
  <c r="F34" i="240"/>
  <c r="B34" i="240"/>
  <c r="R33" i="240"/>
  <c r="N33" i="240"/>
  <c r="J33" i="240"/>
  <c r="F33" i="240"/>
  <c r="B33" i="240"/>
  <c r="R32" i="240"/>
  <c r="M32" i="240"/>
  <c r="J32" i="240"/>
  <c r="F32" i="240"/>
  <c r="B32" i="240"/>
  <c r="R31" i="240"/>
  <c r="N31" i="240"/>
  <c r="J31" i="240"/>
  <c r="F31" i="240"/>
  <c r="B31" i="240"/>
  <c r="R30" i="240"/>
  <c r="N30" i="240"/>
  <c r="J30" i="240"/>
  <c r="F30" i="240"/>
  <c r="B30" i="240"/>
  <c r="R29" i="240"/>
  <c r="N29" i="240"/>
  <c r="J29" i="240"/>
  <c r="F29" i="240"/>
  <c r="B29" i="240"/>
  <c r="Q28" i="240"/>
  <c r="N28" i="240"/>
  <c r="J28" i="240"/>
  <c r="F28" i="240"/>
  <c r="B28" i="240"/>
  <c r="R27" i="240"/>
  <c r="N27" i="240"/>
  <c r="J27" i="240"/>
  <c r="F27" i="240"/>
  <c r="B27" i="240"/>
  <c r="R26" i="240"/>
  <c r="N26" i="240"/>
  <c r="J26" i="240"/>
  <c r="F26" i="240"/>
  <c r="B26" i="240"/>
  <c r="R25" i="240"/>
  <c r="N25" i="240"/>
  <c r="J25" i="240"/>
  <c r="F25" i="240"/>
  <c r="B25" i="240"/>
  <c r="R24" i="240"/>
  <c r="N24" i="240"/>
  <c r="J24" i="240"/>
  <c r="F24" i="240"/>
  <c r="B24" i="240"/>
  <c r="R23" i="240"/>
  <c r="N23" i="240"/>
  <c r="J23" i="240"/>
  <c r="F23" i="240"/>
  <c r="A23" i="240"/>
  <c r="R22" i="240"/>
  <c r="N22" i="240"/>
  <c r="J22" i="240"/>
  <c r="F22" i="240"/>
  <c r="R21" i="240"/>
  <c r="N21" i="240"/>
  <c r="J21" i="240"/>
  <c r="F21" i="240"/>
  <c r="R20" i="240"/>
  <c r="N20" i="240"/>
  <c r="J20" i="240"/>
  <c r="F20" i="240"/>
  <c r="R19" i="240"/>
  <c r="N19" i="240"/>
  <c r="J19" i="240"/>
  <c r="E19" i="240"/>
  <c r="R18" i="240"/>
  <c r="N18" i="240"/>
  <c r="J18" i="240"/>
  <c r="F18" i="240"/>
  <c r="R17" i="240"/>
  <c r="N17" i="240"/>
  <c r="J17" i="240"/>
  <c r="F17" i="240"/>
  <c r="R16" i="240"/>
  <c r="N16" i="240"/>
  <c r="J16" i="240"/>
  <c r="F16" i="240"/>
  <c r="R15" i="240"/>
  <c r="N15" i="240"/>
  <c r="I15" i="240"/>
  <c r="F15" i="240"/>
  <c r="R14" i="240"/>
  <c r="N14" i="240"/>
  <c r="J14" i="240"/>
  <c r="F14" i="240"/>
  <c r="R13" i="240"/>
  <c r="N13" i="240"/>
  <c r="J13" i="240"/>
  <c r="F13" i="240"/>
  <c r="R12" i="240"/>
  <c r="N12" i="240"/>
  <c r="J12" i="240"/>
  <c r="F12" i="240"/>
  <c r="R11" i="240"/>
  <c r="M11" i="240"/>
  <c r="J11" i="240"/>
  <c r="F11" i="240"/>
  <c r="R10" i="240"/>
  <c r="N10" i="240"/>
  <c r="J10" i="240"/>
  <c r="F10" i="240"/>
  <c r="R9" i="240"/>
  <c r="N9" i="240"/>
  <c r="J9" i="240"/>
  <c r="F9" i="240"/>
  <c r="R8" i="240"/>
  <c r="N8" i="240"/>
  <c r="J8" i="240"/>
  <c r="F8" i="240"/>
  <c r="Q7" i="240"/>
  <c r="N7" i="240"/>
  <c r="J7" i="240"/>
  <c r="F7" i="240"/>
  <c r="R6" i="240"/>
  <c r="N6" i="240"/>
  <c r="J6" i="240"/>
  <c r="F6" i="240"/>
  <c r="R5" i="240"/>
  <c r="N5" i="240"/>
  <c r="J5" i="240"/>
  <c r="F5" i="240"/>
  <c r="R4" i="240"/>
  <c r="N4" i="240"/>
  <c r="J4" i="240"/>
  <c r="F4" i="240"/>
  <c r="R3" i="240"/>
  <c r="N3" i="240"/>
  <c r="J3" i="240"/>
  <c r="F3" i="240"/>
  <c r="Q2" i="240"/>
  <c r="M2" i="240"/>
  <c r="I2" i="240"/>
  <c r="E2" i="240"/>
  <c r="N1" i="210"/>
  <c r="E190" i="239"/>
  <c r="E189" i="239"/>
  <c r="E188" i="239"/>
  <c r="E187" i="239"/>
  <c r="E186" i="239"/>
  <c r="E185" i="239"/>
  <c r="E184" i="239"/>
  <c r="E183" i="239"/>
  <c r="R182" i="239"/>
  <c r="N182" i="239"/>
  <c r="J182" i="239"/>
  <c r="E182" i="239"/>
  <c r="R181" i="239"/>
  <c r="N181" i="239"/>
  <c r="J181" i="239"/>
  <c r="E181" i="239"/>
  <c r="R180" i="239"/>
  <c r="N180" i="239"/>
  <c r="J180" i="239"/>
  <c r="E180" i="239"/>
  <c r="R179" i="239"/>
  <c r="N179" i="239"/>
  <c r="J179" i="239"/>
  <c r="E179" i="239"/>
  <c r="R178" i="239"/>
  <c r="N178" i="239"/>
  <c r="J178" i="239"/>
  <c r="E178" i="239"/>
  <c r="R177" i="239"/>
  <c r="N177" i="239"/>
  <c r="J177" i="239"/>
  <c r="E177" i="239"/>
  <c r="R176" i="239"/>
  <c r="N176" i="239"/>
  <c r="J176" i="239"/>
  <c r="E176" i="239"/>
  <c r="R175" i="239"/>
  <c r="N175" i="239"/>
  <c r="J175" i="239"/>
  <c r="E175" i="239"/>
  <c r="R174" i="239"/>
  <c r="N174" i="239"/>
  <c r="J174" i="239"/>
  <c r="E174" i="239"/>
  <c r="R173" i="239"/>
  <c r="N173" i="239"/>
  <c r="J173" i="239"/>
  <c r="E173" i="239"/>
  <c r="R172" i="239"/>
  <c r="N172" i="239"/>
  <c r="J172" i="239"/>
  <c r="E172" i="239"/>
  <c r="R171" i="239"/>
  <c r="N171" i="239"/>
  <c r="J171" i="239"/>
  <c r="E171" i="239"/>
  <c r="R170" i="239"/>
  <c r="N170" i="239"/>
  <c r="J170" i="239"/>
  <c r="E170" i="239"/>
  <c r="R169" i="239"/>
  <c r="N169" i="239"/>
  <c r="J169" i="239"/>
  <c r="E169" i="239"/>
  <c r="R168" i="239"/>
  <c r="N168" i="239"/>
  <c r="J168" i="239"/>
  <c r="E168" i="239"/>
  <c r="R167" i="239"/>
  <c r="N167" i="239"/>
  <c r="J167" i="239"/>
  <c r="E167" i="239"/>
  <c r="R166" i="239"/>
  <c r="N166" i="239"/>
  <c r="J166" i="239"/>
  <c r="E166" i="239"/>
  <c r="R165" i="239"/>
  <c r="N165" i="239"/>
  <c r="J165" i="239"/>
  <c r="E165" i="239"/>
  <c r="R164" i="239"/>
  <c r="N164" i="239"/>
  <c r="J164" i="239"/>
  <c r="E164" i="239"/>
  <c r="R163" i="239"/>
  <c r="N163" i="239"/>
  <c r="J163" i="239"/>
  <c r="E163" i="239"/>
  <c r="Q162" i="239"/>
  <c r="M162" i="239"/>
  <c r="I162" i="239"/>
  <c r="E162" i="239"/>
  <c r="R161" i="239"/>
  <c r="N161" i="239"/>
  <c r="J161" i="239"/>
  <c r="E161" i="239"/>
  <c r="R160" i="239"/>
  <c r="N160" i="239"/>
  <c r="J160" i="239"/>
  <c r="E160" i="239"/>
  <c r="R159" i="239"/>
  <c r="N159" i="239"/>
  <c r="J159" i="239"/>
  <c r="E159" i="239"/>
  <c r="R158" i="239"/>
  <c r="N158" i="239"/>
  <c r="J158" i="239"/>
  <c r="E158" i="239"/>
  <c r="R157" i="239"/>
  <c r="N157" i="239"/>
  <c r="J157" i="239"/>
  <c r="E157" i="239"/>
  <c r="R156" i="239"/>
  <c r="N156" i="239"/>
  <c r="J156" i="239"/>
  <c r="E156" i="239"/>
  <c r="R155" i="239"/>
  <c r="N155" i="239"/>
  <c r="J155" i="239"/>
  <c r="E155" i="239"/>
  <c r="R154" i="239"/>
  <c r="N154" i="239"/>
  <c r="J154" i="239"/>
  <c r="E154" i="239"/>
  <c r="R153" i="239"/>
  <c r="N153" i="239"/>
  <c r="J153" i="239"/>
  <c r="E153" i="239"/>
  <c r="R152" i="239"/>
  <c r="N152" i="239"/>
  <c r="J152" i="239"/>
  <c r="E152" i="239"/>
  <c r="R151" i="239"/>
  <c r="N151" i="239"/>
  <c r="J151" i="239"/>
  <c r="E151" i="239"/>
  <c r="R150" i="239"/>
  <c r="N150" i="239"/>
  <c r="J150" i="239"/>
  <c r="E150" i="239"/>
  <c r="R149" i="239"/>
  <c r="N149" i="239"/>
  <c r="J149" i="239"/>
  <c r="E149" i="239"/>
  <c r="R148" i="239"/>
  <c r="N148" i="239"/>
  <c r="J148" i="239"/>
  <c r="E148" i="239"/>
  <c r="A148" i="239"/>
  <c r="R147" i="239"/>
  <c r="N147" i="239"/>
  <c r="J147" i="239"/>
  <c r="E147" i="239"/>
  <c r="A147" i="239"/>
  <c r="R146" i="239"/>
  <c r="N146" i="239"/>
  <c r="J146" i="239"/>
  <c r="E146" i="239"/>
  <c r="A146" i="239"/>
  <c r="R145" i="239"/>
  <c r="N145" i="239"/>
  <c r="J145" i="239"/>
  <c r="E145" i="239"/>
  <c r="A145" i="239"/>
  <c r="R144" i="239"/>
  <c r="N144" i="239"/>
  <c r="J144" i="239"/>
  <c r="E144" i="239"/>
  <c r="A144" i="239"/>
  <c r="R143" i="239"/>
  <c r="N143" i="239"/>
  <c r="J143" i="239"/>
  <c r="E143" i="239"/>
  <c r="A143" i="239"/>
  <c r="R142" i="239"/>
  <c r="N142" i="239"/>
  <c r="J142" i="239"/>
  <c r="E142" i="239"/>
  <c r="Q141" i="239"/>
  <c r="M141" i="239"/>
  <c r="I141" i="239"/>
  <c r="E141" i="239"/>
  <c r="A140" i="239"/>
  <c r="B139" i="239"/>
  <c r="J138" i="239"/>
  <c r="F138" i="239"/>
  <c r="B138" i="239"/>
  <c r="J137" i="239"/>
  <c r="F137" i="239"/>
  <c r="B137" i="239"/>
  <c r="J136" i="239"/>
  <c r="F136" i="239"/>
  <c r="B136" i="239"/>
  <c r="J135" i="239"/>
  <c r="F135" i="239"/>
  <c r="B135" i="239"/>
  <c r="J134" i="239"/>
  <c r="F134" i="239"/>
  <c r="B134" i="239"/>
  <c r="J133" i="239"/>
  <c r="F133" i="239"/>
  <c r="B133" i="239"/>
  <c r="J132" i="239"/>
  <c r="F132" i="239"/>
  <c r="B132" i="239"/>
  <c r="J131" i="239"/>
  <c r="F131" i="239"/>
  <c r="A131" i="239"/>
  <c r="J130" i="239"/>
  <c r="F130" i="239"/>
  <c r="B130" i="239"/>
  <c r="J129" i="239"/>
  <c r="F129" i="239"/>
  <c r="B129" i="239"/>
  <c r="J128" i="239"/>
  <c r="F128" i="239"/>
  <c r="B128" i="239"/>
  <c r="J127" i="239"/>
  <c r="F127" i="239"/>
  <c r="B127" i="239"/>
  <c r="J126" i="239"/>
  <c r="E126" i="239"/>
  <c r="B126" i="239"/>
  <c r="J125" i="239"/>
  <c r="F125" i="239"/>
  <c r="B125" i="239"/>
  <c r="J124" i="239"/>
  <c r="F124" i="239"/>
  <c r="B124" i="239"/>
  <c r="J123" i="239"/>
  <c r="F123" i="239"/>
  <c r="B123" i="239"/>
  <c r="R122" i="239"/>
  <c r="I122" i="239"/>
  <c r="F122" i="239"/>
  <c r="B122" i="239"/>
  <c r="R121" i="239"/>
  <c r="J121" i="239"/>
  <c r="F121" i="239"/>
  <c r="B121" i="239"/>
  <c r="R120" i="239"/>
  <c r="J120" i="239"/>
  <c r="F120" i="239"/>
  <c r="B120" i="239"/>
  <c r="R119" i="239"/>
  <c r="J119" i="239"/>
  <c r="F119" i="239"/>
  <c r="B119" i="239"/>
  <c r="R118" i="239"/>
  <c r="N118" i="239"/>
  <c r="J118" i="239"/>
  <c r="F118" i="239"/>
  <c r="B118" i="239"/>
  <c r="Q117" i="239"/>
  <c r="N117" i="239"/>
  <c r="J117" i="239"/>
  <c r="F117" i="239"/>
  <c r="B117" i="239"/>
  <c r="R116" i="239"/>
  <c r="N116" i="239"/>
  <c r="J116" i="239"/>
  <c r="F116" i="239"/>
  <c r="B116" i="239"/>
  <c r="R115" i="239"/>
  <c r="N115" i="239"/>
  <c r="J115" i="239"/>
  <c r="F115" i="239"/>
  <c r="B115" i="239"/>
  <c r="R114" i="239"/>
  <c r="N114" i="239"/>
  <c r="J114" i="239"/>
  <c r="F114" i="239"/>
  <c r="B114" i="239"/>
  <c r="R113" i="239"/>
  <c r="N113" i="239"/>
  <c r="J113" i="239"/>
  <c r="F113" i="239"/>
  <c r="B113" i="239"/>
  <c r="R112" i="239"/>
  <c r="N112" i="239"/>
  <c r="J112" i="239"/>
  <c r="F112" i="239"/>
  <c r="B112" i="239"/>
  <c r="Q111" i="239"/>
  <c r="N111" i="239"/>
  <c r="J111" i="239"/>
  <c r="F111" i="239"/>
  <c r="B111" i="239"/>
  <c r="R110" i="239"/>
  <c r="N110" i="239"/>
  <c r="J110" i="239"/>
  <c r="F110" i="239"/>
  <c r="A110" i="239"/>
  <c r="R109" i="239"/>
  <c r="N109" i="239"/>
  <c r="J109" i="239"/>
  <c r="F109" i="239"/>
  <c r="R108" i="239"/>
  <c r="M108" i="239"/>
  <c r="J108" i="239"/>
  <c r="F108" i="239"/>
  <c r="R107" i="239"/>
  <c r="N107" i="239"/>
  <c r="J107" i="239"/>
  <c r="F107" i="239"/>
  <c r="B107" i="239"/>
  <c r="R106" i="239"/>
  <c r="N106" i="239"/>
  <c r="J106" i="239"/>
  <c r="F106" i="239"/>
  <c r="B106" i="239"/>
  <c r="Q105" i="239"/>
  <c r="N105" i="239"/>
  <c r="J105" i="239"/>
  <c r="E105" i="239"/>
  <c r="B105" i="239"/>
  <c r="R104" i="239"/>
  <c r="N104" i="239"/>
  <c r="J104" i="239"/>
  <c r="F104" i="239"/>
  <c r="R103" i="239"/>
  <c r="N103" i="239"/>
  <c r="J103" i="239"/>
  <c r="F103" i="239"/>
  <c r="R102" i="239"/>
  <c r="N102" i="239"/>
  <c r="J102" i="239"/>
  <c r="F102" i="239"/>
  <c r="B102" i="239"/>
  <c r="R101" i="239"/>
  <c r="N101" i="239"/>
  <c r="I101" i="239"/>
  <c r="F101" i="239"/>
  <c r="B101" i="239"/>
  <c r="R100" i="239"/>
  <c r="N100" i="239"/>
  <c r="J100" i="239"/>
  <c r="F100" i="239"/>
  <c r="B100" i="239"/>
  <c r="Q99" i="239"/>
  <c r="N99" i="239"/>
  <c r="J99" i="239"/>
  <c r="F99" i="239"/>
  <c r="B99" i="239"/>
  <c r="Q98" i="239"/>
  <c r="N98" i="239"/>
  <c r="J98" i="239"/>
  <c r="F98" i="239"/>
  <c r="B98" i="239"/>
  <c r="Q97" i="239"/>
  <c r="M97" i="239"/>
  <c r="J97" i="239"/>
  <c r="F97" i="239"/>
  <c r="B97" i="239"/>
  <c r="Q96" i="239"/>
  <c r="N96" i="239"/>
  <c r="J96" i="239"/>
  <c r="F96" i="239"/>
  <c r="B96" i="239"/>
  <c r="Q95" i="239"/>
  <c r="N95" i="239"/>
  <c r="J95" i="239"/>
  <c r="F95" i="239"/>
  <c r="B95" i="239"/>
  <c r="Q94" i="239"/>
  <c r="N94" i="239"/>
  <c r="J94" i="239"/>
  <c r="F94" i="239"/>
  <c r="B94" i="239"/>
  <c r="Q93" i="239"/>
  <c r="N93" i="239"/>
  <c r="J93" i="239"/>
  <c r="F93" i="239"/>
  <c r="B93" i="239"/>
  <c r="Q92" i="239"/>
  <c r="N92" i="239"/>
  <c r="J92" i="239"/>
  <c r="F92" i="239"/>
  <c r="B92" i="239"/>
  <c r="Q91" i="239"/>
  <c r="N91" i="239"/>
  <c r="J91" i="239"/>
  <c r="F91" i="239"/>
  <c r="B91" i="239"/>
  <c r="Q90" i="239"/>
  <c r="N90" i="239"/>
  <c r="J90" i="239"/>
  <c r="F90" i="239"/>
  <c r="B90" i="239"/>
  <c r="Q89" i="239"/>
  <c r="N89" i="239"/>
  <c r="J89" i="239"/>
  <c r="F89" i="239"/>
  <c r="B89" i="239"/>
  <c r="Q88" i="239"/>
  <c r="N88" i="239"/>
  <c r="J88" i="239"/>
  <c r="F88" i="239"/>
  <c r="B88" i="239"/>
  <c r="Q87" i="239"/>
  <c r="N87" i="239"/>
  <c r="J87" i="239"/>
  <c r="F87" i="239"/>
  <c r="Q86" i="239"/>
  <c r="N86" i="239"/>
  <c r="J86" i="239"/>
  <c r="F86" i="239"/>
  <c r="Q85" i="239"/>
  <c r="N85" i="239"/>
  <c r="J85" i="239"/>
  <c r="F85" i="239"/>
  <c r="Q84" i="239"/>
  <c r="N84" i="239"/>
  <c r="J84" i="239"/>
  <c r="E84" i="239"/>
  <c r="Q83" i="239"/>
  <c r="N83" i="239"/>
  <c r="J83" i="239"/>
  <c r="F83" i="239"/>
  <c r="Q82" i="239"/>
  <c r="N82" i="239"/>
  <c r="J82" i="239"/>
  <c r="F82" i="239"/>
  <c r="Q81" i="239"/>
  <c r="N81" i="239"/>
  <c r="J81" i="239"/>
  <c r="F81" i="239"/>
  <c r="Q80" i="239"/>
  <c r="N80" i="239"/>
  <c r="I80" i="239"/>
  <c r="F80" i="239"/>
  <c r="Q79" i="239"/>
  <c r="N79" i="239"/>
  <c r="J79" i="239"/>
  <c r="F79" i="239"/>
  <c r="Q78" i="239"/>
  <c r="N78" i="239"/>
  <c r="J78" i="239"/>
  <c r="F78" i="239"/>
  <c r="Q77" i="239"/>
  <c r="N77" i="239"/>
  <c r="J77" i="239"/>
  <c r="F77" i="239"/>
  <c r="Q76" i="239"/>
  <c r="M76" i="239"/>
  <c r="J76" i="239"/>
  <c r="F76" i="239"/>
  <c r="Q75" i="239"/>
  <c r="N75" i="239"/>
  <c r="J75" i="239"/>
  <c r="F75" i="239"/>
  <c r="Q74" i="239"/>
  <c r="N74" i="239"/>
  <c r="J74" i="239"/>
  <c r="F74" i="239"/>
  <c r="Q73" i="239"/>
  <c r="N73" i="239"/>
  <c r="J73" i="239"/>
  <c r="F73" i="239"/>
  <c r="Q72" i="239"/>
  <c r="N72" i="239"/>
  <c r="J72" i="239"/>
  <c r="F72" i="239"/>
  <c r="Q71" i="239"/>
  <c r="M71" i="239"/>
  <c r="I71" i="239"/>
  <c r="E71" i="239"/>
  <c r="A70" i="239"/>
  <c r="R69" i="239"/>
  <c r="N69" i="239"/>
  <c r="J69" i="239"/>
  <c r="F69" i="239"/>
  <c r="B69" i="239"/>
  <c r="R68" i="239"/>
  <c r="N68" i="239"/>
  <c r="J68" i="239"/>
  <c r="F68" i="239"/>
  <c r="B68" i="239"/>
  <c r="R67" i="239"/>
  <c r="N67" i="239"/>
  <c r="J67" i="239"/>
  <c r="F67" i="239"/>
  <c r="B67" i="239"/>
  <c r="R66" i="239"/>
  <c r="N66" i="239"/>
  <c r="J66" i="239"/>
  <c r="F66" i="239"/>
  <c r="B66" i="239"/>
  <c r="R65" i="239"/>
  <c r="N65" i="239"/>
  <c r="J65" i="239"/>
  <c r="F65" i="239"/>
  <c r="A65" i="239"/>
  <c r="R64" i="239"/>
  <c r="N64" i="239"/>
  <c r="J64" i="239"/>
  <c r="F64" i="239"/>
  <c r="B64" i="239"/>
  <c r="R63" i="239"/>
  <c r="N63" i="239"/>
  <c r="J63" i="239"/>
  <c r="F63" i="239"/>
  <c r="B63" i="239"/>
  <c r="R62" i="239"/>
  <c r="N62" i="239"/>
  <c r="J62" i="239"/>
  <c r="F62" i="239"/>
  <c r="B62" i="239"/>
  <c r="R61" i="239"/>
  <c r="N61" i="239"/>
  <c r="J61" i="239"/>
  <c r="E61" i="239"/>
  <c r="B61" i="239"/>
  <c r="R60" i="239"/>
  <c r="N60" i="239"/>
  <c r="J60" i="239"/>
  <c r="F60" i="239"/>
  <c r="B60" i="239"/>
  <c r="R59" i="239"/>
  <c r="N59" i="239"/>
  <c r="J59" i="239"/>
  <c r="F59" i="239"/>
  <c r="B59" i="239"/>
  <c r="R58" i="239"/>
  <c r="N58" i="239"/>
  <c r="J58" i="239"/>
  <c r="F58" i="239"/>
  <c r="B58" i="239"/>
  <c r="R57" i="239"/>
  <c r="N57" i="239"/>
  <c r="I57" i="239"/>
  <c r="F57" i="239"/>
  <c r="B57" i="239"/>
  <c r="R56" i="239"/>
  <c r="N56" i="239"/>
  <c r="J56" i="239"/>
  <c r="F56" i="239"/>
  <c r="B56" i="239"/>
  <c r="R55" i="239"/>
  <c r="N55" i="239"/>
  <c r="J55" i="239"/>
  <c r="F55" i="239"/>
  <c r="B55" i="239"/>
  <c r="R54" i="239"/>
  <c r="N54" i="239"/>
  <c r="J54" i="239"/>
  <c r="F54" i="239"/>
  <c r="B54" i="239"/>
  <c r="R53" i="239"/>
  <c r="M53" i="239"/>
  <c r="J53" i="239"/>
  <c r="F53" i="239"/>
  <c r="B53" i="239"/>
  <c r="R52" i="239"/>
  <c r="N52" i="239"/>
  <c r="J52" i="239"/>
  <c r="F52" i="239"/>
  <c r="B52" i="239"/>
  <c r="R51" i="239"/>
  <c r="N51" i="239"/>
  <c r="J51" i="239"/>
  <c r="F51" i="239"/>
  <c r="B51" i="239"/>
  <c r="R50" i="239"/>
  <c r="N50" i="239"/>
  <c r="J50" i="239"/>
  <c r="F50" i="239"/>
  <c r="B50" i="239"/>
  <c r="Q49" i="239"/>
  <c r="N49" i="239"/>
  <c r="J49" i="239"/>
  <c r="F49" i="239"/>
  <c r="B49" i="239"/>
  <c r="R48" i="239"/>
  <c r="N48" i="239"/>
  <c r="J48" i="239"/>
  <c r="F48" i="239"/>
  <c r="B48" i="239"/>
  <c r="R47" i="239"/>
  <c r="N47" i="239"/>
  <c r="J47" i="239"/>
  <c r="F47" i="239"/>
  <c r="B47" i="239"/>
  <c r="R46" i="239"/>
  <c r="N46" i="239"/>
  <c r="J46" i="239"/>
  <c r="F46" i="239"/>
  <c r="B46" i="239"/>
  <c r="R45" i="239"/>
  <c r="N45" i="239"/>
  <c r="J45" i="239"/>
  <c r="F45" i="239"/>
  <c r="B45" i="239"/>
  <c r="R44" i="239"/>
  <c r="N44" i="239"/>
  <c r="J44" i="239"/>
  <c r="F44" i="239"/>
  <c r="A44" i="239"/>
  <c r="R43" i="239"/>
  <c r="N43" i="239"/>
  <c r="J43" i="239"/>
  <c r="F43" i="239"/>
  <c r="B43" i="239"/>
  <c r="R42" i="239"/>
  <c r="N42" i="239"/>
  <c r="J42" i="239"/>
  <c r="F42" i="239"/>
  <c r="B42" i="239"/>
  <c r="R41" i="239"/>
  <c r="N41" i="239"/>
  <c r="J41" i="239"/>
  <c r="F41" i="239"/>
  <c r="B41" i="239"/>
  <c r="R40" i="239"/>
  <c r="N40" i="239"/>
  <c r="J40" i="239"/>
  <c r="E40" i="239"/>
  <c r="B40" i="239"/>
  <c r="R39" i="239"/>
  <c r="N39" i="239"/>
  <c r="J39" i="239"/>
  <c r="F39" i="239"/>
  <c r="B39" i="239"/>
  <c r="R38" i="239"/>
  <c r="N38" i="239"/>
  <c r="J38" i="239"/>
  <c r="F38" i="239"/>
  <c r="B38" i="239"/>
  <c r="R37" i="239"/>
  <c r="N37" i="239"/>
  <c r="J37" i="239"/>
  <c r="F37" i="239"/>
  <c r="B37" i="239"/>
  <c r="R36" i="239"/>
  <c r="N36" i="239"/>
  <c r="I36" i="239"/>
  <c r="F36" i="239"/>
  <c r="B36" i="239"/>
  <c r="R35" i="239"/>
  <c r="N35" i="239"/>
  <c r="J35" i="239"/>
  <c r="F35" i="239"/>
  <c r="B35" i="239"/>
  <c r="R34" i="239"/>
  <c r="N34" i="239"/>
  <c r="J34" i="239"/>
  <c r="F34" i="239"/>
  <c r="B34" i="239"/>
  <c r="R33" i="239"/>
  <c r="N33" i="239"/>
  <c r="J33" i="239"/>
  <c r="F33" i="239"/>
  <c r="B33" i="239"/>
  <c r="R32" i="239"/>
  <c r="M32" i="239"/>
  <c r="J32" i="239"/>
  <c r="F32" i="239"/>
  <c r="B32" i="239"/>
  <c r="R31" i="239"/>
  <c r="N31" i="239"/>
  <c r="J31" i="239"/>
  <c r="F31" i="239"/>
  <c r="B31" i="239"/>
  <c r="R30" i="239"/>
  <c r="N30" i="239"/>
  <c r="J30" i="239"/>
  <c r="F30" i="239"/>
  <c r="B30" i="239"/>
  <c r="R29" i="239"/>
  <c r="N29" i="239"/>
  <c r="J29" i="239"/>
  <c r="F29" i="239"/>
  <c r="B29" i="239"/>
  <c r="Q28" i="239"/>
  <c r="N28" i="239"/>
  <c r="J28" i="239"/>
  <c r="F28" i="239"/>
  <c r="B28" i="239"/>
  <c r="R27" i="239"/>
  <c r="N27" i="239"/>
  <c r="J27" i="239"/>
  <c r="F27" i="239"/>
  <c r="B27" i="239"/>
  <c r="R26" i="239"/>
  <c r="N26" i="239"/>
  <c r="J26" i="239"/>
  <c r="F26" i="239"/>
  <c r="B26" i="239"/>
  <c r="R25" i="239"/>
  <c r="N25" i="239"/>
  <c r="J25" i="239"/>
  <c r="F25" i="239"/>
  <c r="B25" i="239"/>
  <c r="R24" i="239"/>
  <c r="N24" i="239"/>
  <c r="J24" i="239"/>
  <c r="F24" i="239"/>
  <c r="B24" i="239"/>
  <c r="R23" i="239"/>
  <c r="N23" i="239"/>
  <c r="J23" i="239"/>
  <c r="F23" i="239"/>
  <c r="A23" i="239"/>
  <c r="R22" i="239"/>
  <c r="N22" i="239"/>
  <c r="J22" i="239"/>
  <c r="F22" i="239"/>
  <c r="R21" i="239"/>
  <c r="N21" i="239"/>
  <c r="J21" i="239"/>
  <c r="F21" i="239"/>
  <c r="R20" i="239"/>
  <c r="N20" i="239"/>
  <c r="J20" i="239"/>
  <c r="F20" i="239"/>
  <c r="R19" i="239"/>
  <c r="N19" i="239"/>
  <c r="J19" i="239"/>
  <c r="E19" i="239"/>
  <c r="R18" i="239"/>
  <c r="N18" i="239"/>
  <c r="J18" i="239"/>
  <c r="F18" i="239"/>
  <c r="R17" i="239"/>
  <c r="N17" i="239"/>
  <c r="J17" i="239"/>
  <c r="F17" i="239"/>
  <c r="R16" i="239"/>
  <c r="N16" i="239"/>
  <c r="J16" i="239"/>
  <c r="F16" i="239"/>
  <c r="R15" i="239"/>
  <c r="N15" i="239"/>
  <c r="I15" i="239"/>
  <c r="F15" i="239"/>
  <c r="R14" i="239"/>
  <c r="N14" i="239"/>
  <c r="J14" i="239"/>
  <c r="F14" i="239"/>
  <c r="R13" i="239"/>
  <c r="N13" i="239"/>
  <c r="J13" i="239"/>
  <c r="F13" i="239"/>
  <c r="R12" i="239"/>
  <c r="N12" i="239"/>
  <c r="J12" i="239"/>
  <c r="F12" i="239"/>
  <c r="R11" i="239"/>
  <c r="M11" i="239"/>
  <c r="J11" i="239"/>
  <c r="F11" i="239"/>
  <c r="R10" i="239"/>
  <c r="N10" i="239"/>
  <c r="J10" i="239"/>
  <c r="F10" i="239"/>
  <c r="R9" i="239"/>
  <c r="N9" i="239"/>
  <c r="J9" i="239"/>
  <c r="F9" i="239"/>
  <c r="R8" i="239"/>
  <c r="N8" i="239"/>
  <c r="J8" i="239"/>
  <c r="F8" i="239"/>
  <c r="Q7" i="239"/>
  <c r="N7" i="239"/>
  <c r="J7" i="239"/>
  <c r="F7" i="239"/>
  <c r="R6" i="239"/>
  <c r="N6" i="239"/>
  <c r="J6" i="239"/>
  <c r="F6" i="239"/>
  <c r="R5" i="239"/>
  <c r="N5" i="239"/>
  <c r="J5" i="239"/>
  <c r="F5" i="239"/>
  <c r="R4" i="239"/>
  <c r="N4" i="239"/>
  <c r="J4" i="239"/>
  <c r="F4" i="239"/>
  <c r="R3" i="239"/>
  <c r="N3" i="239"/>
  <c r="J3" i="239"/>
  <c r="F3" i="239"/>
  <c r="Q2" i="239"/>
  <c r="M2" i="239"/>
  <c r="I2" i="239"/>
  <c r="E2" i="239"/>
  <c r="L1" i="210"/>
  <c r="E190" i="238"/>
  <c r="E189" i="238"/>
  <c r="E188" i="238"/>
  <c r="E187" i="238"/>
  <c r="E186" i="238"/>
  <c r="E185" i="238"/>
  <c r="E184" i="238"/>
  <c r="E183" i="238"/>
  <c r="R182" i="238"/>
  <c r="N182" i="238"/>
  <c r="J182" i="238"/>
  <c r="E182" i="238"/>
  <c r="R181" i="238"/>
  <c r="N181" i="238"/>
  <c r="J181" i="238"/>
  <c r="E181" i="238"/>
  <c r="R180" i="238"/>
  <c r="N180" i="238"/>
  <c r="J180" i="238"/>
  <c r="E180" i="238"/>
  <c r="R179" i="238"/>
  <c r="N179" i="238"/>
  <c r="J179" i="238"/>
  <c r="E179" i="238"/>
  <c r="R178" i="238"/>
  <c r="N178" i="238"/>
  <c r="J178" i="238"/>
  <c r="E178" i="238"/>
  <c r="R177" i="238"/>
  <c r="N177" i="238"/>
  <c r="J177" i="238"/>
  <c r="E177" i="238"/>
  <c r="R176" i="238"/>
  <c r="N176" i="238"/>
  <c r="J176" i="238"/>
  <c r="E176" i="238"/>
  <c r="R175" i="238"/>
  <c r="N175" i="238"/>
  <c r="J175" i="238"/>
  <c r="E175" i="238"/>
  <c r="R174" i="238"/>
  <c r="N174" i="238"/>
  <c r="J174" i="238"/>
  <c r="E174" i="238"/>
  <c r="R173" i="238"/>
  <c r="N173" i="238"/>
  <c r="J173" i="238"/>
  <c r="E173" i="238"/>
  <c r="R172" i="238"/>
  <c r="N172" i="238"/>
  <c r="J172" i="238"/>
  <c r="E172" i="238"/>
  <c r="R171" i="238"/>
  <c r="N171" i="238"/>
  <c r="J171" i="238"/>
  <c r="E171" i="238"/>
  <c r="R170" i="238"/>
  <c r="N170" i="238"/>
  <c r="J170" i="238"/>
  <c r="E170" i="238"/>
  <c r="R169" i="238"/>
  <c r="N169" i="238"/>
  <c r="J169" i="238"/>
  <c r="E169" i="238"/>
  <c r="R168" i="238"/>
  <c r="N168" i="238"/>
  <c r="J168" i="238"/>
  <c r="E168" i="238"/>
  <c r="R167" i="238"/>
  <c r="N167" i="238"/>
  <c r="J167" i="238"/>
  <c r="E167" i="238"/>
  <c r="R166" i="238"/>
  <c r="N166" i="238"/>
  <c r="J166" i="238"/>
  <c r="E166" i="238"/>
  <c r="R165" i="238"/>
  <c r="N165" i="238"/>
  <c r="J165" i="238"/>
  <c r="E165" i="238"/>
  <c r="R164" i="238"/>
  <c r="N164" i="238"/>
  <c r="J164" i="238"/>
  <c r="E164" i="238"/>
  <c r="R163" i="238"/>
  <c r="N163" i="238"/>
  <c r="J163" i="238"/>
  <c r="E163" i="238"/>
  <c r="Q162" i="238"/>
  <c r="M162" i="238"/>
  <c r="I162" i="238"/>
  <c r="E162" i="238"/>
  <c r="R161" i="238"/>
  <c r="N161" i="238"/>
  <c r="J161" i="238"/>
  <c r="E161" i="238"/>
  <c r="R160" i="238"/>
  <c r="N160" i="238"/>
  <c r="J160" i="238"/>
  <c r="E160" i="238"/>
  <c r="R159" i="238"/>
  <c r="N159" i="238"/>
  <c r="J159" i="238"/>
  <c r="E159" i="238"/>
  <c r="R158" i="238"/>
  <c r="N158" i="238"/>
  <c r="J158" i="238"/>
  <c r="E158" i="238"/>
  <c r="R157" i="238"/>
  <c r="N157" i="238"/>
  <c r="J157" i="238"/>
  <c r="E157" i="238"/>
  <c r="R156" i="238"/>
  <c r="N156" i="238"/>
  <c r="J156" i="238"/>
  <c r="E156" i="238"/>
  <c r="R155" i="238"/>
  <c r="N155" i="238"/>
  <c r="J155" i="238"/>
  <c r="E155" i="238"/>
  <c r="R154" i="238"/>
  <c r="N154" i="238"/>
  <c r="J154" i="238"/>
  <c r="E154" i="238"/>
  <c r="R153" i="238"/>
  <c r="N153" i="238"/>
  <c r="J153" i="238"/>
  <c r="E153" i="238"/>
  <c r="R152" i="238"/>
  <c r="N152" i="238"/>
  <c r="J152" i="238"/>
  <c r="E152" i="238"/>
  <c r="R151" i="238"/>
  <c r="N151" i="238"/>
  <c r="J151" i="238"/>
  <c r="E151" i="238"/>
  <c r="R150" i="238"/>
  <c r="N150" i="238"/>
  <c r="J150" i="238"/>
  <c r="E150" i="238"/>
  <c r="R149" i="238"/>
  <c r="N149" i="238"/>
  <c r="J149" i="238"/>
  <c r="E149" i="238"/>
  <c r="R148" i="238"/>
  <c r="N148" i="238"/>
  <c r="J148" i="238"/>
  <c r="E148" i="238"/>
  <c r="A148" i="238"/>
  <c r="R147" i="238"/>
  <c r="N147" i="238"/>
  <c r="J147" i="238"/>
  <c r="E147" i="238"/>
  <c r="A147" i="238"/>
  <c r="R146" i="238"/>
  <c r="N146" i="238"/>
  <c r="J146" i="238"/>
  <c r="E146" i="238"/>
  <c r="A146" i="238"/>
  <c r="R145" i="238"/>
  <c r="N145" i="238"/>
  <c r="J145" i="238"/>
  <c r="E145" i="238"/>
  <c r="A145" i="238"/>
  <c r="R144" i="238"/>
  <c r="N144" i="238"/>
  <c r="J144" i="238"/>
  <c r="E144" i="238"/>
  <c r="A144" i="238"/>
  <c r="R143" i="238"/>
  <c r="N143" i="238"/>
  <c r="J143" i="238"/>
  <c r="E143" i="238"/>
  <c r="A143" i="238"/>
  <c r="R142" i="238"/>
  <c r="N142" i="238"/>
  <c r="J142" i="238"/>
  <c r="E142" i="238"/>
  <c r="Q141" i="238"/>
  <c r="M141" i="238"/>
  <c r="I141" i="238"/>
  <c r="E141" i="238"/>
  <c r="A140" i="238"/>
  <c r="B139" i="238"/>
  <c r="J138" i="238"/>
  <c r="F138" i="238"/>
  <c r="B138" i="238"/>
  <c r="J137" i="238"/>
  <c r="F137" i="238"/>
  <c r="B137" i="238"/>
  <c r="J136" i="238"/>
  <c r="F136" i="238"/>
  <c r="B136" i="238"/>
  <c r="J135" i="238"/>
  <c r="F135" i="238"/>
  <c r="B135" i="238"/>
  <c r="J134" i="238"/>
  <c r="F134" i="238"/>
  <c r="B134" i="238"/>
  <c r="J133" i="238"/>
  <c r="F133" i="238"/>
  <c r="B133" i="238"/>
  <c r="J132" i="238"/>
  <c r="F132" i="238"/>
  <c r="B132" i="238"/>
  <c r="J131" i="238"/>
  <c r="F131" i="238"/>
  <c r="A131" i="238"/>
  <c r="J130" i="238"/>
  <c r="F130" i="238"/>
  <c r="B130" i="238"/>
  <c r="J129" i="238"/>
  <c r="F129" i="238"/>
  <c r="B129" i="238"/>
  <c r="J128" i="238"/>
  <c r="F128" i="238"/>
  <c r="B128" i="238"/>
  <c r="J127" i="238"/>
  <c r="F127" i="238"/>
  <c r="B127" i="238"/>
  <c r="J126" i="238"/>
  <c r="E126" i="238"/>
  <c r="B126" i="238"/>
  <c r="J125" i="238"/>
  <c r="F125" i="238"/>
  <c r="B125" i="238"/>
  <c r="J124" i="238"/>
  <c r="F124" i="238"/>
  <c r="B124" i="238"/>
  <c r="J123" i="238"/>
  <c r="F123" i="238"/>
  <c r="B123" i="238"/>
  <c r="R122" i="238"/>
  <c r="I122" i="238"/>
  <c r="F122" i="238"/>
  <c r="B122" i="238"/>
  <c r="R121" i="238"/>
  <c r="J121" i="238"/>
  <c r="F121" i="238"/>
  <c r="B121" i="238"/>
  <c r="R120" i="238"/>
  <c r="J120" i="238"/>
  <c r="F120" i="238"/>
  <c r="B120" i="238"/>
  <c r="R119" i="238"/>
  <c r="J119" i="238"/>
  <c r="F119" i="238"/>
  <c r="B119" i="238"/>
  <c r="R118" i="238"/>
  <c r="N118" i="238"/>
  <c r="J118" i="238"/>
  <c r="F118" i="238"/>
  <c r="B118" i="238"/>
  <c r="Q117" i="238"/>
  <c r="N117" i="238"/>
  <c r="J117" i="238"/>
  <c r="F117" i="238"/>
  <c r="B117" i="238"/>
  <c r="R116" i="238"/>
  <c r="N116" i="238"/>
  <c r="J116" i="238"/>
  <c r="F116" i="238"/>
  <c r="B116" i="238"/>
  <c r="R115" i="238"/>
  <c r="N115" i="238"/>
  <c r="J115" i="238"/>
  <c r="F115" i="238"/>
  <c r="B115" i="238"/>
  <c r="R114" i="238"/>
  <c r="N114" i="238"/>
  <c r="J114" i="238"/>
  <c r="F114" i="238"/>
  <c r="B114" i="238"/>
  <c r="R113" i="238"/>
  <c r="N113" i="238"/>
  <c r="J113" i="238"/>
  <c r="F113" i="238"/>
  <c r="B113" i="238"/>
  <c r="R112" i="238"/>
  <c r="N112" i="238"/>
  <c r="J112" i="238"/>
  <c r="F112" i="238"/>
  <c r="B112" i="238"/>
  <c r="Q111" i="238"/>
  <c r="N111" i="238"/>
  <c r="J111" i="238"/>
  <c r="F111" i="238"/>
  <c r="B111" i="238"/>
  <c r="R110" i="238"/>
  <c r="N110" i="238"/>
  <c r="J110" i="238"/>
  <c r="F110" i="238"/>
  <c r="A110" i="238"/>
  <c r="R109" i="238"/>
  <c r="N109" i="238"/>
  <c r="J109" i="238"/>
  <c r="F109" i="238"/>
  <c r="R108" i="238"/>
  <c r="M108" i="238"/>
  <c r="J108" i="238"/>
  <c r="F108" i="238"/>
  <c r="R107" i="238"/>
  <c r="N107" i="238"/>
  <c r="J107" i="238"/>
  <c r="F107" i="238"/>
  <c r="B107" i="238"/>
  <c r="R106" i="238"/>
  <c r="N106" i="238"/>
  <c r="J106" i="238"/>
  <c r="F106" i="238"/>
  <c r="B106" i="238"/>
  <c r="Q105" i="238"/>
  <c r="N105" i="238"/>
  <c r="J105" i="238"/>
  <c r="E105" i="238"/>
  <c r="B105" i="238"/>
  <c r="R104" i="238"/>
  <c r="N104" i="238"/>
  <c r="J104" i="238"/>
  <c r="F104" i="238"/>
  <c r="R103" i="238"/>
  <c r="N103" i="238"/>
  <c r="J103" i="238"/>
  <c r="F103" i="238"/>
  <c r="R102" i="238"/>
  <c r="N102" i="238"/>
  <c r="J102" i="238"/>
  <c r="F102" i="238"/>
  <c r="B102" i="238"/>
  <c r="R101" i="238"/>
  <c r="N101" i="238"/>
  <c r="I101" i="238"/>
  <c r="F101" i="238"/>
  <c r="B101" i="238"/>
  <c r="R100" i="238"/>
  <c r="N100" i="238"/>
  <c r="J100" i="238"/>
  <c r="F100" i="238"/>
  <c r="B100" i="238"/>
  <c r="Q99" i="238"/>
  <c r="N99" i="238"/>
  <c r="J99" i="238"/>
  <c r="F99" i="238"/>
  <c r="B99" i="238"/>
  <c r="Q98" i="238"/>
  <c r="N98" i="238"/>
  <c r="J98" i="238"/>
  <c r="F98" i="238"/>
  <c r="B98" i="238"/>
  <c r="Q97" i="238"/>
  <c r="M97" i="238"/>
  <c r="J97" i="238"/>
  <c r="F97" i="238"/>
  <c r="B97" i="238"/>
  <c r="Q96" i="238"/>
  <c r="N96" i="238"/>
  <c r="J96" i="238"/>
  <c r="F96" i="238"/>
  <c r="B96" i="238"/>
  <c r="Q95" i="238"/>
  <c r="N95" i="238"/>
  <c r="J95" i="238"/>
  <c r="F95" i="238"/>
  <c r="B95" i="238"/>
  <c r="Q94" i="238"/>
  <c r="N94" i="238"/>
  <c r="J94" i="238"/>
  <c r="F94" i="238"/>
  <c r="B94" i="238"/>
  <c r="Q93" i="238"/>
  <c r="N93" i="238"/>
  <c r="J93" i="238"/>
  <c r="F93" i="238"/>
  <c r="B93" i="238"/>
  <c r="Q92" i="238"/>
  <c r="N92" i="238"/>
  <c r="J92" i="238"/>
  <c r="F92" i="238"/>
  <c r="B92" i="238"/>
  <c r="Q91" i="238"/>
  <c r="N91" i="238"/>
  <c r="J91" i="238"/>
  <c r="F91" i="238"/>
  <c r="B91" i="238"/>
  <c r="Q90" i="238"/>
  <c r="N90" i="238"/>
  <c r="J90" i="238"/>
  <c r="F90" i="238"/>
  <c r="B90" i="238"/>
  <c r="Q89" i="238"/>
  <c r="N89" i="238"/>
  <c r="J89" i="238"/>
  <c r="F89" i="238"/>
  <c r="B89" i="238"/>
  <c r="Q88" i="238"/>
  <c r="N88" i="238"/>
  <c r="J88" i="238"/>
  <c r="F88" i="238"/>
  <c r="B88" i="238"/>
  <c r="Q87" i="238"/>
  <c r="N87" i="238"/>
  <c r="J87" i="238"/>
  <c r="F87" i="238"/>
  <c r="Q86" i="238"/>
  <c r="N86" i="238"/>
  <c r="J86" i="238"/>
  <c r="F86" i="238"/>
  <c r="Q85" i="238"/>
  <c r="N85" i="238"/>
  <c r="J85" i="238"/>
  <c r="F85" i="238"/>
  <c r="Q84" i="238"/>
  <c r="N84" i="238"/>
  <c r="J84" i="238"/>
  <c r="E84" i="238"/>
  <c r="Q83" i="238"/>
  <c r="N83" i="238"/>
  <c r="J83" i="238"/>
  <c r="F83" i="238"/>
  <c r="Q82" i="238"/>
  <c r="N82" i="238"/>
  <c r="J82" i="238"/>
  <c r="F82" i="238"/>
  <c r="Q81" i="238"/>
  <c r="N81" i="238"/>
  <c r="J81" i="238"/>
  <c r="F81" i="238"/>
  <c r="Q80" i="238"/>
  <c r="N80" i="238"/>
  <c r="I80" i="238"/>
  <c r="F80" i="238"/>
  <c r="Q79" i="238"/>
  <c r="N79" i="238"/>
  <c r="J79" i="238"/>
  <c r="F79" i="238"/>
  <c r="Q78" i="238"/>
  <c r="N78" i="238"/>
  <c r="J78" i="238"/>
  <c r="F78" i="238"/>
  <c r="Q77" i="238"/>
  <c r="N77" i="238"/>
  <c r="J77" i="238"/>
  <c r="F77" i="238"/>
  <c r="Q76" i="238"/>
  <c r="M76" i="238"/>
  <c r="J76" i="238"/>
  <c r="F76" i="238"/>
  <c r="Q75" i="238"/>
  <c r="N75" i="238"/>
  <c r="J75" i="238"/>
  <c r="F75" i="238"/>
  <c r="Q74" i="238"/>
  <c r="N74" i="238"/>
  <c r="J74" i="238"/>
  <c r="F74" i="238"/>
  <c r="Q73" i="238"/>
  <c r="N73" i="238"/>
  <c r="J73" i="238"/>
  <c r="F73" i="238"/>
  <c r="Q72" i="238"/>
  <c r="N72" i="238"/>
  <c r="J72" i="238"/>
  <c r="F72" i="238"/>
  <c r="Q71" i="238"/>
  <c r="M71" i="238"/>
  <c r="I71" i="238"/>
  <c r="E71" i="238"/>
  <c r="A70" i="238"/>
  <c r="R69" i="238"/>
  <c r="N69" i="238"/>
  <c r="J69" i="238"/>
  <c r="F69" i="238"/>
  <c r="B69" i="238"/>
  <c r="R68" i="238"/>
  <c r="N68" i="238"/>
  <c r="J68" i="238"/>
  <c r="F68" i="238"/>
  <c r="B68" i="238"/>
  <c r="R67" i="238"/>
  <c r="N67" i="238"/>
  <c r="J67" i="238"/>
  <c r="F67" i="238"/>
  <c r="B67" i="238"/>
  <c r="R66" i="238"/>
  <c r="N66" i="238"/>
  <c r="J66" i="238"/>
  <c r="F66" i="238"/>
  <c r="B66" i="238"/>
  <c r="R65" i="238"/>
  <c r="N65" i="238"/>
  <c r="J65" i="238"/>
  <c r="F65" i="238"/>
  <c r="A65" i="238"/>
  <c r="R64" i="238"/>
  <c r="N64" i="238"/>
  <c r="J64" i="238"/>
  <c r="F64" i="238"/>
  <c r="B64" i="238"/>
  <c r="R63" i="238"/>
  <c r="N63" i="238"/>
  <c r="J63" i="238"/>
  <c r="F63" i="238"/>
  <c r="B63" i="238"/>
  <c r="R62" i="238"/>
  <c r="N62" i="238"/>
  <c r="J62" i="238"/>
  <c r="F62" i="238"/>
  <c r="B62" i="238"/>
  <c r="R61" i="238"/>
  <c r="N61" i="238"/>
  <c r="J61" i="238"/>
  <c r="E61" i="238"/>
  <c r="B61" i="238"/>
  <c r="R60" i="238"/>
  <c r="N60" i="238"/>
  <c r="J60" i="238"/>
  <c r="F60" i="238"/>
  <c r="B60" i="238"/>
  <c r="R59" i="238"/>
  <c r="N59" i="238"/>
  <c r="J59" i="238"/>
  <c r="F59" i="238"/>
  <c r="B59" i="238"/>
  <c r="R58" i="238"/>
  <c r="N58" i="238"/>
  <c r="J58" i="238"/>
  <c r="F58" i="238"/>
  <c r="B58" i="238"/>
  <c r="R57" i="238"/>
  <c r="N57" i="238"/>
  <c r="I57" i="238"/>
  <c r="F57" i="238"/>
  <c r="B57" i="238"/>
  <c r="R56" i="238"/>
  <c r="N56" i="238"/>
  <c r="J56" i="238"/>
  <c r="F56" i="238"/>
  <c r="B56" i="238"/>
  <c r="R55" i="238"/>
  <c r="N55" i="238"/>
  <c r="J55" i="238"/>
  <c r="F55" i="238"/>
  <c r="B55" i="238"/>
  <c r="R54" i="238"/>
  <c r="N54" i="238"/>
  <c r="J54" i="238"/>
  <c r="F54" i="238"/>
  <c r="B54" i="238"/>
  <c r="R53" i="238"/>
  <c r="M53" i="238"/>
  <c r="J53" i="238"/>
  <c r="F53" i="238"/>
  <c r="B53" i="238"/>
  <c r="R52" i="238"/>
  <c r="N52" i="238"/>
  <c r="J52" i="238"/>
  <c r="F52" i="238"/>
  <c r="B52" i="238"/>
  <c r="R51" i="238"/>
  <c r="N51" i="238"/>
  <c r="J51" i="238"/>
  <c r="F51" i="238"/>
  <c r="B51" i="238"/>
  <c r="R50" i="238"/>
  <c r="N50" i="238"/>
  <c r="J50" i="238"/>
  <c r="F50" i="238"/>
  <c r="B50" i="238"/>
  <c r="Q49" i="238"/>
  <c r="N49" i="238"/>
  <c r="J49" i="238"/>
  <c r="F49" i="238"/>
  <c r="B49" i="238"/>
  <c r="R48" i="238"/>
  <c r="N48" i="238"/>
  <c r="J48" i="238"/>
  <c r="F48" i="238"/>
  <c r="B48" i="238"/>
  <c r="R47" i="238"/>
  <c r="N47" i="238"/>
  <c r="J47" i="238"/>
  <c r="F47" i="238"/>
  <c r="B47" i="238"/>
  <c r="R46" i="238"/>
  <c r="N46" i="238"/>
  <c r="J46" i="238"/>
  <c r="F46" i="238"/>
  <c r="B46" i="238"/>
  <c r="R45" i="238"/>
  <c r="N45" i="238"/>
  <c r="J45" i="238"/>
  <c r="F45" i="238"/>
  <c r="B45" i="238"/>
  <c r="R44" i="238"/>
  <c r="N44" i="238"/>
  <c r="J44" i="238"/>
  <c r="F44" i="238"/>
  <c r="A44" i="238"/>
  <c r="R43" i="238"/>
  <c r="N43" i="238"/>
  <c r="J43" i="238"/>
  <c r="F43" i="238"/>
  <c r="B43" i="238"/>
  <c r="R42" i="238"/>
  <c r="N42" i="238"/>
  <c r="J42" i="238"/>
  <c r="F42" i="238"/>
  <c r="B42" i="238"/>
  <c r="R41" i="238"/>
  <c r="N41" i="238"/>
  <c r="J41" i="238"/>
  <c r="F41" i="238"/>
  <c r="B41" i="238"/>
  <c r="R40" i="238"/>
  <c r="N40" i="238"/>
  <c r="J40" i="238"/>
  <c r="E40" i="238"/>
  <c r="B40" i="238"/>
  <c r="R39" i="238"/>
  <c r="N39" i="238"/>
  <c r="J39" i="238"/>
  <c r="F39" i="238"/>
  <c r="B39" i="238"/>
  <c r="R38" i="238"/>
  <c r="N38" i="238"/>
  <c r="J38" i="238"/>
  <c r="F38" i="238"/>
  <c r="B38" i="238"/>
  <c r="R37" i="238"/>
  <c r="N37" i="238"/>
  <c r="J37" i="238"/>
  <c r="F37" i="238"/>
  <c r="B37" i="238"/>
  <c r="R36" i="238"/>
  <c r="N36" i="238"/>
  <c r="I36" i="238"/>
  <c r="F36" i="238"/>
  <c r="B36" i="238"/>
  <c r="R35" i="238"/>
  <c r="N35" i="238"/>
  <c r="J35" i="238"/>
  <c r="F35" i="238"/>
  <c r="B35" i="238"/>
  <c r="R34" i="238"/>
  <c r="N34" i="238"/>
  <c r="J34" i="238"/>
  <c r="F34" i="238"/>
  <c r="B34" i="238"/>
  <c r="R33" i="238"/>
  <c r="N33" i="238"/>
  <c r="J33" i="238"/>
  <c r="F33" i="238"/>
  <c r="B33" i="238"/>
  <c r="R32" i="238"/>
  <c r="M32" i="238"/>
  <c r="J32" i="238"/>
  <c r="F32" i="238"/>
  <c r="B32" i="238"/>
  <c r="R31" i="238"/>
  <c r="N31" i="238"/>
  <c r="J31" i="238"/>
  <c r="F31" i="238"/>
  <c r="B31" i="238"/>
  <c r="R30" i="238"/>
  <c r="N30" i="238"/>
  <c r="J30" i="238"/>
  <c r="F30" i="238"/>
  <c r="B30" i="238"/>
  <c r="R29" i="238"/>
  <c r="N29" i="238"/>
  <c r="J29" i="238"/>
  <c r="F29" i="238"/>
  <c r="B29" i="238"/>
  <c r="Q28" i="238"/>
  <c r="N28" i="238"/>
  <c r="J28" i="238"/>
  <c r="F28" i="238"/>
  <c r="B28" i="238"/>
  <c r="R27" i="238"/>
  <c r="N27" i="238"/>
  <c r="J27" i="238"/>
  <c r="F27" i="238"/>
  <c r="B27" i="238"/>
  <c r="R26" i="238"/>
  <c r="N26" i="238"/>
  <c r="J26" i="238"/>
  <c r="F26" i="238"/>
  <c r="B26" i="238"/>
  <c r="R25" i="238"/>
  <c r="N25" i="238"/>
  <c r="J25" i="238"/>
  <c r="F25" i="238"/>
  <c r="B25" i="238"/>
  <c r="R24" i="238"/>
  <c r="N24" i="238"/>
  <c r="J24" i="238"/>
  <c r="F24" i="238"/>
  <c r="B24" i="238"/>
  <c r="R23" i="238"/>
  <c r="N23" i="238"/>
  <c r="J23" i="238"/>
  <c r="F23" i="238"/>
  <c r="A23" i="238"/>
  <c r="R22" i="238"/>
  <c r="N22" i="238"/>
  <c r="J22" i="238"/>
  <c r="F22" i="238"/>
  <c r="R21" i="238"/>
  <c r="N21" i="238"/>
  <c r="J21" i="238"/>
  <c r="F21" i="238"/>
  <c r="R20" i="238"/>
  <c r="N20" i="238"/>
  <c r="J20" i="238"/>
  <c r="F20" i="238"/>
  <c r="R19" i="238"/>
  <c r="N19" i="238"/>
  <c r="J19" i="238"/>
  <c r="E19" i="238"/>
  <c r="R18" i="238"/>
  <c r="N18" i="238"/>
  <c r="J18" i="238"/>
  <c r="F18" i="238"/>
  <c r="R17" i="238"/>
  <c r="N17" i="238"/>
  <c r="J17" i="238"/>
  <c r="F17" i="238"/>
  <c r="R16" i="238"/>
  <c r="N16" i="238"/>
  <c r="J16" i="238"/>
  <c r="F16" i="238"/>
  <c r="R15" i="238"/>
  <c r="N15" i="238"/>
  <c r="I15" i="238"/>
  <c r="F15" i="238"/>
  <c r="R14" i="238"/>
  <c r="N14" i="238"/>
  <c r="J14" i="238"/>
  <c r="F14" i="238"/>
  <c r="R13" i="238"/>
  <c r="N13" i="238"/>
  <c r="J13" i="238"/>
  <c r="F13" i="238"/>
  <c r="R12" i="238"/>
  <c r="N12" i="238"/>
  <c r="J12" i="238"/>
  <c r="F12" i="238"/>
  <c r="R11" i="238"/>
  <c r="M11" i="238"/>
  <c r="J11" i="238"/>
  <c r="F11" i="238"/>
  <c r="R10" i="238"/>
  <c r="N10" i="238"/>
  <c r="J10" i="238"/>
  <c r="F10" i="238"/>
  <c r="R9" i="238"/>
  <c r="N9" i="238"/>
  <c r="J9" i="238"/>
  <c r="F9" i="238"/>
  <c r="R8" i="238"/>
  <c r="N8" i="238"/>
  <c r="J8" i="238"/>
  <c r="F8" i="238"/>
  <c r="Q7" i="238"/>
  <c r="N7" i="238"/>
  <c r="J7" i="238"/>
  <c r="F7" i="238"/>
  <c r="R6" i="238"/>
  <c r="N6" i="238"/>
  <c r="J6" i="238"/>
  <c r="F6" i="238"/>
  <c r="R5" i="238"/>
  <c r="N5" i="238"/>
  <c r="J5" i="238"/>
  <c r="F5" i="238"/>
  <c r="R4" i="238"/>
  <c r="N4" i="238"/>
  <c r="J4" i="238"/>
  <c r="F4" i="238"/>
  <c r="R3" i="238"/>
  <c r="N3" i="238"/>
  <c r="J3" i="238"/>
  <c r="F3" i="238"/>
  <c r="Q2" i="238"/>
  <c r="M2" i="238"/>
  <c r="I2" i="238"/>
  <c r="E2" i="238"/>
  <c r="J1" i="210"/>
  <c r="E190" i="237"/>
  <c r="E189" i="237"/>
  <c r="E188" i="237"/>
  <c r="E187" i="237"/>
  <c r="E186" i="237"/>
  <c r="E185" i="237"/>
  <c r="E184" i="237"/>
  <c r="E183" i="237"/>
  <c r="R182" i="237"/>
  <c r="N182" i="237"/>
  <c r="J182" i="237"/>
  <c r="E182" i="237"/>
  <c r="R181" i="237"/>
  <c r="N181" i="237"/>
  <c r="J181" i="237"/>
  <c r="E181" i="237"/>
  <c r="R180" i="237"/>
  <c r="N180" i="237"/>
  <c r="J180" i="237"/>
  <c r="E180" i="237"/>
  <c r="R179" i="237"/>
  <c r="N179" i="237"/>
  <c r="J179" i="237"/>
  <c r="E179" i="237"/>
  <c r="R178" i="237"/>
  <c r="N178" i="237"/>
  <c r="J178" i="237"/>
  <c r="E178" i="237"/>
  <c r="R177" i="237"/>
  <c r="N177" i="237"/>
  <c r="J177" i="237"/>
  <c r="E177" i="237"/>
  <c r="R176" i="237"/>
  <c r="N176" i="237"/>
  <c r="J176" i="237"/>
  <c r="E176" i="237"/>
  <c r="R175" i="237"/>
  <c r="N175" i="237"/>
  <c r="J175" i="237"/>
  <c r="E175" i="237"/>
  <c r="R174" i="237"/>
  <c r="N174" i="237"/>
  <c r="J174" i="237"/>
  <c r="E174" i="237"/>
  <c r="R173" i="237"/>
  <c r="N173" i="237"/>
  <c r="J173" i="237"/>
  <c r="E173" i="237"/>
  <c r="R172" i="237"/>
  <c r="N172" i="237"/>
  <c r="J172" i="237"/>
  <c r="E172" i="237"/>
  <c r="R171" i="237"/>
  <c r="N171" i="237"/>
  <c r="J171" i="237"/>
  <c r="E171" i="237"/>
  <c r="R170" i="237"/>
  <c r="N170" i="237"/>
  <c r="J170" i="237"/>
  <c r="E170" i="237"/>
  <c r="R169" i="237"/>
  <c r="N169" i="237"/>
  <c r="J169" i="237"/>
  <c r="E169" i="237"/>
  <c r="R168" i="237"/>
  <c r="N168" i="237"/>
  <c r="J168" i="237"/>
  <c r="E168" i="237"/>
  <c r="R167" i="237"/>
  <c r="N167" i="237"/>
  <c r="J167" i="237"/>
  <c r="E167" i="237"/>
  <c r="R166" i="237"/>
  <c r="N166" i="237"/>
  <c r="J166" i="237"/>
  <c r="E166" i="237"/>
  <c r="R165" i="237"/>
  <c r="N165" i="237"/>
  <c r="J165" i="237"/>
  <c r="E165" i="237"/>
  <c r="R164" i="237"/>
  <c r="N164" i="237"/>
  <c r="J164" i="237"/>
  <c r="E164" i="237"/>
  <c r="R163" i="237"/>
  <c r="N163" i="237"/>
  <c r="J163" i="237"/>
  <c r="E163" i="237"/>
  <c r="Q162" i="237"/>
  <c r="M162" i="237"/>
  <c r="I162" i="237"/>
  <c r="E162" i="237"/>
  <c r="R161" i="237"/>
  <c r="N161" i="237"/>
  <c r="J161" i="237"/>
  <c r="E161" i="237"/>
  <c r="R160" i="237"/>
  <c r="N160" i="237"/>
  <c r="J160" i="237"/>
  <c r="E160" i="237"/>
  <c r="R159" i="237"/>
  <c r="N159" i="237"/>
  <c r="J159" i="237"/>
  <c r="E159" i="237"/>
  <c r="R158" i="237"/>
  <c r="N158" i="237"/>
  <c r="J158" i="237"/>
  <c r="E158" i="237"/>
  <c r="R157" i="237"/>
  <c r="N157" i="237"/>
  <c r="J157" i="237"/>
  <c r="E157" i="237"/>
  <c r="R156" i="237"/>
  <c r="N156" i="237"/>
  <c r="J156" i="237"/>
  <c r="E156" i="237"/>
  <c r="R155" i="237"/>
  <c r="N155" i="237"/>
  <c r="J155" i="237"/>
  <c r="E155" i="237"/>
  <c r="R154" i="237"/>
  <c r="N154" i="237"/>
  <c r="J154" i="237"/>
  <c r="E154" i="237"/>
  <c r="R153" i="237"/>
  <c r="N153" i="237"/>
  <c r="J153" i="237"/>
  <c r="E153" i="237"/>
  <c r="R152" i="237"/>
  <c r="N152" i="237"/>
  <c r="J152" i="237"/>
  <c r="E152" i="237"/>
  <c r="R151" i="237"/>
  <c r="N151" i="237"/>
  <c r="J151" i="237"/>
  <c r="E151" i="237"/>
  <c r="R150" i="237"/>
  <c r="N150" i="237"/>
  <c r="J150" i="237"/>
  <c r="E150" i="237"/>
  <c r="R149" i="237"/>
  <c r="N149" i="237"/>
  <c r="J149" i="237"/>
  <c r="E149" i="237"/>
  <c r="R148" i="237"/>
  <c r="N148" i="237"/>
  <c r="J148" i="237"/>
  <c r="E148" i="237"/>
  <c r="A148" i="237"/>
  <c r="R147" i="237"/>
  <c r="N147" i="237"/>
  <c r="J147" i="237"/>
  <c r="E147" i="237"/>
  <c r="A147" i="237"/>
  <c r="R146" i="237"/>
  <c r="N146" i="237"/>
  <c r="J146" i="237"/>
  <c r="E146" i="237"/>
  <c r="A146" i="237"/>
  <c r="R145" i="237"/>
  <c r="N145" i="237"/>
  <c r="J145" i="237"/>
  <c r="E145" i="237"/>
  <c r="A145" i="237"/>
  <c r="R144" i="237"/>
  <c r="N144" i="237"/>
  <c r="J144" i="237"/>
  <c r="E144" i="237"/>
  <c r="A144" i="237"/>
  <c r="R143" i="237"/>
  <c r="N143" i="237"/>
  <c r="J143" i="237"/>
  <c r="E143" i="237"/>
  <c r="A143" i="237"/>
  <c r="R142" i="237"/>
  <c r="N142" i="237"/>
  <c r="J142" i="237"/>
  <c r="E142" i="237"/>
  <c r="Q141" i="237"/>
  <c r="M141" i="237"/>
  <c r="I141" i="237"/>
  <c r="E141" i="237"/>
  <c r="A140" i="237"/>
  <c r="B139" i="237"/>
  <c r="J138" i="237"/>
  <c r="F138" i="237"/>
  <c r="B138" i="237"/>
  <c r="J137" i="237"/>
  <c r="F137" i="237"/>
  <c r="B137" i="237"/>
  <c r="J136" i="237"/>
  <c r="F136" i="237"/>
  <c r="B136" i="237"/>
  <c r="J135" i="237"/>
  <c r="F135" i="237"/>
  <c r="B135" i="237"/>
  <c r="J134" i="237"/>
  <c r="F134" i="237"/>
  <c r="B134" i="237"/>
  <c r="J133" i="237"/>
  <c r="F133" i="237"/>
  <c r="B133" i="237"/>
  <c r="J132" i="237"/>
  <c r="F132" i="237"/>
  <c r="B132" i="237"/>
  <c r="J131" i="237"/>
  <c r="F131" i="237"/>
  <c r="A131" i="237"/>
  <c r="J130" i="237"/>
  <c r="F130" i="237"/>
  <c r="B130" i="237"/>
  <c r="J129" i="237"/>
  <c r="F129" i="237"/>
  <c r="B129" i="237"/>
  <c r="J128" i="237"/>
  <c r="F128" i="237"/>
  <c r="B128" i="237"/>
  <c r="J127" i="237"/>
  <c r="F127" i="237"/>
  <c r="B127" i="237"/>
  <c r="J126" i="237"/>
  <c r="E126" i="237"/>
  <c r="B126" i="237"/>
  <c r="J125" i="237"/>
  <c r="F125" i="237"/>
  <c r="B125" i="237"/>
  <c r="J124" i="237"/>
  <c r="F124" i="237"/>
  <c r="B124" i="237"/>
  <c r="J123" i="237"/>
  <c r="F123" i="237"/>
  <c r="B123" i="237"/>
  <c r="R122" i="237"/>
  <c r="I122" i="237"/>
  <c r="F122" i="237"/>
  <c r="B122" i="237"/>
  <c r="R121" i="237"/>
  <c r="J121" i="237"/>
  <c r="F121" i="237"/>
  <c r="B121" i="237"/>
  <c r="R120" i="237"/>
  <c r="J120" i="237"/>
  <c r="F120" i="237"/>
  <c r="B120" i="237"/>
  <c r="R119" i="237"/>
  <c r="J119" i="237"/>
  <c r="F119" i="237"/>
  <c r="B119" i="237"/>
  <c r="R118" i="237"/>
  <c r="N118" i="237"/>
  <c r="J118" i="237"/>
  <c r="F118" i="237"/>
  <c r="B118" i="237"/>
  <c r="Q117" i="237"/>
  <c r="N117" i="237"/>
  <c r="J117" i="237"/>
  <c r="F117" i="237"/>
  <c r="B117" i="237"/>
  <c r="R116" i="237"/>
  <c r="N116" i="237"/>
  <c r="J116" i="237"/>
  <c r="F116" i="237"/>
  <c r="B116" i="237"/>
  <c r="R115" i="237"/>
  <c r="N115" i="237"/>
  <c r="J115" i="237"/>
  <c r="F115" i="237"/>
  <c r="B115" i="237"/>
  <c r="R114" i="237"/>
  <c r="N114" i="237"/>
  <c r="J114" i="237"/>
  <c r="F114" i="237"/>
  <c r="B114" i="237"/>
  <c r="R113" i="237"/>
  <c r="N113" i="237"/>
  <c r="J113" i="237"/>
  <c r="F113" i="237"/>
  <c r="B113" i="237"/>
  <c r="R112" i="237"/>
  <c r="N112" i="237"/>
  <c r="J112" i="237"/>
  <c r="F112" i="237"/>
  <c r="B112" i="237"/>
  <c r="Q111" i="237"/>
  <c r="N111" i="237"/>
  <c r="J111" i="237"/>
  <c r="F111" i="237"/>
  <c r="B111" i="237"/>
  <c r="R110" i="237"/>
  <c r="N110" i="237"/>
  <c r="J110" i="237"/>
  <c r="F110" i="237"/>
  <c r="A110" i="237"/>
  <c r="R109" i="237"/>
  <c r="N109" i="237"/>
  <c r="J109" i="237"/>
  <c r="F109" i="237"/>
  <c r="R108" i="237"/>
  <c r="M108" i="237"/>
  <c r="J108" i="237"/>
  <c r="F108" i="237"/>
  <c r="R107" i="237"/>
  <c r="N107" i="237"/>
  <c r="J107" i="237"/>
  <c r="F107" i="237"/>
  <c r="B107" i="237"/>
  <c r="R106" i="237"/>
  <c r="N106" i="237"/>
  <c r="J106" i="237"/>
  <c r="F106" i="237"/>
  <c r="B106" i="237"/>
  <c r="Q105" i="237"/>
  <c r="N105" i="237"/>
  <c r="J105" i="237"/>
  <c r="E105" i="237"/>
  <c r="B105" i="237"/>
  <c r="R104" i="237"/>
  <c r="N104" i="237"/>
  <c r="J104" i="237"/>
  <c r="F104" i="237"/>
  <c r="R103" i="237"/>
  <c r="N103" i="237"/>
  <c r="J103" i="237"/>
  <c r="F103" i="237"/>
  <c r="R102" i="237"/>
  <c r="N102" i="237"/>
  <c r="J102" i="237"/>
  <c r="F102" i="237"/>
  <c r="B102" i="237"/>
  <c r="R101" i="237"/>
  <c r="N101" i="237"/>
  <c r="I101" i="237"/>
  <c r="F101" i="237"/>
  <c r="B101" i="237"/>
  <c r="R100" i="237"/>
  <c r="N100" i="237"/>
  <c r="J100" i="237"/>
  <c r="F100" i="237"/>
  <c r="B100" i="237"/>
  <c r="Q99" i="237"/>
  <c r="N99" i="237"/>
  <c r="J99" i="237"/>
  <c r="F99" i="237"/>
  <c r="B99" i="237"/>
  <c r="Q98" i="237"/>
  <c r="N98" i="237"/>
  <c r="J98" i="237"/>
  <c r="F98" i="237"/>
  <c r="B98" i="237"/>
  <c r="Q97" i="237"/>
  <c r="M97" i="237"/>
  <c r="J97" i="237"/>
  <c r="F97" i="237"/>
  <c r="B97" i="237"/>
  <c r="Q96" i="237"/>
  <c r="N96" i="237"/>
  <c r="J96" i="237"/>
  <c r="F96" i="237"/>
  <c r="B96" i="237"/>
  <c r="Q95" i="237"/>
  <c r="N95" i="237"/>
  <c r="J95" i="237"/>
  <c r="F95" i="237"/>
  <c r="B95" i="237"/>
  <c r="Q94" i="237"/>
  <c r="N94" i="237"/>
  <c r="J94" i="237"/>
  <c r="F94" i="237"/>
  <c r="B94" i="237"/>
  <c r="Q93" i="237"/>
  <c r="N93" i="237"/>
  <c r="J93" i="237"/>
  <c r="F93" i="237"/>
  <c r="B93" i="237"/>
  <c r="Q92" i="237"/>
  <c r="N92" i="237"/>
  <c r="J92" i="237"/>
  <c r="F92" i="237"/>
  <c r="B92" i="237"/>
  <c r="Q91" i="237"/>
  <c r="N91" i="237"/>
  <c r="J91" i="237"/>
  <c r="F91" i="237"/>
  <c r="B91" i="237"/>
  <c r="Q90" i="237"/>
  <c r="N90" i="237"/>
  <c r="J90" i="237"/>
  <c r="F90" i="237"/>
  <c r="B90" i="237"/>
  <c r="Q89" i="237"/>
  <c r="N89" i="237"/>
  <c r="J89" i="237"/>
  <c r="F89" i="237"/>
  <c r="B89" i="237"/>
  <c r="Q88" i="237"/>
  <c r="N88" i="237"/>
  <c r="J88" i="237"/>
  <c r="F88" i="237"/>
  <c r="B88" i="237"/>
  <c r="Q87" i="237"/>
  <c r="N87" i="237"/>
  <c r="J87" i="237"/>
  <c r="F87" i="237"/>
  <c r="Q86" i="237"/>
  <c r="N86" i="237"/>
  <c r="J86" i="237"/>
  <c r="F86" i="237"/>
  <c r="Q85" i="237"/>
  <c r="N85" i="237"/>
  <c r="J85" i="237"/>
  <c r="F85" i="237"/>
  <c r="Q84" i="237"/>
  <c r="N84" i="237"/>
  <c r="J84" i="237"/>
  <c r="E84" i="237"/>
  <c r="Q83" i="237"/>
  <c r="N83" i="237"/>
  <c r="J83" i="237"/>
  <c r="F83" i="237"/>
  <c r="Q82" i="237"/>
  <c r="N82" i="237"/>
  <c r="J82" i="237"/>
  <c r="F82" i="237"/>
  <c r="Q81" i="237"/>
  <c r="N81" i="237"/>
  <c r="J81" i="237"/>
  <c r="F81" i="237"/>
  <c r="Q80" i="237"/>
  <c r="N80" i="237"/>
  <c r="I80" i="237"/>
  <c r="F80" i="237"/>
  <c r="Q79" i="237"/>
  <c r="N79" i="237"/>
  <c r="J79" i="237"/>
  <c r="F79" i="237"/>
  <c r="Q78" i="237"/>
  <c r="N78" i="237"/>
  <c r="J78" i="237"/>
  <c r="F78" i="237"/>
  <c r="Q77" i="237"/>
  <c r="N77" i="237"/>
  <c r="J77" i="237"/>
  <c r="F77" i="237"/>
  <c r="Q76" i="237"/>
  <c r="M76" i="237"/>
  <c r="J76" i="237"/>
  <c r="F76" i="237"/>
  <c r="Q75" i="237"/>
  <c r="N75" i="237"/>
  <c r="J75" i="237"/>
  <c r="F75" i="237"/>
  <c r="Q74" i="237"/>
  <c r="N74" i="237"/>
  <c r="J74" i="237"/>
  <c r="F74" i="237"/>
  <c r="Q73" i="237"/>
  <c r="N73" i="237"/>
  <c r="J73" i="237"/>
  <c r="F73" i="237"/>
  <c r="Q72" i="237"/>
  <c r="N72" i="237"/>
  <c r="J72" i="237"/>
  <c r="F72" i="237"/>
  <c r="Q71" i="237"/>
  <c r="M71" i="237"/>
  <c r="I71" i="237"/>
  <c r="E71" i="237"/>
  <c r="A70" i="237"/>
  <c r="R69" i="237"/>
  <c r="N69" i="237"/>
  <c r="J69" i="237"/>
  <c r="F69" i="237"/>
  <c r="B69" i="237"/>
  <c r="R68" i="237"/>
  <c r="N68" i="237"/>
  <c r="J68" i="237"/>
  <c r="F68" i="237"/>
  <c r="B68" i="237"/>
  <c r="R67" i="237"/>
  <c r="N67" i="237"/>
  <c r="J67" i="237"/>
  <c r="F67" i="237"/>
  <c r="B67" i="237"/>
  <c r="R66" i="237"/>
  <c r="N66" i="237"/>
  <c r="J66" i="237"/>
  <c r="F66" i="237"/>
  <c r="B66" i="237"/>
  <c r="R65" i="237"/>
  <c r="N65" i="237"/>
  <c r="J65" i="237"/>
  <c r="F65" i="237"/>
  <c r="A65" i="237"/>
  <c r="R64" i="237"/>
  <c r="N64" i="237"/>
  <c r="J64" i="237"/>
  <c r="F64" i="237"/>
  <c r="B64" i="237"/>
  <c r="R63" i="237"/>
  <c r="N63" i="237"/>
  <c r="J63" i="237"/>
  <c r="F63" i="237"/>
  <c r="B63" i="237"/>
  <c r="R62" i="237"/>
  <c r="N62" i="237"/>
  <c r="J62" i="237"/>
  <c r="F62" i="237"/>
  <c r="B62" i="237"/>
  <c r="R61" i="237"/>
  <c r="N61" i="237"/>
  <c r="J61" i="237"/>
  <c r="E61" i="237"/>
  <c r="B61" i="237"/>
  <c r="R60" i="237"/>
  <c r="N60" i="237"/>
  <c r="J60" i="237"/>
  <c r="F60" i="237"/>
  <c r="B60" i="237"/>
  <c r="R59" i="237"/>
  <c r="N59" i="237"/>
  <c r="J59" i="237"/>
  <c r="F59" i="237"/>
  <c r="B59" i="237"/>
  <c r="R58" i="237"/>
  <c r="N58" i="237"/>
  <c r="J58" i="237"/>
  <c r="F58" i="237"/>
  <c r="B58" i="237"/>
  <c r="R57" i="237"/>
  <c r="N57" i="237"/>
  <c r="I57" i="237"/>
  <c r="F57" i="237"/>
  <c r="B57" i="237"/>
  <c r="R56" i="237"/>
  <c r="N56" i="237"/>
  <c r="J56" i="237"/>
  <c r="F56" i="237"/>
  <c r="B56" i="237"/>
  <c r="R55" i="237"/>
  <c r="N55" i="237"/>
  <c r="J55" i="237"/>
  <c r="F55" i="237"/>
  <c r="B55" i="237"/>
  <c r="R54" i="237"/>
  <c r="N54" i="237"/>
  <c r="J54" i="237"/>
  <c r="F54" i="237"/>
  <c r="B54" i="237"/>
  <c r="R53" i="237"/>
  <c r="M53" i="237"/>
  <c r="J53" i="237"/>
  <c r="F53" i="237"/>
  <c r="B53" i="237"/>
  <c r="R52" i="237"/>
  <c r="N52" i="237"/>
  <c r="J52" i="237"/>
  <c r="F52" i="237"/>
  <c r="B52" i="237"/>
  <c r="R51" i="237"/>
  <c r="N51" i="237"/>
  <c r="J51" i="237"/>
  <c r="F51" i="237"/>
  <c r="B51" i="237"/>
  <c r="R50" i="237"/>
  <c r="N50" i="237"/>
  <c r="J50" i="237"/>
  <c r="F50" i="237"/>
  <c r="B50" i="237"/>
  <c r="Q49" i="237"/>
  <c r="N49" i="237"/>
  <c r="J49" i="237"/>
  <c r="F49" i="237"/>
  <c r="B49" i="237"/>
  <c r="R48" i="237"/>
  <c r="N48" i="237"/>
  <c r="J48" i="237"/>
  <c r="F48" i="237"/>
  <c r="B48" i="237"/>
  <c r="R47" i="237"/>
  <c r="N47" i="237"/>
  <c r="J47" i="237"/>
  <c r="F47" i="237"/>
  <c r="B47" i="237"/>
  <c r="R46" i="237"/>
  <c r="N46" i="237"/>
  <c r="J46" i="237"/>
  <c r="F46" i="237"/>
  <c r="B46" i="237"/>
  <c r="R45" i="237"/>
  <c r="N45" i="237"/>
  <c r="J45" i="237"/>
  <c r="F45" i="237"/>
  <c r="B45" i="237"/>
  <c r="R44" i="237"/>
  <c r="N44" i="237"/>
  <c r="J44" i="237"/>
  <c r="F44" i="237"/>
  <c r="A44" i="237"/>
  <c r="R43" i="237"/>
  <c r="N43" i="237"/>
  <c r="J43" i="237"/>
  <c r="F43" i="237"/>
  <c r="B43" i="237"/>
  <c r="R42" i="237"/>
  <c r="N42" i="237"/>
  <c r="J42" i="237"/>
  <c r="F42" i="237"/>
  <c r="B42" i="237"/>
  <c r="R41" i="237"/>
  <c r="N41" i="237"/>
  <c r="J41" i="237"/>
  <c r="F41" i="237"/>
  <c r="B41" i="237"/>
  <c r="R40" i="237"/>
  <c r="N40" i="237"/>
  <c r="J40" i="237"/>
  <c r="E40" i="237"/>
  <c r="B40" i="237"/>
  <c r="R39" i="237"/>
  <c r="N39" i="237"/>
  <c r="J39" i="237"/>
  <c r="F39" i="237"/>
  <c r="B39" i="237"/>
  <c r="R38" i="237"/>
  <c r="N38" i="237"/>
  <c r="J38" i="237"/>
  <c r="F38" i="237"/>
  <c r="B38" i="237"/>
  <c r="R37" i="237"/>
  <c r="N37" i="237"/>
  <c r="J37" i="237"/>
  <c r="F37" i="237"/>
  <c r="B37" i="237"/>
  <c r="R36" i="237"/>
  <c r="N36" i="237"/>
  <c r="I36" i="237"/>
  <c r="F36" i="237"/>
  <c r="B36" i="237"/>
  <c r="R35" i="237"/>
  <c r="N35" i="237"/>
  <c r="J35" i="237"/>
  <c r="F35" i="237"/>
  <c r="B35" i="237"/>
  <c r="R34" i="237"/>
  <c r="N34" i="237"/>
  <c r="J34" i="237"/>
  <c r="F34" i="237"/>
  <c r="B34" i="237"/>
  <c r="R33" i="237"/>
  <c r="N33" i="237"/>
  <c r="J33" i="237"/>
  <c r="F33" i="237"/>
  <c r="B33" i="237"/>
  <c r="R32" i="237"/>
  <c r="M32" i="237"/>
  <c r="J32" i="237"/>
  <c r="F32" i="237"/>
  <c r="B32" i="237"/>
  <c r="R31" i="237"/>
  <c r="N31" i="237"/>
  <c r="J31" i="237"/>
  <c r="F31" i="237"/>
  <c r="B31" i="237"/>
  <c r="R30" i="237"/>
  <c r="N30" i="237"/>
  <c r="J30" i="237"/>
  <c r="F30" i="237"/>
  <c r="B30" i="237"/>
  <c r="R29" i="237"/>
  <c r="N29" i="237"/>
  <c r="J29" i="237"/>
  <c r="F29" i="237"/>
  <c r="B29" i="237"/>
  <c r="Q28" i="237"/>
  <c r="N28" i="237"/>
  <c r="J28" i="237"/>
  <c r="F28" i="237"/>
  <c r="B28" i="237"/>
  <c r="R27" i="237"/>
  <c r="N27" i="237"/>
  <c r="J27" i="237"/>
  <c r="F27" i="237"/>
  <c r="B27" i="237"/>
  <c r="R26" i="237"/>
  <c r="N26" i="237"/>
  <c r="J26" i="237"/>
  <c r="F26" i="237"/>
  <c r="B26" i="237"/>
  <c r="R25" i="237"/>
  <c r="N25" i="237"/>
  <c r="J25" i="237"/>
  <c r="F25" i="237"/>
  <c r="B25" i="237"/>
  <c r="R24" i="237"/>
  <c r="N24" i="237"/>
  <c r="J24" i="237"/>
  <c r="F24" i="237"/>
  <c r="B24" i="237"/>
  <c r="R23" i="237"/>
  <c r="N23" i="237"/>
  <c r="J23" i="237"/>
  <c r="F23" i="237"/>
  <c r="A23" i="237"/>
  <c r="R22" i="237"/>
  <c r="N22" i="237"/>
  <c r="J22" i="237"/>
  <c r="F22" i="237"/>
  <c r="R21" i="237"/>
  <c r="N21" i="237"/>
  <c r="J21" i="237"/>
  <c r="F21" i="237"/>
  <c r="R20" i="237"/>
  <c r="N20" i="237"/>
  <c r="J20" i="237"/>
  <c r="F20" i="237"/>
  <c r="R19" i="237"/>
  <c r="N19" i="237"/>
  <c r="J19" i="237"/>
  <c r="E19" i="237"/>
  <c r="R18" i="237"/>
  <c r="N18" i="237"/>
  <c r="J18" i="237"/>
  <c r="F18" i="237"/>
  <c r="R17" i="237"/>
  <c r="N17" i="237"/>
  <c r="J17" i="237"/>
  <c r="F17" i="237"/>
  <c r="R16" i="237"/>
  <c r="N16" i="237"/>
  <c r="J16" i="237"/>
  <c r="F16" i="237"/>
  <c r="R15" i="237"/>
  <c r="N15" i="237"/>
  <c r="I15" i="237"/>
  <c r="F15" i="237"/>
  <c r="R14" i="237"/>
  <c r="N14" i="237"/>
  <c r="J14" i="237"/>
  <c r="F14" i="237"/>
  <c r="R13" i="237"/>
  <c r="N13" i="237"/>
  <c r="J13" i="237"/>
  <c r="F13" i="237"/>
  <c r="R12" i="237"/>
  <c r="N12" i="237"/>
  <c r="J12" i="237"/>
  <c r="F12" i="237"/>
  <c r="R11" i="237"/>
  <c r="M11" i="237"/>
  <c r="J11" i="237"/>
  <c r="F11" i="237"/>
  <c r="R10" i="237"/>
  <c r="N10" i="237"/>
  <c r="J10" i="237"/>
  <c r="F10" i="237"/>
  <c r="R9" i="237"/>
  <c r="N9" i="237"/>
  <c r="J9" i="237"/>
  <c r="F9" i="237"/>
  <c r="R8" i="237"/>
  <c r="N8" i="237"/>
  <c r="J8" i="237"/>
  <c r="F8" i="237"/>
  <c r="Q7" i="237"/>
  <c r="N7" i="237"/>
  <c r="J7" i="237"/>
  <c r="F7" i="237"/>
  <c r="R6" i="237"/>
  <c r="N6" i="237"/>
  <c r="J6" i="237"/>
  <c r="F6" i="237"/>
  <c r="R5" i="237"/>
  <c r="N5" i="237"/>
  <c r="J5" i="237"/>
  <c r="F5" i="237"/>
  <c r="R4" i="237"/>
  <c r="N4" i="237"/>
  <c r="J4" i="237"/>
  <c r="F4" i="237"/>
  <c r="R3" i="237"/>
  <c r="N3" i="237"/>
  <c r="J3" i="237"/>
  <c r="F3" i="237"/>
  <c r="Q2" i="237"/>
  <c r="M2" i="237"/>
  <c r="I2" i="237"/>
  <c r="E2" i="237"/>
  <c r="H1" i="210"/>
  <c r="E190" i="236"/>
  <c r="E189" i="236"/>
  <c r="E188" i="236"/>
  <c r="E187" i="236"/>
  <c r="E186" i="236"/>
  <c r="E185" i="236"/>
  <c r="E184" i="236"/>
  <c r="E183" i="236"/>
  <c r="R182" i="236"/>
  <c r="N182" i="236"/>
  <c r="J182" i="236"/>
  <c r="E182" i="236"/>
  <c r="R181" i="236"/>
  <c r="N181" i="236"/>
  <c r="J181" i="236"/>
  <c r="E181" i="236"/>
  <c r="R180" i="236"/>
  <c r="N180" i="236"/>
  <c r="J180" i="236"/>
  <c r="E180" i="236"/>
  <c r="R179" i="236"/>
  <c r="N179" i="236"/>
  <c r="J179" i="236"/>
  <c r="E179" i="236"/>
  <c r="R178" i="236"/>
  <c r="N178" i="236"/>
  <c r="J178" i="236"/>
  <c r="E178" i="236"/>
  <c r="R177" i="236"/>
  <c r="N177" i="236"/>
  <c r="J177" i="236"/>
  <c r="E177" i="236"/>
  <c r="R176" i="236"/>
  <c r="N176" i="236"/>
  <c r="J176" i="236"/>
  <c r="E176" i="236"/>
  <c r="R175" i="236"/>
  <c r="N175" i="236"/>
  <c r="J175" i="236"/>
  <c r="E175" i="236"/>
  <c r="R174" i="236"/>
  <c r="N174" i="236"/>
  <c r="J174" i="236"/>
  <c r="E174" i="236"/>
  <c r="R173" i="236"/>
  <c r="N173" i="236"/>
  <c r="J173" i="236"/>
  <c r="E173" i="236"/>
  <c r="R172" i="236"/>
  <c r="N172" i="236"/>
  <c r="J172" i="236"/>
  <c r="E172" i="236"/>
  <c r="R171" i="236"/>
  <c r="N171" i="236"/>
  <c r="J171" i="236"/>
  <c r="E171" i="236"/>
  <c r="R170" i="236"/>
  <c r="N170" i="236"/>
  <c r="J170" i="236"/>
  <c r="E170" i="236"/>
  <c r="R169" i="236"/>
  <c r="N169" i="236"/>
  <c r="J169" i="236"/>
  <c r="E169" i="236"/>
  <c r="R168" i="236"/>
  <c r="N168" i="236"/>
  <c r="J168" i="236"/>
  <c r="E168" i="236"/>
  <c r="R167" i="236"/>
  <c r="N167" i="236"/>
  <c r="J167" i="236"/>
  <c r="E167" i="236"/>
  <c r="R166" i="236"/>
  <c r="N166" i="236"/>
  <c r="J166" i="236"/>
  <c r="E166" i="236"/>
  <c r="R165" i="236"/>
  <c r="N165" i="236"/>
  <c r="J165" i="236"/>
  <c r="E165" i="236"/>
  <c r="R164" i="236"/>
  <c r="N164" i="236"/>
  <c r="J164" i="236"/>
  <c r="E164" i="236"/>
  <c r="R163" i="236"/>
  <c r="N163" i="236"/>
  <c r="J163" i="236"/>
  <c r="E163" i="236"/>
  <c r="Q162" i="236"/>
  <c r="M162" i="236"/>
  <c r="I162" i="236"/>
  <c r="E162" i="236"/>
  <c r="R161" i="236"/>
  <c r="N161" i="236"/>
  <c r="J161" i="236"/>
  <c r="E161" i="236"/>
  <c r="R160" i="236"/>
  <c r="N160" i="236"/>
  <c r="J160" i="236"/>
  <c r="E160" i="236"/>
  <c r="R159" i="236"/>
  <c r="N159" i="236"/>
  <c r="J159" i="236"/>
  <c r="E159" i="236"/>
  <c r="R158" i="236"/>
  <c r="N158" i="236"/>
  <c r="J158" i="236"/>
  <c r="E158" i="236"/>
  <c r="R157" i="236"/>
  <c r="N157" i="236"/>
  <c r="J157" i="236"/>
  <c r="E157" i="236"/>
  <c r="R156" i="236"/>
  <c r="N156" i="236"/>
  <c r="J156" i="236"/>
  <c r="E156" i="236"/>
  <c r="R155" i="236"/>
  <c r="N155" i="236"/>
  <c r="J155" i="236"/>
  <c r="E155" i="236"/>
  <c r="R154" i="236"/>
  <c r="N154" i="236"/>
  <c r="J154" i="236"/>
  <c r="E154" i="236"/>
  <c r="R153" i="236"/>
  <c r="N153" i="236"/>
  <c r="J153" i="236"/>
  <c r="E153" i="236"/>
  <c r="R152" i="236"/>
  <c r="N152" i="236"/>
  <c r="J152" i="236"/>
  <c r="E152" i="236"/>
  <c r="R151" i="236"/>
  <c r="N151" i="236"/>
  <c r="J151" i="236"/>
  <c r="E151" i="236"/>
  <c r="R150" i="236"/>
  <c r="N150" i="236"/>
  <c r="J150" i="236"/>
  <c r="E150" i="236"/>
  <c r="R149" i="236"/>
  <c r="N149" i="236"/>
  <c r="J149" i="236"/>
  <c r="E149" i="236"/>
  <c r="R148" i="236"/>
  <c r="N148" i="236"/>
  <c r="J148" i="236"/>
  <c r="E148" i="236"/>
  <c r="A148" i="236"/>
  <c r="R147" i="236"/>
  <c r="N147" i="236"/>
  <c r="J147" i="236"/>
  <c r="E147" i="236"/>
  <c r="A147" i="236"/>
  <c r="R146" i="236"/>
  <c r="N146" i="236"/>
  <c r="J146" i="236"/>
  <c r="E146" i="236"/>
  <c r="A146" i="236"/>
  <c r="R145" i="236"/>
  <c r="N145" i="236"/>
  <c r="J145" i="236"/>
  <c r="E145" i="236"/>
  <c r="A145" i="236"/>
  <c r="R144" i="236"/>
  <c r="N144" i="236"/>
  <c r="J144" i="236"/>
  <c r="E144" i="236"/>
  <c r="A144" i="236"/>
  <c r="R143" i="236"/>
  <c r="N143" i="236"/>
  <c r="J143" i="236"/>
  <c r="E143" i="236"/>
  <c r="A143" i="236"/>
  <c r="R142" i="236"/>
  <c r="N142" i="236"/>
  <c r="J142" i="236"/>
  <c r="E142" i="236"/>
  <c r="Q141" i="236"/>
  <c r="M141" i="236"/>
  <c r="I141" i="236"/>
  <c r="E141" i="236"/>
  <c r="A140" i="236"/>
  <c r="B139" i="236"/>
  <c r="J138" i="236"/>
  <c r="F138" i="236"/>
  <c r="B138" i="236"/>
  <c r="J137" i="236"/>
  <c r="F137" i="236"/>
  <c r="B137" i="236"/>
  <c r="J136" i="236"/>
  <c r="F136" i="236"/>
  <c r="B136" i="236"/>
  <c r="J135" i="236"/>
  <c r="F135" i="236"/>
  <c r="B135" i="236"/>
  <c r="J134" i="236"/>
  <c r="F134" i="236"/>
  <c r="B134" i="236"/>
  <c r="J133" i="236"/>
  <c r="F133" i="236"/>
  <c r="B133" i="236"/>
  <c r="J132" i="236"/>
  <c r="F132" i="236"/>
  <c r="B132" i="236"/>
  <c r="J131" i="236"/>
  <c r="F131" i="236"/>
  <c r="A131" i="236"/>
  <c r="J130" i="236"/>
  <c r="F130" i="236"/>
  <c r="B130" i="236"/>
  <c r="J129" i="236"/>
  <c r="F129" i="236"/>
  <c r="B129" i="236"/>
  <c r="J128" i="236"/>
  <c r="F128" i="236"/>
  <c r="B128" i="236"/>
  <c r="J127" i="236"/>
  <c r="F127" i="236"/>
  <c r="B127" i="236"/>
  <c r="J126" i="236"/>
  <c r="E126" i="236"/>
  <c r="B126" i="236"/>
  <c r="J125" i="236"/>
  <c r="F125" i="236"/>
  <c r="B125" i="236"/>
  <c r="J124" i="236"/>
  <c r="F124" i="236"/>
  <c r="B124" i="236"/>
  <c r="J123" i="236"/>
  <c r="F123" i="236"/>
  <c r="B123" i="236"/>
  <c r="R122" i="236"/>
  <c r="I122" i="236"/>
  <c r="F122" i="236"/>
  <c r="B122" i="236"/>
  <c r="R121" i="236"/>
  <c r="J121" i="236"/>
  <c r="F121" i="236"/>
  <c r="B121" i="236"/>
  <c r="R120" i="236"/>
  <c r="J120" i="236"/>
  <c r="F120" i="236"/>
  <c r="B120" i="236"/>
  <c r="R119" i="236"/>
  <c r="J119" i="236"/>
  <c r="F119" i="236"/>
  <c r="B119" i="236"/>
  <c r="R118" i="236"/>
  <c r="N118" i="236"/>
  <c r="J118" i="236"/>
  <c r="F118" i="236"/>
  <c r="B118" i="236"/>
  <c r="Q117" i="236"/>
  <c r="N117" i="236"/>
  <c r="J117" i="236"/>
  <c r="F117" i="236"/>
  <c r="B117" i="236"/>
  <c r="R116" i="236"/>
  <c r="N116" i="236"/>
  <c r="J116" i="236"/>
  <c r="F116" i="236"/>
  <c r="B116" i="236"/>
  <c r="R115" i="236"/>
  <c r="N115" i="236"/>
  <c r="J115" i="236"/>
  <c r="F115" i="236"/>
  <c r="B115" i="236"/>
  <c r="R114" i="236"/>
  <c r="N114" i="236"/>
  <c r="J114" i="236"/>
  <c r="F114" i="236"/>
  <c r="B114" i="236"/>
  <c r="R113" i="236"/>
  <c r="N113" i="236"/>
  <c r="J113" i="236"/>
  <c r="F113" i="236"/>
  <c r="B113" i="236"/>
  <c r="R112" i="236"/>
  <c r="N112" i="236"/>
  <c r="J112" i="236"/>
  <c r="F112" i="236"/>
  <c r="B112" i="236"/>
  <c r="Q111" i="236"/>
  <c r="N111" i="236"/>
  <c r="J111" i="236"/>
  <c r="F111" i="236"/>
  <c r="B111" i="236"/>
  <c r="R110" i="236"/>
  <c r="N110" i="236"/>
  <c r="J110" i="236"/>
  <c r="F110" i="236"/>
  <c r="A110" i="236"/>
  <c r="R109" i="236"/>
  <c r="N109" i="236"/>
  <c r="J109" i="236"/>
  <c r="F109" i="236"/>
  <c r="R108" i="236"/>
  <c r="M108" i="236"/>
  <c r="J108" i="236"/>
  <c r="F108" i="236"/>
  <c r="R107" i="236"/>
  <c r="N107" i="236"/>
  <c r="J107" i="236"/>
  <c r="F107" i="236"/>
  <c r="B107" i="236"/>
  <c r="R106" i="236"/>
  <c r="N106" i="236"/>
  <c r="J106" i="236"/>
  <c r="F106" i="236"/>
  <c r="B106" i="236"/>
  <c r="Q105" i="236"/>
  <c r="N105" i="236"/>
  <c r="J105" i="236"/>
  <c r="E105" i="236"/>
  <c r="B105" i="236"/>
  <c r="R104" i="236"/>
  <c r="N104" i="236"/>
  <c r="J104" i="236"/>
  <c r="F104" i="236"/>
  <c r="R103" i="236"/>
  <c r="N103" i="236"/>
  <c r="J103" i="236"/>
  <c r="F103" i="236"/>
  <c r="R102" i="236"/>
  <c r="N102" i="236"/>
  <c r="J102" i="236"/>
  <c r="F102" i="236"/>
  <c r="B102" i="236"/>
  <c r="R101" i="236"/>
  <c r="N101" i="236"/>
  <c r="I101" i="236"/>
  <c r="F101" i="236"/>
  <c r="B101" i="236"/>
  <c r="R100" i="236"/>
  <c r="N100" i="236"/>
  <c r="J100" i="236"/>
  <c r="F100" i="236"/>
  <c r="B100" i="236"/>
  <c r="Q99" i="236"/>
  <c r="N99" i="236"/>
  <c r="J99" i="236"/>
  <c r="F99" i="236"/>
  <c r="B99" i="236"/>
  <c r="Q98" i="236"/>
  <c r="N98" i="236"/>
  <c r="J98" i="236"/>
  <c r="F98" i="236"/>
  <c r="B98" i="236"/>
  <c r="Q97" i="236"/>
  <c r="M97" i="236"/>
  <c r="J97" i="236"/>
  <c r="F97" i="236"/>
  <c r="B97" i="236"/>
  <c r="Q96" i="236"/>
  <c r="N96" i="236"/>
  <c r="J96" i="236"/>
  <c r="F96" i="236"/>
  <c r="B96" i="236"/>
  <c r="Q95" i="236"/>
  <c r="N95" i="236"/>
  <c r="J95" i="236"/>
  <c r="F95" i="236"/>
  <c r="B95" i="236"/>
  <c r="Q94" i="236"/>
  <c r="N94" i="236"/>
  <c r="J94" i="236"/>
  <c r="F94" i="236"/>
  <c r="B94" i="236"/>
  <c r="Q93" i="236"/>
  <c r="N93" i="236"/>
  <c r="J93" i="236"/>
  <c r="F93" i="236"/>
  <c r="B93" i="236"/>
  <c r="Q92" i="236"/>
  <c r="N92" i="236"/>
  <c r="J92" i="236"/>
  <c r="F92" i="236"/>
  <c r="B92" i="236"/>
  <c r="Q91" i="236"/>
  <c r="N91" i="236"/>
  <c r="J91" i="236"/>
  <c r="F91" i="236"/>
  <c r="B91" i="236"/>
  <c r="Q90" i="236"/>
  <c r="N90" i="236"/>
  <c r="J90" i="236"/>
  <c r="F90" i="236"/>
  <c r="B90" i="236"/>
  <c r="Q89" i="236"/>
  <c r="N89" i="236"/>
  <c r="J89" i="236"/>
  <c r="F89" i="236"/>
  <c r="B89" i="236"/>
  <c r="Q88" i="236"/>
  <c r="N88" i="236"/>
  <c r="J88" i="236"/>
  <c r="F88" i="236"/>
  <c r="B88" i="236"/>
  <c r="Q87" i="236"/>
  <c r="N87" i="236"/>
  <c r="J87" i="236"/>
  <c r="F87" i="236"/>
  <c r="Q86" i="236"/>
  <c r="N86" i="236"/>
  <c r="J86" i="236"/>
  <c r="F86" i="236"/>
  <c r="Q85" i="236"/>
  <c r="N85" i="236"/>
  <c r="J85" i="236"/>
  <c r="F85" i="236"/>
  <c r="Q84" i="236"/>
  <c r="N84" i="236"/>
  <c r="J84" i="236"/>
  <c r="E84" i="236"/>
  <c r="Q83" i="236"/>
  <c r="N83" i="236"/>
  <c r="J83" i="236"/>
  <c r="F83" i="236"/>
  <c r="Q82" i="236"/>
  <c r="N82" i="236"/>
  <c r="J82" i="236"/>
  <c r="F82" i="236"/>
  <c r="Q81" i="236"/>
  <c r="N81" i="236"/>
  <c r="J81" i="236"/>
  <c r="F81" i="236"/>
  <c r="Q80" i="236"/>
  <c r="N80" i="236"/>
  <c r="I80" i="236"/>
  <c r="F80" i="236"/>
  <c r="Q79" i="236"/>
  <c r="N79" i="236"/>
  <c r="J79" i="236"/>
  <c r="F79" i="236"/>
  <c r="Q78" i="236"/>
  <c r="N78" i="236"/>
  <c r="J78" i="236"/>
  <c r="F78" i="236"/>
  <c r="Q77" i="236"/>
  <c r="N77" i="236"/>
  <c r="J77" i="236"/>
  <c r="F77" i="236"/>
  <c r="Q76" i="236"/>
  <c r="M76" i="236"/>
  <c r="J76" i="236"/>
  <c r="F76" i="236"/>
  <c r="Q75" i="236"/>
  <c r="N75" i="236"/>
  <c r="J75" i="236"/>
  <c r="F75" i="236"/>
  <c r="Q74" i="236"/>
  <c r="N74" i="236"/>
  <c r="J74" i="236"/>
  <c r="F74" i="236"/>
  <c r="Q73" i="236"/>
  <c r="N73" i="236"/>
  <c r="J73" i="236"/>
  <c r="F73" i="236"/>
  <c r="Q72" i="236"/>
  <c r="N72" i="236"/>
  <c r="J72" i="236"/>
  <c r="F72" i="236"/>
  <c r="Q71" i="236"/>
  <c r="M71" i="236"/>
  <c r="I71" i="236"/>
  <c r="E71" i="236"/>
  <c r="A70" i="236"/>
  <c r="R69" i="236"/>
  <c r="N69" i="236"/>
  <c r="J69" i="236"/>
  <c r="F69" i="236"/>
  <c r="B69" i="236"/>
  <c r="R68" i="236"/>
  <c r="N68" i="236"/>
  <c r="J68" i="236"/>
  <c r="F68" i="236"/>
  <c r="B68" i="236"/>
  <c r="R67" i="236"/>
  <c r="N67" i="236"/>
  <c r="J67" i="236"/>
  <c r="F67" i="236"/>
  <c r="B67" i="236"/>
  <c r="R66" i="236"/>
  <c r="N66" i="236"/>
  <c r="J66" i="236"/>
  <c r="F66" i="236"/>
  <c r="B66" i="236"/>
  <c r="R65" i="236"/>
  <c r="N65" i="236"/>
  <c r="J65" i="236"/>
  <c r="F65" i="236"/>
  <c r="A65" i="236"/>
  <c r="R64" i="236"/>
  <c r="N64" i="236"/>
  <c r="J64" i="236"/>
  <c r="F64" i="236"/>
  <c r="B64" i="236"/>
  <c r="R63" i="236"/>
  <c r="N63" i="236"/>
  <c r="J63" i="236"/>
  <c r="F63" i="236"/>
  <c r="B63" i="236"/>
  <c r="R62" i="236"/>
  <c r="N62" i="236"/>
  <c r="J62" i="236"/>
  <c r="F62" i="236"/>
  <c r="B62" i="236"/>
  <c r="R61" i="236"/>
  <c r="N61" i="236"/>
  <c r="J61" i="236"/>
  <c r="E61" i="236"/>
  <c r="B61" i="236"/>
  <c r="R60" i="236"/>
  <c r="N60" i="236"/>
  <c r="J60" i="236"/>
  <c r="F60" i="236"/>
  <c r="B60" i="236"/>
  <c r="R59" i="236"/>
  <c r="N59" i="236"/>
  <c r="J59" i="236"/>
  <c r="F59" i="236"/>
  <c r="B59" i="236"/>
  <c r="R58" i="236"/>
  <c r="N58" i="236"/>
  <c r="J58" i="236"/>
  <c r="F58" i="236"/>
  <c r="B58" i="236"/>
  <c r="R57" i="236"/>
  <c r="N57" i="236"/>
  <c r="I57" i="236"/>
  <c r="F57" i="236"/>
  <c r="B57" i="236"/>
  <c r="R56" i="236"/>
  <c r="N56" i="236"/>
  <c r="J56" i="236"/>
  <c r="F56" i="236"/>
  <c r="B56" i="236"/>
  <c r="R55" i="236"/>
  <c r="N55" i="236"/>
  <c r="J55" i="236"/>
  <c r="F55" i="236"/>
  <c r="B55" i="236"/>
  <c r="R54" i="236"/>
  <c r="N54" i="236"/>
  <c r="J54" i="236"/>
  <c r="F54" i="236"/>
  <c r="B54" i="236"/>
  <c r="R53" i="236"/>
  <c r="M53" i="236"/>
  <c r="J53" i="236"/>
  <c r="F53" i="236"/>
  <c r="B53" i="236"/>
  <c r="R52" i="236"/>
  <c r="N52" i="236"/>
  <c r="J52" i="236"/>
  <c r="F52" i="236"/>
  <c r="B52" i="236"/>
  <c r="R51" i="236"/>
  <c r="N51" i="236"/>
  <c r="J51" i="236"/>
  <c r="F51" i="236"/>
  <c r="B51" i="236"/>
  <c r="R50" i="236"/>
  <c r="N50" i="236"/>
  <c r="J50" i="236"/>
  <c r="F50" i="236"/>
  <c r="B50" i="236"/>
  <c r="Q49" i="236"/>
  <c r="N49" i="236"/>
  <c r="J49" i="236"/>
  <c r="F49" i="236"/>
  <c r="B49" i="236"/>
  <c r="R48" i="236"/>
  <c r="N48" i="236"/>
  <c r="J48" i="236"/>
  <c r="F48" i="236"/>
  <c r="B48" i="236"/>
  <c r="R47" i="236"/>
  <c r="N47" i="236"/>
  <c r="J47" i="236"/>
  <c r="F47" i="236"/>
  <c r="B47" i="236"/>
  <c r="R46" i="236"/>
  <c r="N46" i="236"/>
  <c r="J46" i="236"/>
  <c r="F46" i="236"/>
  <c r="B46" i="236"/>
  <c r="R45" i="236"/>
  <c r="N45" i="236"/>
  <c r="J45" i="236"/>
  <c r="F45" i="236"/>
  <c r="B45" i="236"/>
  <c r="R44" i="236"/>
  <c r="N44" i="236"/>
  <c r="J44" i="236"/>
  <c r="F44" i="236"/>
  <c r="A44" i="236"/>
  <c r="R43" i="236"/>
  <c r="N43" i="236"/>
  <c r="J43" i="236"/>
  <c r="F43" i="236"/>
  <c r="B43" i="236"/>
  <c r="R42" i="236"/>
  <c r="N42" i="236"/>
  <c r="J42" i="236"/>
  <c r="F42" i="236"/>
  <c r="B42" i="236"/>
  <c r="R41" i="236"/>
  <c r="N41" i="236"/>
  <c r="J41" i="236"/>
  <c r="F41" i="236"/>
  <c r="B41" i="236"/>
  <c r="R40" i="236"/>
  <c r="N40" i="236"/>
  <c r="J40" i="236"/>
  <c r="E40" i="236"/>
  <c r="B40" i="236"/>
  <c r="R39" i="236"/>
  <c r="N39" i="236"/>
  <c r="J39" i="236"/>
  <c r="F39" i="236"/>
  <c r="B39" i="236"/>
  <c r="R38" i="236"/>
  <c r="N38" i="236"/>
  <c r="J38" i="236"/>
  <c r="F38" i="236"/>
  <c r="B38" i="236"/>
  <c r="R37" i="236"/>
  <c r="N37" i="236"/>
  <c r="J37" i="236"/>
  <c r="F37" i="236"/>
  <c r="B37" i="236"/>
  <c r="R36" i="236"/>
  <c r="N36" i="236"/>
  <c r="I36" i="236"/>
  <c r="F36" i="236"/>
  <c r="B36" i="236"/>
  <c r="R35" i="236"/>
  <c r="N35" i="236"/>
  <c r="J35" i="236"/>
  <c r="F35" i="236"/>
  <c r="B35" i="236"/>
  <c r="R34" i="236"/>
  <c r="N34" i="236"/>
  <c r="J34" i="236"/>
  <c r="F34" i="236"/>
  <c r="B34" i="236"/>
  <c r="R33" i="236"/>
  <c r="N33" i="236"/>
  <c r="J33" i="236"/>
  <c r="F33" i="236"/>
  <c r="B33" i="236"/>
  <c r="R32" i="236"/>
  <c r="M32" i="236"/>
  <c r="J32" i="236"/>
  <c r="F32" i="236"/>
  <c r="B32" i="236"/>
  <c r="R31" i="236"/>
  <c r="N31" i="236"/>
  <c r="J31" i="236"/>
  <c r="F31" i="236"/>
  <c r="B31" i="236"/>
  <c r="R30" i="236"/>
  <c r="N30" i="236"/>
  <c r="J30" i="236"/>
  <c r="F30" i="236"/>
  <c r="B30" i="236"/>
  <c r="R29" i="236"/>
  <c r="N29" i="236"/>
  <c r="J29" i="236"/>
  <c r="F29" i="236"/>
  <c r="B29" i="236"/>
  <c r="Q28" i="236"/>
  <c r="N28" i="236"/>
  <c r="J28" i="236"/>
  <c r="F28" i="236"/>
  <c r="B28" i="236"/>
  <c r="R27" i="236"/>
  <c r="N27" i="236"/>
  <c r="J27" i="236"/>
  <c r="F27" i="236"/>
  <c r="B27" i="236"/>
  <c r="R26" i="236"/>
  <c r="N26" i="236"/>
  <c r="J26" i="236"/>
  <c r="F26" i="236"/>
  <c r="B26" i="236"/>
  <c r="R25" i="236"/>
  <c r="N25" i="236"/>
  <c r="J25" i="236"/>
  <c r="F25" i="236"/>
  <c r="B25" i="236"/>
  <c r="R24" i="236"/>
  <c r="N24" i="236"/>
  <c r="J24" i="236"/>
  <c r="F24" i="236"/>
  <c r="B24" i="236"/>
  <c r="R23" i="236"/>
  <c r="N23" i="236"/>
  <c r="J23" i="236"/>
  <c r="F23" i="236"/>
  <c r="A23" i="236"/>
  <c r="R22" i="236"/>
  <c r="N22" i="236"/>
  <c r="J22" i="236"/>
  <c r="F22" i="236"/>
  <c r="R21" i="236"/>
  <c r="N21" i="236"/>
  <c r="J21" i="236"/>
  <c r="F21" i="236"/>
  <c r="R20" i="236"/>
  <c r="N20" i="236"/>
  <c r="J20" i="236"/>
  <c r="F20" i="236"/>
  <c r="R19" i="236"/>
  <c r="N19" i="236"/>
  <c r="J19" i="236"/>
  <c r="E19" i="236"/>
  <c r="R18" i="236"/>
  <c r="N18" i="236"/>
  <c r="J18" i="236"/>
  <c r="F18" i="236"/>
  <c r="R17" i="236"/>
  <c r="N17" i="236"/>
  <c r="J17" i="236"/>
  <c r="F17" i="236"/>
  <c r="R16" i="236"/>
  <c r="N16" i="236"/>
  <c r="J16" i="236"/>
  <c r="F16" i="236"/>
  <c r="R15" i="236"/>
  <c r="N15" i="236"/>
  <c r="I15" i="236"/>
  <c r="F15" i="236"/>
  <c r="R14" i="236"/>
  <c r="N14" i="236"/>
  <c r="J14" i="236"/>
  <c r="F14" i="236"/>
  <c r="R13" i="236"/>
  <c r="N13" i="236"/>
  <c r="J13" i="236"/>
  <c r="F13" i="236"/>
  <c r="R12" i="236"/>
  <c r="N12" i="236"/>
  <c r="J12" i="236"/>
  <c r="F12" i="236"/>
  <c r="R11" i="236"/>
  <c r="M11" i="236"/>
  <c r="J11" i="236"/>
  <c r="F11" i="236"/>
  <c r="R10" i="236"/>
  <c r="N10" i="236"/>
  <c r="J10" i="236"/>
  <c r="F10" i="236"/>
  <c r="R9" i="236"/>
  <c r="N9" i="236"/>
  <c r="J9" i="236"/>
  <c r="F9" i="236"/>
  <c r="R8" i="236"/>
  <c r="N8" i="236"/>
  <c r="J8" i="236"/>
  <c r="F8" i="236"/>
  <c r="Q7" i="236"/>
  <c r="N7" i="236"/>
  <c r="J7" i="236"/>
  <c r="F7" i="236"/>
  <c r="R6" i="236"/>
  <c r="N6" i="236"/>
  <c r="J6" i="236"/>
  <c r="F6" i="236"/>
  <c r="R5" i="236"/>
  <c r="N5" i="236"/>
  <c r="J5" i="236"/>
  <c r="F5" i="236"/>
  <c r="R4" i="236"/>
  <c r="N4" i="236"/>
  <c r="J4" i="236"/>
  <c r="F4" i="236"/>
  <c r="R3" i="236"/>
  <c r="N3" i="236"/>
  <c r="J3" i="236"/>
  <c r="F3" i="236"/>
  <c r="Q2" i="236"/>
  <c r="M2" i="236"/>
  <c r="I2" i="236"/>
  <c r="E2" i="236"/>
  <c r="F1" i="210"/>
  <c r="E190" i="235"/>
  <c r="E189" i="235"/>
  <c r="E188" i="235"/>
  <c r="E187" i="235"/>
  <c r="E186" i="235"/>
  <c r="E185" i="235"/>
  <c r="E184" i="235"/>
  <c r="E183" i="235"/>
  <c r="R182" i="235"/>
  <c r="N182" i="235"/>
  <c r="J182" i="235"/>
  <c r="E182" i="235"/>
  <c r="R181" i="235"/>
  <c r="N181" i="235"/>
  <c r="J181" i="235"/>
  <c r="E181" i="235"/>
  <c r="R180" i="235"/>
  <c r="N180" i="235"/>
  <c r="J180" i="235"/>
  <c r="E180" i="235"/>
  <c r="R179" i="235"/>
  <c r="N179" i="235"/>
  <c r="J179" i="235"/>
  <c r="E179" i="235"/>
  <c r="R178" i="235"/>
  <c r="N178" i="235"/>
  <c r="J178" i="235"/>
  <c r="E178" i="235"/>
  <c r="R177" i="235"/>
  <c r="N177" i="235"/>
  <c r="J177" i="235"/>
  <c r="E177" i="235"/>
  <c r="R176" i="235"/>
  <c r="N176" i="235"/>
  <c r="J176" i="235"/>
  <c r="E176" i="235"/>
  <c r="R175" i="235"/>
  <c r="N175" i="235"/>
  <c r="J175" i="235"/>
  <c r="E175" i="235"/>
  <c r="R174" i="235"/>
  <c r="N174" i="235"/>
  <c r="J174" i="235"/>
  <c r="E174" i="235"/>
  <c r="R173" i="235"/>
  <c r="N173" i="235"/>
  <c r="J173" i="235"/>
  <c r="E173" i="235"/>
  <c r="R172" i="235"/>
  <c r="N172" i="235"/>
  <c r="J172" i="235"/>
  <c r="E172" i="235"/>
  <c r="R171" i="235"/>
  <c r="N171" i="235"/>
  <c r="J171" i="235"/>
  <c r="E171" i="235"/>
  <c r="R170" i="235"/>
  <c r="N170" i="235"/>
  <c r="J170" i="235"/>
  <c r="E170" i="235"/>
  <c r="R169" i="235"/>
  <c r="N169" i="235"/>
  <c r="J169" i="235"/>
  <c r="E169" i="235"/>
  <c r="R168" i="235"/>
  <c r="N168" i="235"/>
  <c r="J168" i="235"/>
  <c r="E168" i="235"/>
  <c r="R167" i="235"/>
  <c r="N167" i="235"/>
  <c r="J167" i="235"/>
  <c r="E167" i="235"/>
  <c r="R166" i="235"/>
  <c r="N166" i="235"/>
  <c r="J166" i="235"/>
  <c r="E166" i="235"/>
  <c r="R165" i="235"/>
  <c r="N165" i="235"/>
  <c r="J165" i="235"/>
  <c r="E165" i="235"/>
  <c r="R164" i="235"/>
  <c r="N164" i="235"/>
  <c r="J164" i="235"/>
  <c r="E164" i="235"/>
  <c r="R163" i="235"/>
  <c r="N163" i="235"/>
  <c r="J163" i="235"/>
  <c r="E163" i="235"/>
  <c r="Q162" i="235"/>
  <c r="M162" i="235"/>
  <c r="I162" i="235"/>
  <c r="E162" i="235"/>
  <c r="R161" i="235"/>
  <c r="N161" i="235"/>
  <c r="J161" i="235"/>
  <c r="E161" i="235"/>
  <c r="R160" i="235"/>
  <c r="N160" i="235"/>
  <c r="J160" i="235"/>
  <c r="E160" i="235"/>
  <c r="R159" i="235"/>
  <c r="N159" i="235"/>
  <c r="J159" i="235"/>
  <c r="E159" i="235"/>
  <c r="R158" i="235"/>
  <c r="N158" i="235"/>
  <c r="J158" i="235"/>
  <c r="E158" i="235"/>
  <c r="R157" i="235"/>
  <c r="N157" i="235"/>
  <c r="J157" i="235"/>
  <c r="E157" i="235"/>
  <c r="R156" i="235"/>
  <c r="N156" i="235"/>
  <c r="J156" i="235"/>
  <c r="E156" i="235"/>
  <c r="R155" i="235"/>
  <c r="N155" i="235"/>
  <c r="J155" i="235"/>
  <c r="E155" i="235"/>
  <c r="R154" i="235"/>
  <c r="N154" i="235"/>
  <c r="J154" i="235"/>
  <c r="E154" i="235"/>
  <c r="R153" i="235"/>
  <c r="N153" i="235"/>
  <c r="J153" i="235"/>
  <c r="E153" i="235"/>
  <c r="R152" i="235"/>
  <c r="N152" i="235"/>
  <c r="J152" i="235"/>
  <c r="E152" i="235"/>
  <c r="R151" i="235"/>
  <c r="N151" i="235"/>
  <c r="J151" i="235"/>
  <c r="E151" i="235"/>
  <c r="R150" i="235"/>
  <c r="N150" i="235"/>
  <c r="J150" i="235"/>
  <c r="E150" i="235"/>
  <c r="R149" i="235"/>
  <c r="N149" i="235"/>
  <c r="J149" i="235"/>
  <c r="E149" i="235"/>
  <c r="R148" i="235"/>
  <c r="N148" i="235"/>
  <c r="J148" i="235"/>
  <c r="E148" i="235"/>
  <c r="A148" i="235"/>
  <c r="R147" i="235"/>
  <c r="N147" i="235"/>
  <c r="J147" i="235"/>
  <c r="E147" i="235"/>
  <c r="A147" i="235"/>
  <c r="R146" i="235"/>
  <c r="N146" i="235"/>
  <c r="J146" i="235"/>
  <c r="E146" i="235"/>
  <c r="A146" i="235"/>
  <c r="R145" i="235"/>
  <c r="N145" i="235"/>
  <c r="J145" i="235"/>
  <c r="E145" i="235"/>
  <c r="A145" i="235"/>
  <c r="R144" i="235"/>
  <c r="N144" i="235"/>
  <c r="J144" i="235"/>
  <c r="E144" i="235"/>
  <c r="A144" i="235"/>
  <c r="R143" i="235"/>
  <c r="N143" i="235"/>
  <c r="J143" i="235"/>
  <c r="E143" i="235"/>
  <c r="A143" i="235"/>
  <c r="R142" i="235"/>
  <c r="N142" i="235"/>
  <c r="J142" i="235"/>
  <c r="E142" i="235"/>
  <c r="Q141" i="235"/>
  <c r="M141" i="235"/>
  <c r="I141" i="235"/>
  <c r="E141" i="235"/>
  <c r="A140" i="235"/>
  <c r="B139" i="235"/>
  <c r="J138" i="235"/>
  <c r="F138" i="235"/>
  <c r="B138" i="235"/>
  <c r="J137" i="235"/>
  <c r="F137" i="235"/>
  <c r="B137" i="235"/>
  <c r="J136" i="235"/>
  <c r="F136" i="235"/>
  <c r="B136" i="235"/>
  <c r="J135" i="235"/>
  <c r="F135" i="235"/>
  <c r="B135" i="235"/>
  <c r="J134" i="235"/>
  <c r="F134" i="235"/>
  <c r="B134" i="235"/>
  <c r="J133" i="235"/>
  <c r="F133" i="235"/>
  <c r="B133" i="235"/>
  <c r="J132" i="235"/>
  <c r="F132" i="235"/>
  <c r="B132" i="235"/>
  <c r="J131" i="235"/>
  <c r="F131" i="235"/>
  <c r="A131" i="235"/>
  <c r="J130" i="235"/>
  <c r="F130" i="235"/>
  <c r="B130" i="235"/>
  <c r="J129" i="235"/>
  <c r="F129" i="235"/>
  <c r="B129" i="235"/>
  <c r="J128" i="235"/>
  <c r="F128" i="235"/>
  <c r="B128" i="235"/>
  <c r="J127" i="235"/>
  <c r="F127" i="235"/>
  <c r="B127" i="235"/>
  <c r="J126" i="235"/>
  <c r="E126" i="235"/>
  <c r="B126" i="235"/>
  <c r="J125" i="235"/>
  <c r="F125" i="235"/>
  <c r="B125" i="235"/>
  <c r="J124" i="235"/>
  <c r="F124" i="235"/>
  <c r="B124" i="235"/>
  <c r="J123" i="235"/>
  <c r="F123" i="235"/>
  <c r="B123" i="235"/>
  <c r="R122" i="235"/>
  <c r="I122" i="235"/>
  <c r="F122" i="235"/>
  <c r="B122" i="235"/>
  <c r="R121" i="235"/>
  <c r="J121" i="235"/>
  <c r="F121" i="235"/>
  <c r="B121" i="235"/>
  <c r="R120" i="235"/>
  <c r="J120" i="235"/>
  <c r="F120" i="235"/>
  <c r="B120" i="235"/>
  <c r="R119" i="235"/>
  <c r="J119" i="235"/>
  <c r="F119" i="235"/>
  <c r="B119" i="235"/>
  <c r="R118" i="235"/>
  <c r="N118" i="235"/>
  <c r="J118" i="235"/>
  <c r="F118" i="235"/>
  <c r="B118" i="235"/>
  <c r="Q117" i="235"/>
  <c r="N117" i="235"/>
  <c r="J117" i="235"/>
  <c r="F117" i="235"/>
  <c r="B117" i="235"/>
  <c r="R116" i="235"/>
  <c r="N116" i="235"/>
  <c r="J116" i="235"/>
  <c r="F116" i="235"/>
  <c r="B116" i="235"/>
  <c r="R115" i="235"/>
  <c r="N115" i="235"/>
  <c r="J115" i="235"/>
  <c r="F115" i="235"/>
  <c r="B115" i="235"/>
  <c r="R114" i="235"/>
  <c r="N114" i="235"/>
  <c r="J114" i="235"/>
  <c r="F114" i="235"/>
  <c r="B114" i="235"/>
  <c r="R113" i="235"/>
  <c r="N113" i="235"/>
  <c r="J113" i="235"/>
  <c r="F113" i="235"/>
  <c r="B113" i="235"/>
  <c r="R112" i="235"/>
  <c r="N112" i="235"/>
  <c r="J112" i="235"/>
  <c r="F112" i="235"/>
  <c r="B112" i="235"/>
  <c r="Q111" i="235"/>
  <c r="N111" i="235"/>
  <c r="J111" i="235"/>
  <c r="F111" i="235"/>
  <c r="B111" i="235"/>
  <c r="R110" i="235"/>
  <c r="N110" i="235"/>
  <c r="J110" i="235"/>
  <c r="F110" i="235"/>
  <c r="A110" i="235"/>
  <c r="R109" i="235"/>
  <c r="N109" i="235"/>
  <c r="J109" i="235"/>
  <c r="F109" i="235"/>
  <c r="R108" i="235"/>
  <c r="M108" i="235"/>
  <c r="J108" i="235"/>
  <c r="F108" i="235"/>
  <c r="R107" i="235"/>
  <c r="N107" i="235"/>
  <c r="J107" i="235"/>
  <c r="F107" i="235"/>
  <c r="B107" i="235"/>
  <c r="R106" i="235"/>
  <c r="N106" i="235"/>
  <c r="J106" i="235"/>
  <c r="F106" i="235"/>
  <c r="B106" i="235"/>
  <c r="Q105" i="235"/>
  <c r="N105" i="235"/>
  <c r="J105" i="235"/>
  <c r="E105" i="235"/>
  <c r="B105" i="235"/>
  <c r="R104" i="235"/>
  <c r="N104" i="235"/>
  <c r="J104" i="235"/>
  <c r="F104" i="235"/>
  <c r="R103" i="235"/>
  <c r="N103" i="235"/>
  <c r="J103" i="235"/>
  <c r="F103" i="235"/>
  <c r="R102" i="235"/>
  <c r="N102" i="235"/>
  <c r="J102" i="235"/>
  <c r="F102" i="235"/>
  <c r="B102" i="235"/>
  <c r="R101" i="235"/>
  <c r="N101" i="235"/>
  <c r="I101" i="235"/>
  <c r="F101" i="235"/>
  <c r="B101" i="235"/>
  <c r="R100" i="235"/>
  <c r="N100" i="235"/>
  <c r="J100" i="235"/>
  <c r="F100" i="235"/>
  <c r="B100" i="235"/>
  <c r="Q99" i="235"/>
  <c r="N99" i="235"/>
  <c r="J99" i="235"/>
  <c r="F99" i="235"/>
  <c r="B99" i="235"/>
  <c r="Q98" i="235"/>
  <c r="N98" i="235"/>
  <c r="J98" i="235"/>
  <c r="F98" i="235"/>
  <c r="B98" i="235"/>
  <c r="Q97" i="235"/>
  <c r="M97" i="235"/>
  <c r="J97" i="235"/>
  <c r="F97" i="235"/>
  <c r="B97" i="235"/>
  <c r="Q96" i="235"/>
  <c r="N96" i="235"/>
  <c r="J96" i="235"/>
  <c r="F96" i="235"/>
  <c r="B96" i="235"/>
  <c r="Q95" i="235"/>
  <c r="N95" i="235"/>
  <c r="J95" i="235"/>
  <c r="F95" i="235"/>
  <c r="B95" i="235"/>
  <c r="Q94" i="235"/>
  <c r="N94" i="235"/>
  <c r="J94" i="235"/>
  <c r="F94" i="235"/>
  <c r="B94" i="235"/>
  <c r="Q93" i="235"/>
  <c r="N93" i="235"/>
  <c r="J93" i="235"/>
  <c r="F93" i="235"/>
  <c r="B93" i="235"/>
  <c r="Q92" i="235"/>
  <c r="N92" i="235"/>
  <c r="J92" i="235"/>
  <c r="F92" i="235"/>
  <c r="B92" i="235"/>
  <c r="Q91" i="235"/>
  <c r="N91" i="235"/>
  <c r="J91" i="235"/>
  <c r="F91" i="235"/>
  <c r="B91" i="235"/>
  <c r="Q90" i="235"/>
  <c r="N90" i="235"/>
  <c r="J90" i="235"/>
  <c r="F90" i="235"/>
  <c r="B90" i="235"/>
  <c r="Q89" i="235"/>
  <c r="N89" i="235"/>
  <c r="J89" i="235"/>
  <c r="F89" i="235"/>
  <c r="B89" i="235"/>
  <c r="Q88" i="235"/>
  <c r="N88" i="235"/>
  <c r="J88" i="235"/>
  <c r="F88" i="235"/>
  <c r="B88" i="235"/>
  <c r="Q87" i="235"/>
  <c r="N87" i="235"/>
  <c r="J87" i="235"/>
  <c r="F87" i="235"/>
  <c r="Q86" i="235"/>
  <c r="N86" i="235"/>
  <c r="J86" i="235"/>
  <c r="F86" i="235"/>
  <c r="Q85" i="235"/>
  <c r="N85" i="235"/>
  <c r="J85" i="235"/>
  <c r="F85" i="235"/>
  <c r="Q84" i="235"/>
  <c r="N84" i="235"/>
  <c r="J84" i="235"/>
  <c r="E84" i="235"/>
  <c r="Q83" i="235"/>
  <c r="N83" i="235"/>
  <c r="J83" i="235"/>
  <c r="F83" i="235"/>
  <c r="Q82" i="235"/>
  <c r="N82" i="235"/>
  <c r="J82" i="235"/>
  <c r="F82" i="235"/>
  <c r="Q81" i="235"/>
  <c r="N81" i="235"/>
  <c r="J81" i="235"/>
  <c r="F81" i="235"/>
  <c r="Q80" i="235"/>
  <c r="N80" i="235"/>
  <c r="I80" i="235"/>
  <c r="F80" i="235"/>
  <c r="Q79" i="235"/>
  <c r="N79" i="235"/>
  <c r="J79" i="235"/>
  <c r="F79" i="235"/>
  <c r="Q78" i="235"/>
  <c r="N78" i="235"/>
  <c r="J78" i="235"/>
  <c r="F78" i="235"/>
  <c r="Q77" i="235"/>
  <c r="N77" i="235"/>
  <c r="J77" i="235"/>
  <c r="F77" i="235"/>
  <c r="Q76" i="235"/>
  <c r="M76" i="235"/>
  <c r="J76" i="235"/>
  <c r="F76" i="235"/>
  <c r="Q75" i="235"/>
  <c r="N75" i="235"/>
  <c r="J75" i="235"/>
  <c r="F75" i="235"/>
  <c r="Q74" i="235"/>
  <c r="N74" i="235"/>
  <c r="J74" i="235"/>
  <c r="F74" i="235"/>
  <c r="Q73" i="235"/>
  <c r="N73" i="235"/>
  <c r="J73" i="235"/>
  <c r="F73" i="235"/>
  <c r="Q72" i="235"/>
  <c r="N72" i="235"/>
  <c r="J72" i="235"/>
  <c r="F72" i="235"/>
  <c r="Q71" i="235"/>
  <c r="M71" i="235"/>
  <c r="I71" i="235"/>
  <c r="E71" i="235"/>
  <c r="A70" i="235"/>
  <c r="R69" i="235"/>
  <c r="N69" i="235"/>
  <c r="J69" i="235"/>
  <c r="F69" i="235"/>
  <c r="B69" i="235"/>
  <c r="R68" i="235"/>
  <c r="N68" i="235"/>
  <c r="J68" i="235"/>
  <c r="F68" i="235"/>
  <c r="B68" i="235"/>
  <c r="R67" i="235"/>
  <c r="N67" i="235"/>
  <c r="J67" i="235"/>
  <c r="F67" i="235"/>
  <c r="B67" i="235"/>
  <c r="R66" i="235"/>
  <c r="N66" i="235"/>
  <c r="J66" i="235"/>
  <c r="F66" i="235"/>
  <c r="B66" i="235"/>
  <c r="R65" i="235"/>
  <c r="N65" i="235"/>
  <c r="J65" i="235"/>
  <c r="F65" i="235"/>
  <c r="A65" i="235"/>
  <c r="R64" i="235"/>
  <c r="N64" i="235"/>
  <c r="J64" i="235"/>
  <c r="F64" i="235"/>
  <c r="B64" i="235"/>
  <c r="R63" i="235"/>
  <c r="N63" i="235"/>
  <c r="J63" i="235"/>
  <c r="F63" i="235"/>
  <c r="B63" i="235"/>
  <c r="R62" i="235"/>
  <c r="N62" i="235"/>
  <c r="J62" i="235"/>
  <c r="F62" i="235"/>
  <c r="B62" i="235"/>
  <c r="R61" i="235"/>
  <c r="N61" i="235"/>
  <c r="J61" i="235"/>
  <c r="E61" i="235"/>
  <c r="B61" i="235"/>
  <c r="R60" i="235"/>
  <c r="N60" i="235"/>
  <c r="J60" i="235"/>
  <c r="F60" i="235"/>
  <c r="B60" i="235"/>
  <c r="R59" i="235"/>
  <c r="N59" i="235"/>
  <c r="J59" i="235"/>
  <c r="F59" i="235"/>
  <c r="B59" i="235"/>
  <c r="R58" i="235"/>
  <c r="N58" i="235"/>
  <c r="J58" i="235"/>
  <c r="F58" i="235"/>
  <c r="B58" i="235"/>
  <c r="R57" i="235"/>
  <c r="N57" i="235"/>
  <c r="I57" i="235"/>
  <c r="F57" i="235"/>
  <c r="B57" i="235"/>
  <c r="R56" i="235"/>
  <c r="N56" i="235"/>
  <c r="J56" i="235"/>
  <c r="F56" i="235"/>
  <c r="B56" i="235"/>
  <c r="R55" i="235"/>
  <c r="N55" i="235"/>
  <c r="J55" i="235"/>
  <c r="F55" i="235"/>
  <c r="B55" i="235"/>
  <c r="R54" i="235"/>
  <c r="N54" i="235"/>
  <c r="J54" i="235"/>
  <c r="F54" i="235"/>
  <c r="B54" i="235"/>
  <c r="R53" i="235"/>
  <c r="M53" i="235"/>
  <c r="J53" i="235"/>
  <c r="F53" i="235"/>
  <c r="B53" i="235"/>
  <c r="R52" i="235"/>
  <c r="N52" i="235"/>
  <c r="J52" i="235"/>
  <c r="F52" i="235"/>
  <c r="B52" i="235"/>
  <c r="R51" i="235"/>
  <c r="N51" i="235"/>
  <c r="J51" i="235"/>
  <c r="F51" i="235"/>
  <c r="B51" i="235"/>
  <c r="R50" i="235"/>
  <c r="N50" i="235"/>
  <c r="J50" i="235"/>
  <c r="F50" i="235"/>
  <c r="B50" i="235"/>
  <c r="Q49" i="235"/>
  <c r="N49" i="235"/>
  <c r="J49" i="235"/>
  <c r="F49" i="235"/>
  <c r="B49" i="235"/>
  <c r="R48" i="235"/>
  <c r="N48" i="235"/>
  <c r="J48" i="235"/>
  <c r="F48" i="235"/>
  <c r="B48" i="235"/>
  <c r="R47" i="235"/>
  <c r="N47" i="235"/>
  <c r="J47" i="235"/>
  <c r="F47" i="235"/>
  <c r="B47" i="235"/>
  <c r="R46" i="235"/>
  <c r="N46" i="235"/>
  <c r="J46" i="235"/>
  <c r="F46" i="235"/>
  <c r="B46" i="235"/>
  <c r="R45" i="235"/>
  <c r="N45" i="235"/>
  <c r="J45" i="235"/>
  <c r="F45" i="235"/>
  <c r="B45" i="235"/>
  <c r="R44" i="235"/>
  <c r="N44" i="235"/>
  <c r="J44" i="235"/>
  <c r="F44" i="235"/>
  <c r="A44" i="235"/>
  <c r="R43" i="235"/>
  <c r="N43" i="235"/>
  <c r="J43" i="235"/>
  <c r="F43" i="235"/>
  <c r="B43" i="235"/>
  <c r="R42" i="235"/>
  <c r="N42" i="235"/>
  <c r="J42" i="235"/>
  <c r="F42" i="235"/>
  <c r="B42" i="235"/>
  <c r="R41" i="235"/>
  <c r="N41" i="235"/>
  <c r="J41" i="235"/>
  <c r="F41" i="235"/>
  <c r="B41" i="235"/>
  <c r="R40" i="235"/>
  <c r="N40" i="235"/>
  <c r="J40" i="235"/>
  <c r="E40" i="235"/>
  <c r="B40" i="235"/>
  <c r="R39" i="235"/>
  <c r="N39" i="235"/>
  <c r="J39" i="235"/>
  <c r="F39" i="235"/>
  <c r="B39" i="235"/>
  <c r="R38" i="235"/>
  <c r="N38" i="235"/>
  <c r="J38" i="235"/>
  <c r="F38" i="235"/>
  <c r="B38" i="235"/>
  <c r="R37" i="235"/>
  <c r="N37" i="235"/>
  <c r="J37" i="235"/>
  <c r="F37" i="235"/>
  <c r="B37" i="235"/>
  <c r="R36" i="235"/>
  <c r="N36" i="235"/>
  <c r="I36" i="235"/>
  <c r="F36" i="235"/>
  <c r="B36" i="235"/>
  <c r="R35" i="235"/>
  <c r="N35" i="235"/>
  <c r="J35" i="235"/>
  <c r="F35" i="235"/>
  <c r="B35" i="235"/>
  <c r="R34" i="235"/>
  <c r="N34" i="235"/>
  <c r="J34" i="235"/>
  <c r="F34" i="235"/>
  <c r="B34" i="235"/>
  <c r="R33" i="235"/>
  <c r="N33" i="235"/>
  <c r="J33" i="235"/>
  <c r="F33" i="235"/>
  <c r="B33" i="235"/>
  <c r="R32" i="235"/>
  <c r="M32" i="235"/>
  <c r="J32" i="235"/>
  <c r="F32" i="235"/>
  <c r="B32" i="235"/>
  <c r="R31" i="235"/>
  <c r="N31" i="235"/>
  <c r="J31" i="235"/>
  <c r="F31" i="235"/>
  <c r="B31" i="235"/>
  <c r="R30" i="235"/>
  <c r="N30" i="235"/>
  <c r="J30" i="235"/>
  <c r="F30" i="235"/>
  <c r="B30" i="235"/>
  <c r="R29" i="235"/>
  <c r="N29" i="235"/>
  <c r="J29" i="235"/>
  <c r="F29" i="235"/>
  <c r="B29" i="235"/>
  <c r="Q28" i="235"/>
  <c r="N28" i="235"/>
  <c r="J28" i="235"/>
  <c r="F28" i="235"/>
  <c r="B28" i="235"/>
  <c r="R27" i="235"/>
  <c r="N27" i="235"/>
  <c r="J27" i="235"/>
  <c r="F27" i="235"/>
  <c r="B27" i="235"/>
  <c r="R26" i="235"/>
  <c r="N26" i="235"/>
  <c r="J26" i="235"/>
  <c r="F26" i="235"/>
  <c r="B26" i="235"/>
  <c r="R25" i="235"/>
  <c r="N25" i="235"/>
  <c r="J25" i="235"/>
  <c r="F25" i="235"/>
  <c r="B25" i="235"/>
  <c r="R24" i="235"/>
  <c r="N24" i="235"/>
  <c r="J24" i="235"/>
  <c r="F24" i="235"/>
  <c r="B24" i="235"/>
  <c r="R23" i="235"/>
  <c r="N23" i="235"/>
  <c r="J23" i="235"/>
  <c r="F23" i="235"/>
  <c r="A23" i="235"/>
  <c r="R22" i="235"/>
  <c r="N22" i="235"/>
  <c r="J22" i="235"/>
  <c r="F22" i="235"/>
  <c r="R21" i="235"/>
  <c r="N21" i="235"/>
  <c r="J21" i="235"/>
  <c r="F21" i="235"/>
  <c r="R20" i="235"/>
  <c r="N20" i="235"/>
  <c r="J20" i="235"/>
  <c r="F20" i="235"/>
  <c r="R19" i="235"/>
  <c r="N19" i="235"/>
  <c r="J19" i="235"/>
  <c r="E19" i="235"/>
  <c r="R18" i="235"/>
  <c r="N18" i="235"/>
  <c r="J18" i="235"/>
  <c r="F18" i="235"/>
  <c r="R17" i="235"/>
  <c r="N17" i="235"/>
  <c r="J17" i="235"/>
  <c r="F17" i="235"/>
  <c r="R16" i="235"/>
  <c r="N16" i="235"/>
  <c r="J16" i="235"/>
  <c r="F16" i="235"/>
  <c r="R15" i="235"/>
  <c r="N15" i="235"/>
  <c r="I15" i="235"/>
  <c r="F15" i="235"/>
  <c r="R14" i="235"/>
  <c r="N14" i="235"/>
  <c r="J14" i="235"/>
  <c r="F14" i="235"/>
  <c r="R13" i="235"/>
  <c r="N13" i="235"/>
  <c r="J13" i="235"/>
  <c r="F13" i="235"/>
  <c r="R12" i="235"/>
  <c r="N12" i="235"/>
  <c r="J12" i="235"/>
  <c r="F12" i="235"/>
  <c r="R11" i="235"/>
  <c r="M11" i="235"/>
  <c r="J11" i="235"/>
  <c r="F11" i="235"/>
  <c r="R10" i="235"/>
  <c r="N10" i="235"/>
  <c r="J10" i="235"/>
  <c r="F10" i="235"/>
  <c r="R9" i="235"/>
  <c r="N9" i="235"/>
  <c r="J9" i="235"/>
  <c r="F9" i="235"/>
  <c r="R8" i="235"/>
  <c r="N8" i="235"/>
  <c r="J8" i="235"/>
  <c r="F8" i="235"/>
  <c r="Q7" i="235"/>
  <c r="N7" i="235"/>
  <c r="J7" i="235"/>
  <c r="F7" i="235"/>
  <c r="R6" i="235"/>
  <c r="N6" i="235"/>
  <c r="J6" i="235"/>
  <c r="F6" i="235"/>
  <c r="R5" i="235"/>
  <c r="N5" i="235"/>
  <c r="J5" i="235"/>
  <c r="F5" i="235"/>
  <c r="R4" i="235"/>
  <c r="N4" i="235"/>
  <c r="J4" i="235"/>
  <c r="F4" i="235"/>
  <c r="R3" i="235"/>
  <c r="N3" i="235"/>
  <c r="J3" i="235"/>
  <c r="F3" i="235"/>
  <c r="Q2" i="235"/>
  <c r="M2" i="235"/>
  <c r="I2" i="235"/>
  <c r="E2" i="235"/>
  <c r="D1" i="210"/>
  <c r="Q75" i="214"/>
  <c r="A65" i="210"/>
  <c r="A52" i="211" s="1"/>
  <c r="A169" i="75" l="1"/>
  <c r="A157" i="75"/>
  <c r="A145" i="75"/>
  <c r="A133" i="75"/>
  <c r="A121" i="75"/>
  <c r="A109" i="75"/>
  <c r="A97" i="75"/>
  <c r="A85" i="75"/>
  <c r="A73" i="75"/>
  <c r="A61" i="75"/>
  <c r="A49" i="75"/>
  <c r="A37" i="75"/>
  <c r="A25" i="75"/>
  <c r="D1" i="54"/>
  <c r="Q1" i="72"/>
  <c r="A13" i="75"/>
  <c r="O1" i="72"/>
  <c r="O1" i="207"/>
  <c r="E1" i="72"/>
  <c r="C1" i="207"/>
  <c r="G1" i="72"/>
  <c r="G1" i="207"/>
  <c r="I1" i="72"/>
  <c r="K1" i="72"/>
  <c r="E1" i="207"/>
  <c r="H1" i="72"/>
  <c r="L1" i="72"/>
  <c r="P1" i="72"/>
  <c r="M1" i="72"/>
  <c r="P1" i="54"/>
  <c r="M1" i="207"/>
  <c r="F1" i="72"/>
  <c r="J1" i="72"/>
  <c r="N1" i="72"/>
  <c r="R1" i="72"/>
  <c r="I1" i="207"/>
  <c r="F1" i="207"/>
  <c r="J1" i="207"/>
  <c r="N1" i="207"/>
  <c r="K1" i="207"/>
  <c r="H1" i="54"/>
  <c r="D1" i="207"/>
  <c r="H1" i="207"/>
  <c r="L1" i="207"/>
  <c r="P1" i="207"/>
  <c r="M1" i="229"/>
  <c r="L1" i="54"/>
  <c r="M1" i="208"/>
  <c r="F1" i="54"/>
  <c r="J1" i="54"/>
  <c r="N1" i="54"/>
  <c r="G1" i="54"/>
  <c r="K1" i="54"/>
  <c r="O1" i="54"/>
  <c r="K1" i="208"/>
  <c r="E1" i="54"/>
  <c r="I1" i="54"/>
  <c r="M1" i="54"/>
  <c r="Q1" i="54"/>
  <c r="G1" i="208"/>
  <c r="O1" i="208"/>
  <c r="H1" i="208"/>
  <c r="L1" i="208"/>
  <c r="P1" i="208"/>
  <c r="E1" i="208"/>
  <c r="I1" i="208"/>
  <c r="Q1" i="208"/>
  <c r="K1" i="229"/>
  <c r="F1" i="208"/>
  <c r="J1" i="208"/>
  <c r="N1" i="208"/>
  <c r="R1" i="208"/>
  <c r="E1" i="213"/>
  <c r="Q1" i="213"/>
  <c r="G1" i="229"/>
  <c r="O1" i="229"/>
  <c r="E1" i="76"/>
  <c r="G1" i="213"/>
  <c r="H1" i="229"/>
  <c r="L1" i="229"/>
  <c r="P1" i="229"/>
  <c r="I1" i="76"/>
  <c r="I1" i="213"/>
  <c r="E1" i="229"/>
  <c r="I1" i="229"/>
  <c r="Q1" i="229"/>
  <c r="Q1" i="76"/>
  <c r="O1" i="213"/>
  <c r="F1" i="229"/>
  <c r="J1" i="229"/>
  <c r="N1" i="229"/>
  <c r="R1" i="229"/>
  <c r="K1" i="213"/>
  <c r="G1" i="76"/>
  <c r="H1" i="213"/>
  <c r="L1" i="213"/>
  <c r="P1" i="213"/>
  <c r="M1" i="213"/>
  <c r="O1" i="76"/>
  <c r="F1" i="213"/>
  <c r="J1" i="213"/>
  <c r="N1" i="213"/>
  <c r="R1" i="213"/>
  <c r="M1" i="232"/>
  <c r="K1" i="76"/>
  <c r="H1" i="76"/>
  <c r="L1" i="76"/>
  <c r="P1" i="76"/>
  <c r="M1" i="230"/>
  <c r="M1" i="76"/>
  <c r="K1" i="232"/>
  <c r="F1" i="76"/>
  <c r="J1" i="76"/>
  <c r="N1" i="76"/>
  <c r="R1" i="76"/>
  <c r="G1" i="232"/>
  <c r="O1" i="232"/>
  <c r="H1" i="232"/>
  <c r="L1" i="232"/>
  <c r="P1" i="232"/>
  <c r="E1" i="232"/>
  <c r="I1" i="232"/>
  <c r="Q1" i="232"/>
  <c r="K1" i="230"/>
  <c r="F1" i="232"/>
  <c r="J1" i="232"/>
  <c r="N1" i="232"/>
  <c r="R1" i="232"/>
  <c r="G1" i="230"/>
  <c r="O1" i="230"/>
  <c r="H1" i="230"/>
  <c r="L1" i="230"/>
  <c r="P1" i="230"/>
  <c r="E1" i="230"/>
  <c r="I1" i="230"/>
  <c r="Q1" i="230"/>
  <c r="F1" i="230"/>
  <c r="J1" i="230"/>
  <c r="N1" i="230"/>
  <c r="R1" i="230"/>
  <c r="R1" i="177"/>
  <c r="Q1" i="177"/>
  <c r="P1" i="177"/>
  <c r="O1" i="177"/>
  <c r="N1" i="177"/>
  <c r="M1" i="177"/>
  <c r="L1" i="177"/>
  <c r="K1" i="177"/>
  <c r="J1" i="177"/>
  <c r="I1" i="177"/>
  <c r="H1" i="177"/>
  <c r="G1" i="177"/>
  <c r="F1" i="177"/>
  <c r="E1" i="177"/>
  <c r="P88" i="210"/>
  <c r="P87" i="210"/>
  <c r="P86" i="210"/>
  <c r="P85" i="210"/>
  <c r="P84" i="210"/>
  <c r="P83" i="210"/>
  <c r="P82" i="210"/>
  <c r="P81" i="210"/>
  <c r="P80" i="210"/>
  <c r="P79" i="210"/>
  <c r="P78" i="210"/>
  <c r="P77" i="210"/>
  <c r="P76" i="210"/>
  <c r="P75" i="210"/>
  <c r="P74" i="210"/>
  <c r="P73" i="210"/>
  <c r="P72" i="210"/>
  <c r="P71" i="210"/>
  <c r="P70" i="210"/>
  <c r="P69" i="210"/>
  <c r="P68" i="210"/>
  <c r="P67" i="210"/>
  <c r="P66" i="210"/>
  <c r="P63" i="210"/>
  <c r="P62" i="210"/>
  <c r="N88" i="210"/>
  <c r="N87" i="210"/>
  <c r="N86" i="210"/>
  <c r="N85" i="210"/>
  <c r="N84" i="210"/>
  <c r="N83" i="210"/>
  <c r="N82" i="210"/>
  <c r="N81" i="210"/>
  <c r="N80" i="210"/>
  <c r="N79" i="210"/>
  <c r="N78" i="210"/>
  <c r="N77" i="210"/>
  <c r="N76" i="210"/>
  <c r="N75" i="210"/>
  <c r="N74" i="210"/>
  <c r="N73" i="210"/>
  <c r="N72" i="210"/>
  <c r="N71" i="210"/>
  <c r="N70" i="210"/>
  <c r="N69" i="210"/>
  <c r="N68" i="210"/>
  <c r="N67" i="210"/>
  <c r="N66" i="210"/>
  <c r="N63" i="210"/>
  <c r="N62" i="210"/>
  <c r="L88" i="210"/>
  <c r="L87" i="210"/>
  <c r="L86" i="210"/>
  <c r="L85" i="210"/>
  <c r="L84" i="210"/>
  <c r="L83" i="210"/>
  <c r="L82" i="210"/>
  <c r="L81" i="210"/>
  <c r="L80" i="210"/>
  <c r="L79" i="210"/>
  <c r="L78" i="210"/>
  <c r="L77" i="210"/>
  <c r="L76" i="210"/>
  <c r="L75" i="210"/>
  <c r="L74" i="210"/>
  <c r="L73" i="210"/>
  <c r="L72" i="210"/>
  <c r="L71" i="210"/>
  <c r="L70" i="210"/>
  <c r="L69" i="210"/>
  <c r="L68" i="210"/>
  <c r="L67" i="210"/>
  <c r="L66" i="210"/>
  <c r="L63" i="210"/>
  <c r="L62" i="210"/>
  <c r="J88" i="210"/>
  <c r="J87" i="210"/>
  <c r="J86" i="210"/>
  <c r="J85" i="210"/>
  <c r="J84" i="210"/>
  <c r="J83" i="210"/>
  <c r="J82" i="210"/>
  <c r="J81" i="210"/>
  <c r="J80" i="210"/>
  <c r="J79" i="210"/>
  <c r="J78" i="210"/>
  <c r="J77" i="210"/>
  <c r="J76" i="210"/>
  <c r="J75" i="210"/>
  <c r="J74" i="210"/>
  <c r="J73" i="210"/>
  <c r="J72" i="210"/>
  <c r="J71" i="210"/>
  <c r="J70" i="210"/>
  <c r="J69" i="210"/>
  <c r="J68" i="210"/>
  <c r="J67" i="210"/>
  <c r="J66" i="210"/>
  <c r="J63" i="210"/>
  <c r="J62" i="210"/>
  <c r="H88" i="210"/>
  <c r="H87" i="210"/>
  <c r="H86" i="210"/>
  <c r="H85" i="210"/>
  <c r="H84" i="210"/>
  <c r="H83" i="210"/>
  <c r="H82" i="210"/>
  <c r="H81" i="210"/>
  <c r="H80" i="210"/>
  <c r="H79" i="210"/>
  <c r="H78" i="210"/>
  <c r="H77" i="210"/>
  <c r="H76" i="210"/>
  <c r="H75" i="210"/>
  <c r="H74" i="210"/>
  <c r="H73" i="210"/>
  <c r="H72" i="210"/>
  <c r="H71" i="210"/>
  <c r="H70" i="210"/>
  <c r="H69" i="210"/>
  <c r="H68" i="210"/>
  <c r="H67" i="210"/>
  <c r="H66" i="210"/>
  <c r="H63" i="210"/>
  <c r="H62" i="210"/>
  <c r="N145" i="210"/>
  <c r="N144" i="210"/>
  <c r="N143" i="210"/>
  <c r="N142" i="210"/>
  <c r="N141" i="210"/>
  <c r="N140" i="210"/>
  <c r="N139" i="210"/>
  <c r="N138" i="210"/>
  <c r="N137" i="210"/>
  <c r="N136" i="210"/>
  <c r="N135" i="210"/>
  <c r="N134" i="210"/>
  <c r="N133" i="210"/>
  <c r="N132" i="210"/>
  <c r="N131" i="210"/>
  <c r="N130" i="210"/>
  <c r="N129" i="210"/>
  <c r="N128" i="210"/>
  <c r="N127" i="210"/>
  <c r="N126" i="210"/>
  <c r="N125" i="210"/>
  <c r="N124" i="210"/>
  <c r="N123" i="210"/>
  <c r="N122" i="210"/>
  <c r="N121" i="210"/>
  <c r="N120" i="210"/>
  <c r="N119" i="210"/>
  <c r="N118" i="210"/>
  <c r="N117" i="210"/>
  <c r="N116" i="210"/>
  <c r="N115" i="210"/>
  <c r="N114" i="210"/>
  <c r="N113" i="210"/>
  <c r="N112" i="210"/>
  <c r="N111" i="210"/>
  <c r="N110" i="210"/>
  <c r="N109" i="210"/>
  <c r="N108" i="210"/>
  <c r="N107" i="210"/>
  <c r="N106" i="210"/>
  <c r="N105" i="210"/>
  <c r="N104" i="210"/>
  <c r="N103" i="210"/>
  <c r="N102" i="210"/>
  <c r="N101" i="210"/>
  <c r="N100" i="210"/>
  <c r="N99" i="210"/>
  <c r="N98" i="210"/>
  <c r="N97" i="210"/>
  <c r="N96" i="210"/>
  <c r="F88" i="210"/>
  <c r="F87" i="210"/>
  <c r="F86" i="210"/>
  <c r="F85" i="210"/>
  <c r="F84" i="210"/>
  <c r="F83" i="210"/>
  <c r="F82" i="210"/>
  <c r="F81" i="210"/>
  <c r="F80" i="210"/>
  <c r="F79" i="210"/>
  <c r="F78" i="210"/>
  <c r="F77" i="210"/>
  <c r="F76" i="210"/>
  <c r="F75" i="210"/>
  <c r="F74" i="210"/>
  <c r="F73" i="210"/>
  <c r="F72" i="210"/>
  <c r="F71" i="210"/>
  <c r="F70" i="210"/>
  <c r="F69" i="210"/>
  <c r="F68" i="210"/>
  <c r="F67" i="210"/>
  <c r="F66" i="210"/>
  <c r="F63" i="210"/>
  <c r="F62" i="210"/>
  <c r="J145" i="210"/>
  <c r="J144" i="210"/>
  <c r="J143" i="210"/>
  <c r="J142" i="210"/>
  <c r="J141" i="210"/>
  <c r="J140" i="210"/>
  <c r="J139" i="210"/>
  <c r="J138" i="210"/>
  <c r="J137" i="210"/>
  <c r="J136" i="210"/>
  <c r="J135" i="210"/>
  <c r="J134" i="210"/>
  <c r="J133" i="210"/>
  <c r="J132" i="210"/>
  <c r="J131" i="210"/>
  <c r="J130" i="210"/>
  <c r="J129" i="210"/>
  <c r="J128" i="210"/>
  <c r="J127" i="210"/>
  <c r="J126" i="210"/>
  <c r="J125" i="210"/>
  <c r="J124" i="210"/>
  <c r="J123" i="210"/>
  <c r="J122" i="210"/>
  <c r="J121" i="210"/>
  <c r="J120" i="210"/>
  <c r="J119" i="210"/>
  <c r="J118" i="210"/>
  <c r="J117" i="210"/>
  <c r="J116" i="210"/>
  <c r="J115" i="210"/>
  <c r="J114" i="210"/>
  <c r="J113" i="210"/>
  <c r="J112" i="210"/>
  <c r="J111" i="210"/>
  <c r="J110" i="210"/>
  <c r="J109" i="210"/>
  <c r="J108" i="210"/>
  <c r="J107" i="210"/>
  <c r="J106" i="210"/>
  <c r="J105" i="210"/>
  <c r="J104" i="210"/>
  <c r="J103" i="210"/>
  <c r="J102" i="210"/>
  <c r="J101" i="210"/>
  <c r="J100" i="210"/>
  <c r="J99" i="210"/>
  <c r="J98" i="210"/>
  <c r="J97" i="210"/>
  <c r="J96" i="210"/>
  <c r="D88" i="210"/>
  <c r="D87" i="210"/>
  <c r="D86" i="210"/>
  <c r="D85" i="210"/>
  <c r="D84" i="210"/>
  <c r="D83" i="210"/>
  <c r="D82" i="210"/>
  <c r="D81" i="210"/>
  <c r="D80" i="210"/>
  <c r="D79" i="210"/>
  <c r="D78" i="210"/>
  <c r="D77" i="210"/>
  <c r="D76" i="210"/>
  <c r="D75" i="210"/>
  <c r="D74" i="210"/>
  <c r="D73" i="210"/>
  <c r="D72" i="210"/>
  <c r="D71" i="210"/>
  <c r="D70" i="210"/>
  <c r="D69" i="210"/>
  <c r="D68" i="210"/>
  <c r="D67" i="210"/>
  <c r="D66" i="210"/>
  <c r="D63" i="210"/>
  <c r="D62" i="210"/>
  <c r="T88" i="210"/>
  <c r="T87" i="210"/>
  <c r="T86" i="210"/>
  <c r="T85" i="210"/>
  <c r="T84" i="210"/>
  <c r="T83" i="210"/>
  <c r="T82" i="210"/>
  <c r="T81" i="210"/>
  <c r="T80" i="210"/>
  <c r="T79" i="210"/>
  <c r="T78" i="210"/>
  <c r="T77" i="210"/>
  <c r="T76" i="210"/>
  <c r="T75" i="210"/>
  <c r="T74" i="210"/>
  <c r="T73" i="210"/>
  <c r="T72" i="210"/>
  <c r="T71" i="210"/>
  <c r="T70" i="210"/>
  <c r="T69" i="210"/>
  <c r="T68" i="210"/>
  <c r="T67" i="210"/>
  <c r="T66" i="210"/>
  <c r="T63" i="210"/>
  <c r="T62" i="210"/>
  <c r="V88" i="210"/>
  <c r="V87" i="210"/>
  <c r="V86" i="210"/>
  <c r="V85" i="210"/>
  <c r="V84" i="210"/>
  <c r="V83" i="210"/>
  <c r="V82" i="210"/>
  <c r="V81" i="210"/>
  <c r="V80" i="210"/>
  <c r="V79" i="210"/>
  <c r="V78" i="210"/>
  <c r="V77" i="210"/>
  <c r="V76" i="210"/>
  <c r="V75" i="210"/>
  <c r="V74" i="210"/>
  <c r="V73" i="210"/>
  <c r="V72" i="210"/>
  <c r="V71" i="210"/>
  <c r="V70" i="210"/>
  <c r="V69" i="210"/>
  <c r="V68" i="210"/>
  <c r="V67" i="210"/>
  <c r="V66" i="210"/>
  <c r="V63" i="210"/>
  <c r="V62" i="210"/>
  <c r="X88" i="210"/>
  <c r="X87" i="210"/>
  <c r="X86" i="210"/>
  <c r="X85" i="210"/>
  <c r="X84" i="210"/>
  <c r="X83" i="210"/>
  <c r="X82" i="210"/>
  <c r="X81" i="210"/>
  <c r="X80" i="210"/>
  <c r="X79" i="210"/>
  <c r="X78" i="210"/>
  <c r="X77" i="210"/>
  <c r="X76" i="210"/>
  <c r="X75" i="210"/>
  <c r="X74" i="210"/>
  <c r="X73" i="210"/>
  <c r="X72" i="210"/>
  <c r="X71" i="210"/>
  <c r="X70" i="210"/>
  <c r="X69" i="210"/>
  <c r="X68" i="210"/>
  <c r="X67" i="210"/>
  <c r="X66" i="210"/>
  <c r="X63" i="210"/>
  <c r="X62" i="210"/>
  <c r="Z88" i="210"/>
  <c r="Z87" i="210"/>
  <c r="Z86" i="210"/>
  <c r="Z85" i="210"/>
  <c r="Z84" i="210"/>
  <c r="Z83" i="210"/>
  <c r="Z82" i="210"/>
  <c r="Z81" i="210"/>
  <c r="Z80" i="210"/>
  <c r="Z79" i="210"/>
  <c r="Z78" i="210"/>
  <c r="Z77" i="210"/>
  <c r="Z76" i="210"/>
  <c r="Z75" i="210"/>
  <c r="Z74" i="210"/>
  <c r="Z73" i="210"/>
  <c r="Z72" i="210"/>
  <c r="Z71" i="210"/>
  <c r="Z70" i="210"/>
  <c r="Z69" i="210"/>
  <c r="Z68" i="210"/>
  <c r="Z67" i="210"/>
  <c r="Z66" i="210"/>
  <c r="Z63" i="210"/>
  <c r="Z62" i="210"/>
  <c r="AB88" i="210"/>
  <c r="AB87" i="210"/>
  <c r="AB86" i="210"/>
  <c r="AB85" i="210"/>
  <c r="AB84" i="210"/>
  <c r="AB83" i="210"/>
  <c r="AB82" i="210"/>
  <c r="AB81" i="210"/>
  <c r="AB80" i="210"/>
  <c r="AB79" i="210"/>
  <c r="AB78" i="210"/>
  <c r="AB77" i="210"/>
  <c r="AB76" i="210"/>
  <c r="AB75" i="210"/>
  <c r="AB74" i="210"/>
  <c r="AB73" i="210"/>
  <c r="AB72" i="210"/>
  <c r="AB71" i="210"/>
  <c r="AB70" i="210"/>
  <c r="AB69" i="210"/>
  <c r="AB68" i="210"/>
  <c r="AB67" i="210"/>
  <c r="AB66" i="210"/>
  <c r="AB63" i="210"/>
  <c r="AB62" i="210"/>
  <c r="AD88" i="210"/>
  <c r="AD87" i="210"/>
  <c r="AD86" i="210"/>
  <c r="AD85" i="210"/>
  <c r="AD84" i="210"/>
  <c r="AD83" i="210"/>
  <c r="AD82" i="210"/>
  <c r="AD81" i="210"/>
  <c r="AD80" i="210"/>
  <c r="AD79" i="210"/>
  <c r="AD78" i="210"/>
  <c r="AD77" i="210"/>
  <c r="AD76" i="210"/>
  <c r="AD75" i="210"/>
  <c r="AD74" i="210"/>
  <c r="AD73" i="210"/>
  <c r="AD72" i="210"/>
  <c r="AD71" i="210"/>
  <c r="AD70" i="210"/>
  <c r="AD69" i="210"/>
  <c r="AD68" i="210"/>
  <c r="AD67" i="210"/>
  <c r="AD66" i="210"/>
  <c r="AD63" i="210"/>
  <c r="AD62" i="210"/>
  <c r="A140" i="214"/>
  <c r="E141" i="214"/>
  <c r="G141" i="214"/>
  <c r="I141" i="214"/>
  <c r="M141" i="214"/>
  <c r="Q141" i="214"/>
  <c r="E142" i="214"/>
  <c r="G142" i="214"/>
  <c r="J142" i="214"/>
  <c r="K142" i="214"/>
  <c r="N142" i="214"/>
  <c r="O142" i="214"/>
  <c r="R142" i="214"/>
  <c r="S142" i="214"/>
  <c r="A143" i="214"/>
  <c r="E143" i="214"/>
  <c r="G143" i="214"/>
  <c r="J143" i="214"/>
  <c r="K143" i="214"/>
  <c r="N143" i="214"/>
  <c r="O143" i="214"/>
  <c r="R143" i="214"/>
  <c r="S143" i="214"/>
  <c r="A144" i="214"/>
  <c r="E144" i="214"/>
  <c r="G144" i="214"/>
  <c r="J144" i="214"/>
  <c r="K144" i="214"/>
  <c r="N144" i="214"/>
  <c r="O144" i="214"/>
  <c r="R144" i="214"/>
  <c r="S144" i="214"/>
  <c r="A145" i="214"/>
  <c r="E145" i="214"/>
  <c r="G145" i="214"/>
  <c r="J145" i="214"/>
  <c r="K145" i="214"/>
  <c r="N145" i="214"/>
  <c r="O145" i="214"/>
  <c r="R145" i="214"/>
  <c r="S145" i="214"/>
  <c r="A146" i="214"/>
  <c r="E146" i="214"/>
  <c r="G146" i="214"/>
  <c r="J146" i="214"/>
  <c r="N146" i="214"/>
  <c r="R146" i="214"/>
  <c r="A147" i="214"/>
  <c r="E147" i="214"/>
  <c r="G147" i="214"/>
  <c r="J147" i="214"/>
  <c r="K147" i="214"/>
  <c r="N147" i="214"/>
  <c r="O147" i="214"/>
  <c r="R147" i="214"/>
  <c r="S147" i="214"/>
  <c r="A148" i="214"/>
  <c r="E148" i="214"/>
  <c r="G148" i="214"/>
  <c r="J148" i="214"/>
  <c r="K148" i="214"/>
  <c r="N148" i="214"/>
  <c r="O148" i="214"/>
  <c r="R148" i="214"/>
  <c r="S148" i="214"/>
  <c r="E149" i="214"/>
  <c r="G149" i="214"/>
  <c r="J149" i="214"/>
  <c r="K149" i="214"/>
  <c r="N149" i="214"/>
  <c r="O149" i="214"/>
  <c r="R149" i="214"/>
  <c r="S149" i="214"/>
  <c r="E150" i="214"/>
  <c r="G150" i="214"/>
  <c r="J150" i="214"/>
  <c r="N150" i="214"/>
  <c r="R150" i="214"/>
  <c r="E151" i="214"/>
  <c r="G151" i="214"/>
  <c r="J151" i="214"/>
  <c r="K151" i="214"/>
  <c r="N151" i="214"/>
  <c r="O151" i="214"/>
  <c r="R151" i="214"/>
  <c r="S151" i="214"/>
  <c r="E152" i="214"/>
  <c r="G152" i="214"/>
  <c r="J152" i="214"/>
  <c r="K152" i="214"/>
  <c r="N152" i="214"/>
  <c r="O152" i="214"/>
  <c r="R152" i="214"/>
  <c r="S152" i="214"/>
  <c r="E153" i="214"/>
  <c r="G153" i="214"/>
  <c r="J153" i="214"/>
  <c r="K153" i="214"/>
  <c r="N153" i="214"/>
  <c r="O153" i="214"/>
  <c r="R153" i="214"/>
  <c r="S153" i="214"/>
  <c r="E154" i="214"/>
  <c r="G154" i="214"/>
  <c r="J154" i="214"/>
  <c r="N154" i="214"/>
  <c r="R154" i="214"/>
  <c r="E155" i="214"/>
  <c r="G155" i="214"/>
  <c r="J155" i="214"/>
  <c r="K155" i="214"/>
  <c r="N155" i="214"/>
  <c r="O155" i="214"/>
  <c r="R155" i="214"/>
  <c r="S155" i="214"/>
  <c r="E156" i="214"/>
  <c r="G156" i="214"/>
  <c r="J156" i="214"/>
  <c r="K156" i="214"/>
  <c r="N156" i="214"/>
  <c r="O156" i="214"/>
  <c r="R156" i="214"/>
  <c r="S156" i="214"/>
  <c r="E157" i="214"/>
  <c r="G157" i="214"/>
  <c r="J157" i="214"/>
  <c r="K157" i="214"/>
  <c r="N157" i="214"/>
  <c r="O157" i="214"/>
  <c r="R157" i="214"/>
  <c r="S157" i="214"/>
  <c r="E158" i="214"/>
  <c r="G158" i="214"/>
  <c r="J158" i="214"/>
  <c r="N158" i="214"/>
  <c r="R158" i="214"/>
  <c r="E159" i="214"/>
  <c r="G159" i="214"/>
  <c r="J159" i="214"/>
  <c r="K159" i="214"/>
  <c r="N159" i="214"/>
  <c r="O159" i="214"/>
  <c r="R159" i="214"/>
  <c r="S159" i="214"/>
  <c r="E160" i="214"/>
  <c r="G160" i="214"/>
  <c r="J160" i="214"/>
  <c r="K160" i="214"/>
  <c r="N160" i="214"/>
  <c r="O160" i="214"/>
  <c r="R160" i="214"/>
  <c r="S160" i="214"/>
  <c r="E161" i="214"/>
  <c r="G161" i="214"/>
  <c r="J161" i="214"/>
  <c r="K161" i="214"/>
  <c r="N161" i="214"/>
  <c r="O161" i="214"/>
  <c r="R161" i="214"/>
  <c r="S161" i="214"/>
  <c r="E162" i="214"/>
  <c r="G162" i="214"/>
  <c r="I162" i="214"/>
  <c r="M162" i="214"/>
  <c r="Q162" i="214"/>
  <c r="E163" i="214"/>
  <c r="G163" i="214"/>
  <c r="J163" i="214"/>
  <c r="K163" i="214"/>
  <c r="N163" i="214"/>
  <c r="O163" i="214"/>
  <c r="R163" i="214"/>
  <c r="S163" i="214"/>
  <c r="E164" i="214"/>
  <c r="G164" i="214"/>
  <c r="J164" i="214"/>
  <c r="K164" i="214"/>
  <c r="N164" i="214"/>
  <c r="O164" i="214"/>
  <c r="R164" i="214"/>
  <c r="S164" i="214"/>
  <c r="E165" i="214"/>
  <c r="G165" i="214"/>
  <c r="J165" i="214"/>
  <c r="K165" i="214"/>
  <c r="N165" i="214"/>
  <c r="O165" i="214"/>
  <c r="R165" i="214"/>
  <c r="S165" i="214"/>
  <c r="E166" i="214"/>
  <c r="G166" i="214"/>
  <c r="J166" i="214"/>
  <c r="K166" i="214"/>
  <c r="N166" i="214"/>
  <c r="O166" i="214"/>
  <c r="R166" i="214"/>
  <c r="S166" i="214"/>
  <c r="E167" i="214"/>
  <c r="G167" i="214"/>
  <c r="J167" i="214"/>
  <c r="N167" i="214"/>
  <c r="R167" i="214"/>
  <c r="E168" i="214"/>
  <c r="G168" i="214"/>
  <c r="J168" i="214"/>
  <c r="K168" i="214"/>
  <c r="N168" i="214"/>
  <c r="O168" i="214"/>
  <c r="R168" i="214"/>
  <c r="S168" i="214"/>
  <c r="E169" i="214"/>
  <c r="G169" i="214"/>
  <c r="J169" i="214"/>
  <c r="K169" i="214"/>
  <c r="N169" i="214"/>
  <c r="O169" i="214"/>
  <c r="R169" i="214"/>
  <c r="S169" i="214"/>
  <c r="E170" i="214"/>
  <c r="G170" i="214"/>
  <c r="J170" i="214"/>
  <c r="K170" i="214"/>
  <c r="N170" i="214"/>
  <c r="O170" i="214"/>
  <c r="R170" i="214"/>
  <c r="S170" i="214"/>
  <c r="E171" i="214"/>
  <c r="G171" i="214"/>
  <c r="J171" i="214"/>
  <c r="N171" i="214"/>
  <c r="R171" i="214"/>
  <c r="E172" i="214"/>
  <c r="G172" i="214"/>
  <c r="J172" i="214"/>
  <c r="K172" i="214"/>
  <c r="N172" i="214"/>
  <c r="O172" i="214"/>
  <c r="R172" i="214"/>
  <c r="S172" i="214"/>
  <c r="E173" i="214"/>
  <c r="G173" i="214"/>
  <c r="J173" i="214"/>
  <c r="K173" i="214"/>
  <c r="N173" i="214"/>
  <c r="O173" i="214"/>
  <c r="R173" i="214"/>
  <c r="S173" i="214"/>
  <c r="E174" i="214"/>
  <c r="G174" i="214"/>
  <c r="J174" i="214"/>
  <c r="K174" i="214"/>
  <c r="N174" i="214"/>
  <c r="O174" i="214"/>
  <c r="R174" i="214"/>
  <c r="S174" i="214"/>
  <c r="E175" i="214"/>
  <c r="G175" i="214"/>
  <c r="J175" i="214"/>
  <c r="N175" i="214"/>
  <c r="R175" i="214"/>
  <c r="E176" i="214"/>
  <c r="G176" i="214"/>
  <c r="J176" i="214"/>
  <c r="K176" i="214"/>
  <c r="N176" i="214"/>
  <c r="O176" i="214"/>
  <c r="R176" i="214"/>
  <c r="S176" i="214"/>
  <c r="E177" i="214"/>
  <c r="G177" i="214"/>
  <c r="J177" i="214"/>
  <c r="K177" i="214"/>
  <c r="N177" i="214"/>
  <c r="O177" i="214"/>
  <c r="R177" i="214"/>
  <c r="S177" i="214"/>
  <c r="E178" i="214"/>
  <c r="G178" i="214"/>
  <c r="J178" i="214"/>
  <c r="K178" i="214"/>
  <c r="N178" i="214"/>
  <c r="O178" i="214"/>
  <c r="R178" i="214"/>
  <c r="S178" i="214"/>
  <c r="E179" i="214"/>
  <c r="G179" i="214"/>
  <c r="J179" i="214"/>
  <c r="N179" i="214"/>
  <c r="R179" i="214"/>
  <c r="E180" i="214"/>
  <c r="G180" i="214"/>
  <c r="J180" i="214"/>
  <c r="K180" i="214"/>
  <c r="N180" i="214"/>
  <c r="O180" i="214"/>
  <c r="R180" i="214"/>
  <c r="S180" i="214"/>
  <c r="E181" i="214"/>
  <c r="G181" i="214"/>
  <c r="J181" i="214"/>
  <c r="K181" i="214"/>
  <c r="N181" i="214"/>
  <c r="O181" i="214"/>
  <c r="R181" i="214"/>
  <c r="S181" i="214"/>
  <c r="E182" i="214"/>
  <c r="G182" i="214"/>
  <c r="J182" i="214"/>
  <c r="K182" i="214"/>
  <c r="N182" i="214"/>
  <c r="O182" i="214"/>
  <c r="R182" i="214"/>
  <c r="S182" i="214"/>
  <c r="E183" i="214"/>
  <c r="G183" i="214"/>
  <c r="E184" i="214"/>
  <c r="G184" i="214"/>
  <c r="E185" i="214"/>
  <c r="G185" i="214"/>
  <c r="E186" i="214"/>
  <c r="G186" i="214"/>
  <c r="E187" i="214"/>
  <c r="G187" i="214"/>
  <c r="E188" i="214"/>
  <c r="G188" i="214"/>
  <c r="E189" i="214"/>
  <c r="G189" i="214"/>
  <c r="E190" i="214"/>
  <c r="G190" i="214"/>
  <c r="A59" i="210" l="1"/>
  <c r="A46" i="211" s="1"/>
  <c r="R147" i="213"/>
  <c r="Q147" i="213"/>
  <c r="P147" i="213"/>
  <c r="O147" i="213"/>
  <c r="N147" i="213"/>
  <c r="M147" i="213"/>
  <c r="L147" i="213"/>
  <c r="K147" i="213"/>
  <c r="J147" i="213"/>
  <c r="I147" i="213"/>
  <c r="H147" i="213"/>
  <c r="G147" i="213"/>
  <c r="F147" i="213"/>
  <c r="E147" i="213"/>
  <c r="D147" i="213"/>
  <c r="R143" i="213"/>
  <c r="S179" i="248" s="1"/>
  <c r="Q143" i="213"/>
  <c r="S179" i="247" s="1"/>
  <c r="P143" i="213"/>
  <c r="S179" i="246" s="1"/>
  <c r="O143" i="213"/>
  <c r="S179" i="245" s="1"/>
  <c r="N143" i="213"/>
  <c r="S179" i="244" s="1"/>
  <c r="M143" i="213"/>
  <c r="S179" i="243" s="1"/>
  <c r="L143" i="213"/>
  <c r="S179" i="242" s="1"/>
  <c r="K143" i="213"/>
  <c r="S179" i="241" s="1"/>
  <c r="J143" i="213"/>
  <c r="S179" i="240" s="1"/>
  <c r="I143" i="213"/>
  <c r="S179" i="239" s="1"/>
  <c r="H143" i="213"/>
  <c r="S179" i="238" s="1"/>
  <c r="G143" i="213"/>
  <c r="S179" i="237" s="1"/>
  <c r="F143" i="213"/>
  <c r="S179" i="236" s="1"/>
  <c r="E143" i="213"/>
  <c r="S179" i="235" s="1"/>
  <c r="D143" i="213"/>
  <c r="S179" i="214" s="1"/>
  <c r="R139" i="213"/>
  <c r="S175" i="248" s="1"/>
  <c r="Q139" i="213"/>
  <c r="S175" i="247" s="1"/>
  <c r="P139" i="213"/>
  <c r="S175" i="246" s="1"/>
  <c r="O139" i="213"/>
  <c r="S175" i="245" s="1"/>
  <c r="N139" i="213"/>
  <c r="S175" i="244" s="1"/>
  <c r="M139" i="213"/>
  <c r="S175" i="243" s="1"/>
  <c r="L139" i="213"/>
  <c r="S175" i="242" s="1"/>
  <c r="K139" i="213"/>
  <c r="S175" i="241" s="1"/>
  <c r="J139" i="213"/>
  <c r="S175" i="240" s="1"/>
  <c r="I139" i="213"/>
  <c r="S175" i="239" s="1"/>
  <c r="H139" i="213"/>
  <c r="S175" i="238" s="1"/>
  <c r="G139" i="213"/>
  <c r="S175" i="237" s="1"/>
  <c r="F139" i="213"/>
  <c r="S175" i="236" s="1"/>
  <c r="E139" i="213"/>
  <c r="S175" i="235" s="1"/>
  <c r="D139" i="213"/>
  <c r="S175" i="214" s="1"/>
  <c r="R135" i="213"/>
  <c r="S171" i="248" s="1"/>
  <c r="Q135" i="213"/>
  <c r="S171" i="247" s="1"/>
  <c r="P135" i="213"/>
  <c r="O135" i="213"/>
  <c r="N135" i="213"/>
  <c r="S171" i="244" s="1"/>
  <c r="M135" i="213"/>
  <c r="S171" i="243" s="1"/>
  <c r="L135" i="213"/>
  <c r="K135" i="213"/>
  <c r="J135" i="213"/>
  <c r="S171" i="240" s="1"/>
  <c r="I135" i="213"/>
  <c r="S171" i="239" s="1"/>
  <c r="H135" i="213"/>
  <c r="G135" i="213"/>
  <c r="F135" i="213"/>
  <c r="S171" i="236" s="1"/>
  <c r="E135" i="213"/>
  <c r="S171" i="235" s="1"/>
  <c r="D135" i="213"/>
  <c r="R131" i="213"/>
  <c r="S167" i="248" s="1"/>
  <c r="Q131" i="213"/>
  <c r="P131" i="213"/>
  <c r="S167" i="246" s="1"/>
  <c r="O131" i="213"/>
  <c r="S167" i="245" s="1"/>
  <c r="N131" i="213"/>
  <c r="M131" i="213"/>
  <c r="L131" i="213"/>
  <c r="S167" i="242" s="1"/>
  <c r="K131" i="213"/>
  <c r="S167" i="241" s="1"/>
  <c r="J131" i="213"/>
  <c r="I131" i="213"/>
  <c r="H131" i="213"/>
  <c r="S167" i="238" s="1"/>
  <c r="G131" i="213"/>
  <c r="S167" i="237" s="1"/>
  <c r="F131" i="213"/>
  <c r="E131" i="213"/>
  <c r="D131" i="213"/>
  <c r="S167" i="214" s="1"/>
  <c r="B107" i="214"/>
  <c r="B106" i="214"/>
  <c r="B105" i="214"/>
  <c r="I148" i="213" l="1"/>
  <c r="S167" i="239"/>
  <c r="F148" i="213"/>
  <c r="S167" i="236"/>
  <c r="J148" i="213"/>
  <c r="S167" i="240"/>
  <c r="N148" i="213"/>
  <c r="S167" i="244"/>
  <c r="G148" i="213"/>
  <c r="S171" i="237"/>
  <c r="K148" i="213"/>
  <c r="S171" i="241"/>
  <c r="O148" i="213"/>
  <c r="S171" i="245"/>
  <c r="E148" i="213"/>
  <c r="S167" i="235"/>
  <c r="D148" i="213"/>
  <c r="S171" i="214"/>
  <c r="H148" i="213"/>
  <c r="S171" i="238"/>
  <c r="L148" i="213"/>
  <c r="S171" i="242"/>
  <c r="P148" i="213"/>
  <c r="S171" i="246"/>
  <c r="M148" i="213"/>
  <c r="S167" i="243"/>
  <c r="Q148" i="213"/>
  <c r="S167" i="247"/>
  <c r="R148" i="213"/>
  <c r="C148" i="248" s="1"/>
  <c r="B102" i="214"/>
  <c r="B101" i="214"/>
  <c r="B100" i="214"/>
  <c r="B99" i="214"/>
  <c r="B98" i="214"/>
  <c r="B97" i="214"/>
  <c r="B96" i="214"/>
  <c r="B95" i="214"/>
  <c r="B94" i="214"/>
  <c r="B93" i="214"/>
  <c r="C97" i="214"/>
  <c r="C96" i="214"/>
  <c r="C95" i="214"/>
  <c r="C94" i="214"/>
  <c r="B92" i="214"/>
  <c r="B91" i="214"/>
  <c r="B90" i="214"/>
  <c r="B89" i="214"/>
  <c r="B88" i="214"/>
  <c r="R113" i="214"/>
  <c r="R114" i="214"/>
  <c r="R115" i="214"/>
  <c r="R116" i="214"/>
  <c r="S113" i="214"/>
  <c r="S114" i="214"/>
  <c r="S115" i="214"/>
  <c r="S116" i="214"/>
  <c r="S112" i="214"/>
  <c r="R112" i="214"/>
  <c r="R107" i="214"/>
  <c r="R108" i="214"/>
  <c r="R109" i="214"/>
  <c r="R110" i="214"/>
  <c r="S107" i="214"/>
  <c r="S108" i="214"/>
  <c r="S109" i="214"/>
  <c r="S110" i="214"/>
  <c r="S106" i="214"/>
  <c r="R106" i="214"/>
  <c r="Q111" i="214"/>
  <c r="Q105" i="214"/>
  <c r="S89" i="214"/>
  <c r="Q89" i="214"/>
  <c r="S86" i="214"/>
  <c r="Q86" i="214"/>
  <c r="S77" i="214"/>
  <c r="S78" i="214"/>
  <c r="S79" i="214"/>
  <c r="S80" i="214"/>
  <c r="S81" i="214"/>
  <c r="S82" i="214"/>
  <c r="S83" i="214"/>
  <c r="S84" i="214"/>
  <c r="Q82" i="214"/>
  <c r="Q83" i="214"/>
  <c r="Q84" i="214"/>
  <c r="Q77" i="214"/>
  <c r="Q78" i="214"/>
  <c r="Q79" i="214"/>
  <c r="Q80" i="214"/>
  <c r="Q81" i="214"/>
  <c r="S72" i="214"/>
  <c r="S73" i="214"/>
  <c r="Q74" i="214"/>
  <c r="Q73" i="214"/>
  <c r="Q72" i="214"/>
  <c r="A93" i="210"/>
  <c r="B84" i="210"/>
  <c r="B85" i="210"/>
  <c r="B86" i="210"/>
  <c r="B87" i="210"/>
  <c r="B88" i="210"/>
  <c r="B83" i="210"/>
  <c r="B82" i="210"/>
  <c r="B81" i="210"/>
  <c r="A91" i="210"/>
  <c r="D13" i="211" s="1"/>
  <c r="A90" i="210"/>
  <c r="D12" i="211" s="1"/>
  <c r="A89" i="210"/>
  <c r="D11" i="211" s="1"/>
  <c r="A84" i="210"/>
  <c r="D6" i="211" s="1"/>
  <c r="A85" i="210"/>
  <c r="D7" i="211" s="1"/>
  <c r="A86" i="210"/>
  <c r="D8" i="211" s="1"/>
  <c r="A87" i="210"/>
  <c r="D9" i="211" s="1"/>
  <c r="A88" i="210"/>
  <c r="D10" i="211" s="1"/>
  <c r="A83" i="210"/>
  <c r="D5" i="211" s="1"/>
  <c r="A82" i="210"/>
  <c r="D4" i="211" s="1"/>
  <c r="A81" i="210"/>
  <c r="D3" i="211" s="1"/>
  <c r="B79" i="210"/>
  <c r="B80" i="210"/>
  <c r="A79" i="210"/>
  <c r="A66" i="211" s="1"/>
  <c r="A80" i="210"/>
  <c r="A67" i="211" s="1"/>
  <c r="B78" i="210"/>
  <c r="B65" i="211" s="1"/>
  <c r="A78" i="210"/>
  <c r="A65" i="211" s="1"/>
  <c r="B76" i="210"/>
  <c r="B77" i="210"/>
  <c r="A76" i="210"/>
  <c r="A77" i="210"/>
  <c r="A64" i="211" s="1"/>
  <c r="B75" i="210"/>
  <c r="A75" i="210"/>
  <c r="B67" i="210"/>
  <c r="B68" i="210"/>
  <c r="B69" i="210"/>
  <c r="B70" i="210"/>
  <c r="B71" i="210"/>
  <c r="B72" i="210"/>
  <c r="B73" i="210"/>
  <c r="B74" i="210"/>
  <c r="B66" i="210"/>
  <c r="D11" i="76"/>
  <c r="B62" i="210"/>
  <c r="A67" i="210"/>
  <c r="A68" i="210"/>
  <c r="A69" i="210"/>
  <c r="A70" i="210"/>
  <c r="A71" i="210"/>
  <c r="A72" i="210"/>
  <c r="A73" i="210"/>
  <c r="A74" i="210"/>
  <c r="A66" i="210"/>
  <c r="A64" i="210"/>
  <c r="A63" i="210"/>
  <c r="A62" i="210"/>
  <c r="A52" i="210"/>
  <c r="A51" i="210"/>
  <c r="A50" i="210"/>
  <c r="A49" i="210"/>
  <c r="A48" i="210"/>
  <c r="A39" i="211" s="1"/>
  <c r="A47" i="210"/>
  <c r="A46" i="210"/>
  <c r="A45" i="210"/>
  <c r="A44" i="210"/>
  <c r="A43" i="210"/>
  <c r="A38" i="211" s="1"/>
  <c r="A42" i="210"/>
  <c r="A41" i="210"/>
  <c r="A40" i="210"/>
  <c r="A39" i="210"/>
  <c r="A38" i="210"/>
  <c r="A37" i="211" s="1"/>
  <c r="A35" i="210"/>
  <c r="A34" i="211" s="1"/>
  <c r="A31" i="210"/>
  <c r="A30" i="211" s="1"/>
  <c r="R610" i="208"/>
  <c r="Q610" i="208"/>
  <c r="P610" i="208"/>
  <c r="O610" i="208"/>
  <c r="N610" i="208"/>
  <c r="M610" i="208"/>
  <c r="L610" i="208"/>
  <c r="K610" i="208"/>
  <c r="J610" i="208"/>
  <c r="I610" i="208"/>
  <c r="H610" i="208"/>
  <c r="G610" i="208"/>
  <c r="F610" i="208"/>
  <c r="E610" i="208"/>
  <c r="D610" i="208"/>
  <c r="R608" i="208"/>
  <c r="Q608" i="208"/>
  <c r="P608" i="208"/>
  <c r="O608" i="208"/>
  <c r="N608" i="208"/>
  <c r="M608" i="208"/>
  <c r="L608" i="208"/>
  <c r="K608" i="208"/>
  <c r="J608" i="208"/>
  <c r="I608" i="208"/>
  <c r="H608" i="208"/>
  <c r="G608" i="208"/>
  <c r="F608" i="208"/>
  <c r="E608" i="208"/>
  <c r="R606" i="208"/>
  <c r="Q606" i="208"/>
  <c r="P606" i="208"/>
  <c r="O606" i="208"/>
  <c r="N606" i="208"/>
  <c r="M606" i="208"/>
  <c r="L606" i="208"/>
  <c r="K606" i="208"/>
  <c r="J606" i="208"/>
  <c r="I606" i="208"/>
  <c r="H606" i="208"/>
  <c r="G606" i="208"/>
  <c r="F606" i="208"/>
  <c r="E606" i="208"/>
  <c r="D606" i="208"/>
  <c r="R604" i="208"/>
  <c r="Q604" i="208"/>
  <c r="P604" i="208"/>
  <c r="O604" i="208"/>
  <c r="N604" i="208"/>
  <c r="M604" i="208"/>
  <c r="L604" i="208"/>
  <c r="K604" i="208"/>
  <c r="J604" i="208"/>
  <c r="I604" i="208"/>
  <c r="H604" i="208"/>
  <c r="G604" i="208"/>
  <c r="F604" i="208"/>
  <c r="E604" i="208"/>
  <c r="D604" i="208"/>
  <c r="R602" i="208"/>
  <c r="Q602" i="208"/>
  <c r="Q611" i="208" s="1"/>
  <c r="P602" i="208"/>
  <c r="O602" i="208"/>
  <c r="N602" i="208"/>
  <c r="M602" i="208"/>
  <c r="M611" i="208" s="1"/>
  <c r="L602" i="208"/>
  <c r="K602" i="208"/>
  <c r="J602" i="208"/>
  <c r="I602" i="208"/>
  <c r="H602" i="208"/>
  <c r="G602" i="208"/>
  <c r="F602" i="208"/>
  <c r="E602" i="208"/>
  <c r="R560" i="208"/>
  <c r="Q560" i="208"/>
  <c r="P560" i="208"/>
  <c r="O560" i="208"/>
  <c r="N560" i="208"/>
  <c r="M560" i="208"/>
  <c r="L560" i="208"/>
  <c r="K560" i="208"/>
  <c r="J560" i="208"/>
  <c r="I560" i="208"/>
  <c r="H560" i="208"/>
  <c r="G560" i="208"/>
  <c r="F560" i="208"/>
  <c r="E560" i="208"/>
  <c r="D560" i="208"/>
  <c r="R556" i="208"/>
  <c r="Q556" i="208"/>
  <c r="P556" i="208"/>
  <c r="O556" i="208"/>
  <c r="N556" i="208"/>
  <c r="M556" i="208"/>
  <c r="L556" i="208"/>
  <c r="K556" i="208"/>
  <c r="J556" i="208"/>
  <c r="I556" i="208"/>
  <c r="H556" i="208"/>
  <c r="G556" i="208"/>
  <c r="F556" i="208"/>
  <c r="E556" i="208"/>
  <c r="D556" i="208"/>
  <c r="R552" i="208"/>
  <c r="Q552" i="208"/>
  <c r="P552" i="208"/>
  <c r="O552" i="208"/>
  <c r="N552" i="208"/>
  <c r="M552" i="208"/>
  <c r="L552" i="208"/>
  <c r="K552" i="208"/>
  <c r="J552" i="208"/>
  <c r="I552" i="208"/>
  <c r="H552" i="208"/>
  <c r="G552" i="208"/>
  <c r="F552" i="208"/>
  <c r="E552" i="208"/>
  <c r="D552" i="208"/>
  <c r="R548" i="208"/>
  <c r="Q548" i="208"/>
  <c r="P548" i="208"/>
  <c r="O548" i="208"/>
  <c r="N548" i="208"/>
  <c r="M548" i="208"/>
  <c r="L548" i="208"/>
  <c r="K548" i="208"/>
  <c r="J548" i="208"/>
  <c r="I548" i="208"/>
  <c r="H548" i="208"/>
  <c r="G548" i="208"/>
  <c r="F548" i="208"/>
  <c r="E548" i="208"/>
  <c r="D548" i="208"/>
  <c r="R544" i="208"/>
  <c r="Q544" i="208"/>
  <c r="P544" i="208"/>
  <c r="O544" i="208"/>
  <c r="N544" i="208"/>
  <c r="M544" i="208"/>
  <c r="L544" i="208"/>
  <c r="K544" i="208"/>
  <c r="J544" i="208"/>
  <c r="I544" i="208"/>
  <c r="H544" i="208"/>
  <c r="G544" i="208"/>
  <c r="F544" i="208"/>
  <c r="E544" i="208"/>
  <c r="D544" i="208"/>
  <c r="D10" i="232"/>
  <c r="E10" i="232"/>
  <c r="C105" i="235" s="1"/>
  <c r="F10" i="232"/>
  <c r="C105" i="236" s="1"/>
  <c r="G10" i="232"/>
  <c r="C105" i="237" s="1"/>
  <c r="H10" i="232"/>
  <c r="I10" i="232"/>
  <c r="C105" i="239" s="1"/>
  <c r="J10" i="232"/>
  <c r="C105" i="240" s="1"/>
  <c r="K10" i="232"/>
  <c r="C105" i="241" s="1"/>
  <c r="L10" i="232"/>
  <c r="M10" i="232"/>
  <c r="C105" i="243" s="1"/>
  <c r="N10" i="232"/>
  <c r="C105" i="244" s="1"/>
  <c r="O10" i="232"/>
  <c r="C105" i="245" s="1"/>
  <c r="P10" i="232"/>
  <c r="Q10" i="232"/>
  <c r="C105" i="247" s="1"/>
  <c r="R10" i="232"/>
  <c r="C105" i="248" s="1"/>
  <c r="D15" i="232"/>
  <c r="C106" i="214" s="1"/>
  <c r="E15" i="232"/>
  <c r="F15" i="232"/>
  <c r="C106" i="236" s="1"/>
  <c r="G15" i="232"/>
  <c r="C106" i="237" s="1"/>
  <c r="H15" i="232"/>
  <c r="C106" i="238" s="1"/>
  <c r="I15" i="232"/>
  <c r="C106" i="239" s="1"/>
  <c r="J15" i="232"/>
  <c r="C106" i="240" s="1"/>
  <c r="K15" i="232"/>
  <c r="C106" i="241" s="1"/>
  <c r="L15" i="232"/>
  <c r="C106" i="242" s="1"/>
  <c r="M15" i="232"/>
  <c r="N15" i="232"/>
  <c r="C106" i="244" s="1"/>
  <c r="O15" i="232"/>
  <c r="C106" i="245" s="1"/>
  <c r="P15" i="232"/>
  <c r="C106" i="246" s="1"/>
  <c r="Q15" i="232"/>
  <c r="R15" i="232"/>
  <c r="C106" i="248" s="1"/>
  <c r="D17" i="232"/>
  <c r="C107" i="214" s="1"/>
  <c r="E17" i="232"/>
  <c r="C107" i="235" s="1"/>
  <c r="F17" i="232"/>
  <c r="G17" i="232"/>
  <c r="C107" i="237" s="1"/>
  <c r="H17" i="232"/>
  <c r="C107" i="238" s="1"/>
  <c r="I17" i="232"/>
  <c r="C107" i="239" s="1"/>
  <c r="J17" i="232"/>
  <c r="K17" i="232"/>
  <c r="C107" i="241" s="1"/>
  <c r="L17" i="232"/>
  <c r="C107" i="242" s="1"/>
  <c r="M17" i="232"/>
  <c r="C107" i="243" s="1"/>
  <c r="N17" i="232"/>
  <c r="O17" i="232"/>
  <c r="C107" i="245" s="1"/>
  <c r="P17" i="232"/>
  <c r="C107" i="246" s="1"/>
  <c r="Q17" i="232"/>
  <c r="C107" i="247" s="1"/>
  <c r="R17" i="232"/>
  <c r="K18" i="232"/>
  <c r="R71" i="76"/>
  <c r="AD91" i="210" s="1"/>
  <c r="Q71" i="76"/>
  <c r="AB91" i="210" s="1"/>
  <c r="P71" i="76"/>
  <c r="Z91" i="210" s="1"/>
  <c r="O71" i="76"/>
  <c r="X91" i="210" s="1"/>
  <c r="N71" i="76"/>
  <c r="V91" i="210" s="1"/>
  <c r="M71" i="76"/>
  <c r="T91" i="210" s="1"/>
  <c r="L71" i="76"/>
  <c r="R91" i="210" s="1"/>
  <c r="K71" i="76"/>
  <c r="P91" i="210" s="1"/>
  <c r="J71" i="76"/>
  <c r="N91" i="210" s="1"/>
  <c r="I71" i="76"/>
  <c r="L91" i="210" s="1"/>
  <c r="H71" i="76"/>
  <c r="J91" i="210" s="1"/>
  <c r="G71" i="76"/>
  <c r="H91" i="210" s="1"/>
  <c r="F71" i="76"/>
  <c r="F91" i="210" s="1"/>
  <c r="E71" i="76"/>
  <c r="D91" i="210" s="1"/>
  <c r="D71" i="76"/>
  <c r="B91" i="210" s="1"/>
  <c r="E19" i="76"/>
  <c r="F19" i="76"/>
  <c r="G19" i="76"/>
  <c r="H19" i="76"/>
  <c r="I19" i="76"/>
  <c r="J19" i="76"/>
  <c r="K19" i="76"/>
  <c r="L19" i="76"/>
  <c r="M19" i="76"/>
  <c r="N19" i="76"/>
  <c r="O19" i="76"/>
  <c r="P19" i="76"/>
  <c r="Q19" i="76"/>
  <c r="R19" i="76"/>
  <c r="D19" i="76"/>
  <c r="S74" i="214" s="1"/>
  <c r="E8" i="76"/>
  <c r="F8" i="76"/>
  <c r="G8" i="76"/>
  <c r="H8" i="76"/>
  <c r="I8" i="76"/>
  <c r="J8" i="76"/>
  <c r="K8" i="76"/>
  <c r="L8" i="76"/>
  <c r="M8" i="76"/>
  <c r="N8" i="76"/>
  <c r="O8" i="76"/>
  <c r="P8" i="76"/>
  <c r="Q8" i="76"/>
  <c r="R8" i="76"/>
  <c r="D8" i="76"/>
  <c r="R16" i="230"/>
  <c r="AD93" i="210" s="1"/>
  <c r="Q16" i="230"/>
  <c r="AB93" i="210" s="1"/>
  <c r="P16" i="230"/>
  <c r="Z93" i="210" s="1"/>
  <c r="O16" i="230"/>
  <c r="X93" i="210" s="1"/>
  <c r="N16" i="230"/>
  <c r="V93" i="210" s="1"/>
  <c r="M16" i="230"/>
  <c r="T93" i="210" s="1"/>
  <c r="L16" i="230"/>
  <c r="R93" i="210" s="1"/>
  <c r="K16" i="230"/>
  <c r="P93" i="210" s="1"/>
  <c r="J16" i="230"/>
  <c r="N93" i="210" s="1"/>
  <c r="I16" i="230"/>
  <c r="L93" i="210" s="1"/>
  <c r="H16" i="230"/>
  <c r="J93" i="210" s="1"/>
  <c r="G16" i="230"/>
  <c r="H93" i="210" s="1"/>
  <c r="F16" i="230"/>
  <c r="F93" i="210" s="1"/>
  <c r="E16" i="230"/>
  <c r="D93" i="210" s="1"/>
  <c r="D16" i="230"/>
  <c r="B93" i="210" s="1"/>
  <c r="C2" i="230"/>
  <c r="C1" i="230"/>
  <c r="R96" i="229"/>
  <c r="Q96" i="229"/>
  <c r="P96" i="229"/>
  <c r="O96" i="229"/>
  <c r="N96" i="229"/>
  <c r="M96" i="229"/>
  <c r="L96" i="229"/>
  <c r="K96" i="229"/>
  <c r="J96" i="229"/>
  <c r="I96" i="229"/>
  <c r="H96" i="229"/>
  <c r="G96" i="229"/>
  <c r="F96" i="229"/>
  <c r="E96" i="229"/>
  <c r="D96" i="229"/>
  <c r="C102" i="214" s="1"/>
  <c r="R84" i="229"/>
  <c r="Q84" i="229"/>
  <c r="P84" i="229"/>
  <c r="O84" i="229"/>
  <c r="N84" i="229"/>
  <c r="M84" i="229"/>
  <c r="L84" i="229"/>
  <c r="K84" i="229"/>
  <c r="J84" i="229"/>
  <c r="I84" i="229"/>
  <c r="H84" i="229"/>
  <c r="G84" i="229"/>
  <c r="F84" i="229"/>
  <c r="E84" i="229"/>
  <c r="D84" i="229"/>
  <c r="R81" i="229"/>
  <c r="Q81" i="229"/>
  <c r="P81" i="229"/>
  <c r="O81" i="229"/>
  <c r="N81" i="229"/>
  <c r="M81" i="229"/>
  <c r="L81" i="229"/>
  <c r="K81" i="229"/>
  <c r="J81" i="229"/>
  <c r="I81" i="229"/>
  <c r="H81" i="229"/>
  <c r="G81" i="229"/>
  <c r="F81" i="229"/>
  <c r="E81" i="229"/>
  <c r="D81" i="229"/>
  <c r="C100" i="214" s="1"/>
  <c r="R78" i="229"/>
  <c r="Q78" i="229"/>
  <c r="P78" i="229"/>
  <c r="O78" i="229"/>
  <c r="N78" i="229"/>
  <c r="M78" i="229"/>
  <c r="L78" i="229"/>
  <c r="K78" i="229"/>
  <c r="J78" i="229"/>
  <c r="I78" i="229"/>
  <c r="H78" i="229"/>
  <c r="G78" i="229"/>
  <c r="F78" i="229"/>
  <c r="E78" i="229"/>
  <c r="D78" i="229"/>
  <c r="C99" i="214" s="1"/>
  <c r="R72" i="229"/>
  <c r="AD47" i="210" s="1"/>
  <c r="Q72" i="229"/>
  <c r="AB47" i="210" s="1"/>
  <c r="P72" i="229"/>
  <c r="Z47" i="210" s="1"/>
  <c r="O72" i="229"/>
  <c r="X47" i="210" s="1"/>
  <c r="N72" i="229"/>
  <c r="V47" i="210" s="1"/>
  <c r="M72" i="229"/>
  <c r="T47" i="210" s="1"/>
  <c r="L72" i="229"/>
  <c r="R47" i="210" s="1"/>
  <c r="K72" i="229"/>
  <c r="P47" i="210" s="1"/>
  <c r="J72" i="229"/>
  <c r="N47" i="210" s="1"/>
  <c r="I72" i="229"/>
  <c r="L47" i="210" s="1"/>
  <c r="H72" i="229"/>
  <c r="J47" i="210" s="1"/>
  <c r="G72" i="229"/>
  <c r="H47" i="210" s="1"/>
  <c r="F72" i="229"/>
  <c r="F47" i="210" s="1"/>
  <c r="E72" i="229"/>
  <c r="D47" i="210" s="1"/>
  <c r="D72" i="229"/>
  <c r="B47" i="210" s="1"/>
  <c r="R60" i="229"/>
  <c r="AD46" i="210" s="1"/>
  <c r="Q60" i="229"/>
  <c r="AB46" i="210" s="1"/>
  <c r="P60" i="229"/>
  <c r="Z46" i="210" s="1"/>
  <c r="O60" i="229"/>
  <c r="X46" i="210" s="1"/>
  <c r="N60" i="229"/>
  <c r="V46" i="210" s="1"/>
  <c r="M60" i="229"/>
  <c r="T46" i="210" s="1"/>
  <c r="L60" i="229"/>
  <c r="R46" i="210" s="1"/>
  <c r="K60" i="229"/>
  <c r="P46" i="210" s="1"/>
  <c r="J60" i="229"/>
  <c r="N46" i="210" s="1"/>
  <c r="I60" i="229"/>
  <c r="L46" i="210" s="1"/>
  <c r="H60" i="229"/>
  <c r="J46" i="210" s="1"/>
  <c r="G60" i="229"/>
  <c r="H46" i="210" s="1"/>
  <c r="F60" i="229"/>
  <c r="F46" i="210" s="1"/>
  <c r="E60" i="229"/>
  <c r="D46" i="210" s="1"/>
  <c r="D60" i="229"/>
  <c r="R54" i="229"/>
  <c r="AD45" i="210" s="1"/>
  <c r="Q54" i="229"/>
  <c r="AB45" i="210" s="1"/>
  <c r="P54" i="229"/>
  <c r="Z45" i="210" s="1"/>
  <c r="O54" i="229"/>
  <c r="X45" i="210" s="1"/>
  <c r="N54" i="229"/>
  <c r="V45" i="210" s="1"/>
  <c r="M54" i="229"/>
  <c r="T45" i="210" s="1"/>
  <c r="L54" i="229"/>
  <c r="R45" i="210" s="1"/>
  <c r="K54" i="229"/>
  <c r="P45" i="210" s="1"/>
  <c r="J54" i="229"/>
  <c r="N45" i="210" s="1"/>
  <c r="I54" i="229"/>
  <c r="L45" i="210" s="1"/>
  <c r="H54" i="229"/>
  <c r="J45" i="210" s="1"/>
  <c r="G54" i="229"/>
  <c r="H45" i="210" s="1"/>
  <c r="F54" i="229"/>
  <c r="F45" i="210" s="1"/>
  <c r="E54" i="229"/>
  <c r="D45" i="210" s="1"/>
  <c r="D54" i="229"/>
  <c r="B45" i="210" s="1"/>
  <c r="R47" i="229"/>
  <c r="Q47" i="229"/>
  <c r="P47" i="229"/>
  <c r="O47" i="229"/>
  <c r="N47" i="229"/>
  <c r="M47" i="229"/>
  <c r="L47" i="229"/>
  <c r="K47" i="229"/>
  <c r="J47" i="229"/>
  <c r="I47" i="229"/>
  <c r="H47" i="229"/>
  <c r="G47" i="229"/>
  <c r="F47" i="229"/>
  <c r="E47" i="229"/>
  <c r="D47" i="229"/>
  <c r="B44" i="210" s="1"/>
  <c r="R38" i="229"/>
  <c r="Q38" i="229"/>
  <c r="P38" i="229"/>
  <c r="O38" i="229"/>
  <c r="N38" i="229"/>
  <c r="M38" i="229"/>
  <c r="L38" i="229"/>
  <c r="K38" i="229"/>
  <c r="J38" i="229"/>
  <c r="I38" i="229"/>
  <c r="H38" i="229"/>
  <c r="G38" i="229"/>
  <c r="F38" i="229"/>
  <c r="E38" i="229"/>
  <c r="D38" i="229"/>
  <c r="C92" i="214" s="1"/>
  <c r="R29" i="229"/>
  <c r="Q29" i="229"/>
  <c r="P29" i="229"/>
  <c r="O29" i="229"/>
  <c r="N29" i="229"/>
  <c r="M29" i="229"/>
  <c r="L29" i="229"/>
  <c r="K29" i="229"/>
  <c r="J29" i="229"/>
  <c r="I29" i="229"/>
  <c r="H29" i="229"/>
  <c r="G29" i="229"/>
  <c r="F29" i="229"/>
  <c r="E29" i="229"/>
  <c r="D29" i="229"/>
  <c r="R26" i="229"/>
  <c r="Q26" i="229"/>
  <c r="P26" i="229"/>
  <c r="O26" i="229"/>
  <c r="N26" i="229"/>
  <c r="M26" i="229"/>
  <c r="L26" i="229"/>
  <c r="K26" i="229"/>
  <c r="J26" i="229"/>
  <c r="I26" i="229"/>
  <c r="H26" i="229"/>
  <c r="G26" i="229"/>
  <c r="F26" i="229"/>
  <c r="E26" i="229"/>
  <c r="D26" i="229"/>
  <c r="C90" i="214" s="1"/>
  <c r="R17" i="229"/>
  <c r="Q17" i="229"/>
  <c r="P17" i="229"/>
  <c r="O17" i="229"/>
  <c r="N17" i="229"/>
  <c r="M17" i="229"/>
  <c r="L17" i="229"/>
  <c r="K17" i="229"/>
  <c r="J17" i="229"/>
  <c r="I17" i="229"/>
  <c r="H17" i="229"/>
  <c r="G17" i="229"/>
  <c r="F17" i="229"/>
  <c r="E17" i="229"/>
  <c r="D17" i="229"/>
  <c r="C2" i="229"/>
  <c r="C1" i="229"/>
  <c r="P69" i="207"/>
  <c r="O69" i="207"/>
  <c r="N69" i="207"/>
  <c r="M69" i="207"/>
  <c r="L69" i="207"/>
  <c r="K69" i="207"/>
  <c r="J69" i="207"/>
  <c r="I69" i="207"/>
  <c r="H69" i="207"/>
  <c r="G69" i="207"/>
  <c r="F69" i="207"/>
  <c r="E69" i="207"/>
  <c r="D69" i="207"/>
  <c r="C69" i="207"/>
  <c r="B69" i="207"/>
  <c r="Q68" i="207"/>
  <c r="Q67" i="207"/>
  <c r="Q66" i="207"/>
  <c r="Q65" i="207"/>
  <c r="Q64" i="207"/>
  <c r="Q63" i="207"/>
  <c r="Q62" i="207"/>
  <c r="Q61" i="207"/>
  <c r="Q60" i="207"/>
  <c r="Q59" i="207"/>
  <c r="Q58" i="207"/>
  <c r="Q57" i="207"/>
  <c r="Q56" i="207"/>
  <c r="Q55" i="207"/>
  <c r="Q54" i="207"/>
  <c r="Q53" i="207"/>
  <c r="Q52" i="207"/>
  <c r="Q51" i="207"/>
  <c r="Q50" i="207"/>
  <c r="Q49" i="207"/>
  <c r="Q69" i="207" s="1"/>
  <c r="I611" i="208" l="1"/>
  <c r="E611" i="208"/>
  <c r="C89" i="235"/>
  <c r="D39" i="210"/>
  <c r="C89" i="243"/>
  <c r="T39" i="210"/>
  <c r="C90" i="236"/>
  <c r="F40" i="210"/>
  <c r="C90" i="244"/>
  <c r="V40" i="210"/>
  <c r="C91" i="237"/>
  <c r="H41" i="210"/>
  <c r="C91" i="245"/>
  <c r="X41" i="210"/>
  <c r="C92" i="238"/>
  <c r="J42" i="210"/>
  <c r="C92" i="246"/>
  <c r="Z42" i="210"/>
  <c r="I61" i="229"/>
  <c r="L44" i="210"/>
  <c r="F30" i="229"/>
  <c r="C89" i="236"/>
  <c r="F39" i="210"/>
  <c r="J30" i="229"/>
  <c r="C89" i="240"/>
  <c r="N39" i="210"/>
  <c r="N30" i="229"/>
  <c r="C89" i="244"/>
  <c r="V39" i="210"/>
  <c r="R30" i="229"/>
  <c r="C89" i="248"/>
  <c r="AD39" i="210"/>
  <c r="C90" i="237"/>
  <c r="H40" i="210"/>
  <c r="C90" i="241"/>
  <c r="P40" i="210"/>
  <c r="C90" i="245"/>
  <c r="X40" i="210"/>
  <c r="C91" i="238"/>
  <c r="J41" i="210"/>
  <c r="C91" i="242"/>
  <c r="R41" i="210"/>
  <c r="C91" i="246"/>
  <c r="Z41" i="210"/>
  <c r="C92" i="235"/>
  <c r="D42" i="210"/>
  <c r="C92" i="239"/>
  <c r="L42" i="210"/>
  <c r="C92" i="243"/>
  <c r="T42" i="210"/>
  <c r="C92" i="247"/>
  <c r="AB42" i="210"/>
  <c r="F73" i="229"/>
  <c r="F61" i="229"/>
  <c r="F44" i="210"/>
  <c r="J61" i="229"/>
  <c r="J73" i="229" s="1"/>
  <c r="N44" i="210"/>
  <c r="N73" i="229"/>
  <c r="N61" i="229"/>
  <c r="V44" i="210"/>
  <c r="R61" i="229"/>
  <c r="R73" i="229" s="1"/>
  <c r="AD44" i="210"/>
  <c r="F97" i="229"/>
  <c r="F85" i="229"/>
  <c r="C99" i="236"/>
  <c r="F49" i="210"/>
  <c r="J97" i="229"/>
  <c r="J85" i="229"/>
  <c r="C99" i="240"/>
  <c r="N49" i="210"/>
  <c r="N97" i="229"/>
  <c r="N85" i="229"/>
  <c r="C99" i="244"/>
  <c r="V49" i="210"/>
  <c r="R97" i="229"/>
  <c r="R85" i="229"/>
  <c r="C99" i="248"/>
  <c r="AD49" i="210"/>
  <c r="C100" i="237"/>
  <c r="H50" i="210"/>
  <c r="C100" i="241"/>
  <c r="P50" i="210"/>
  <c r="C100" i="245"/>
  <c r="X50" i="210"/>
  <c r="C101" i="238"/>
  <c r="J51" i="210"/>
  <c r="C101" i="242"/>
  <c r="R51" i="210"/>
  <c r="C101" i="246"/>
  <c r="Z51" i="210"/>
  <c r="C102" i="235"/>
  <c r="D52" i="210"/>
  <c r="C102" i="239"/>
  <c r="L52" i="210"/>
  <c r="C102" i="243"/>
  <c r="T52" i="210"/>
  <c r="C102" i="247"/>
  <c r="AB52" i="210"/>
  <c r="AD61" i="210"/>
  <c r="S71" i="248"/>
  <c r="V61" i="210"/>
  <c r="S71" i="244"/>
  <c r="N61" i="210"/>
  <c r="S71" i="240"/>
  <c r="F61" i="210"/>
  <c r="S71" i="236"/>
  <c r="AB64" i="210"/>
  <c r="S74" i="247"/>
  <c r="T64" i="210"/>
  <c r="S74" i="243"/>
  <c r="D64" i="210"/>
  <c r="S74" i="235"/>
  <c r="O18" i="232"/>
  <c r="D611" i="208"/>
  <c r="B52" i="210"/>
  <c r="C89" i="237"/>
  <c r="H39" i="210"/>
  <c r="C89" i="245"/>
  <c r="X39" i="210"/>
  <c r="C90" i="238"/>
  <c r="J40" i="210"/>
  <c r="C90" i="246"/>
  <c r="Z40" i="210"/>
  <c r="C91" i="239"/>
  <c r="L41" i="210"/>
  <c r="C91" i="247"/>
  <c r="AB41" i="210"/>
  <c r="C92" i="240"/>
  <c r="N42" i="210"/>
  <c r="C92" i="248"/>
  <c r="AD42" i="210"/>
  <c r="G61" i="229"/>
  <c r="H44" i="210"/>
  <c r="K61" i="229"/>
  <c r="P44" i="210"/>
  <c r="O61" i="229"/>
  <c r="X44" i="210"/>
  <c r="G85" i="229"/>
  <c r="C99" i="237"/>
  <c r="H49" i="210"/>
  <c r="K85" i="229"/>
  <c r="C99" i="241"/>
  <c r="P49" i="210"/>
  <c r="O85" i="229"/>
  <c r="C99" i="245"/>
  <c r="X49" i="210"/>
  <c r="C100" i="238"/>
  <c r="J50" i="210"/>
  <c r="C100" i="242"/>
  <c r="R50" i="210"/>
  <c r="C100" i="246"/>
  <c r="Z50" i="210"/>
  <c r="C101" i="235"/>
  <c r="D51" i="210"/>
  <c r="C101" i="239"/>
  <c r="L51" i="210"/>
  <c r="C101" i="243"/>
  <c r="T51" i="210"/>
  <c r="C101" i="247"/>
  <c r="AB51" i="210"/>
  <c r="C102" i="236"/>
  <c r="F52" i="210"/>
  <c r="C102" i="240"/>
  <c r="N52" i="210"/>
  <c r="C102" i="244"/>
  <c r="V52" i="210"/>
  <c r="C102" i="248"/>
  <c r="AD52" i="210"/>
  <c r="AB61" i="210"/>
  <c r="S71" i="247"/>
  <c r="T61" i="210"/>
  <c r="S71" i="243"/>
  <c r="L61" i="210"/>
  <c r="S71" i="239"/>
  <c r="D61" i="210"/>
  <c r="S71" i="235"/>
  <c r="Z64" i="210"/>
  <c r="S74" i="246"/>
  <c r="J64" i="210"/>
  <c r="S74" i="238"/>
  <c r="C108" i="241"/>
  <c r="P94" i="210"/>
  <c r="B42" i="210"/>
  <c r="C148" i="247"/>
  <c r="AB59" i="210"/>
  <c r="C148" i="246"/>
  <c r="Z59" i="210"/>
  <c r="C148" i="238"/>
  <c r="J59" i="210"/>
  <c r="C148" i="235"/>
  <c r="D59" i="210"/>
  <c r="C148" i="241"/>
  <c r="P59" i="210"/>
  <c r="C148" i="244"/>
  <c r="V59" i="210"/>
  <c r="C148" i="236"/>
  <c r="F59" i="210"/>
  <c r="C89" i="241"/>
  <c r="P39" i="210"/>
  <c r="C90" i="242"/>
  <c r="R40" i="210"/>
  <c r="C91" i="235"/>
  <c r="D41" i="210"/>
  <c r="C91" i="243"/>
  <c r="T41" i="210"/>
  <c r="C92" i="236"/>
  <c r="F42" i="210"/>
  <c r="C92" i="244"/>
  <c r="V42" i="210"/>
  <c r="C89" i="238"/>
  <c r="J39" i="210"/>
  <c r="C89" i="242"/>
  <c r="R39" i="210"/>
  <c r="C89" i="246"/>
  <c r="Z39" i="210"/>
  <c r="C90" i="235"/>
  <c r="D40" i="210"/>
  <c r="C90" i="239"/>
  <c r="L40" i="210"/>
  <c r="C90" i="243"/>
  <c r="T40" i="210"/>
  <c r="C90" i="247"/>
  <c r="AB40" i="210"/>
  <c r="C91" i="236"/>
  <c r="F41" i="210"/>
  <c r="C91" i="240"/>
  <c r="N41" i="210"/>
  <c r="C91" i="244"/>
  <c r="V41" i="210"/>
  <c r="C91" i="248"/>
  <c r="AD41" i="210"/>
  <c r="C92" i="237"/>
  <c r="H42" i="210"/>
  <c r="C92" i="241"/>
  <c r="P42" i="210"/>
  <c r="C92" i="245"/>
  <c r="X42" i="210"/>
  <c r="H61" i="229"/>
  <c r="J44" i="210"/>
  <c r="L61" i="229"/>
  <c r="R44" i="210"/>
  <c r="P61" i="229"/>
  <c r="Z44" i="210"/>
  <c r="H85" i="229"/>
  <c r="C99" i="238"/>
  <c r="J49" i="210"/>
  <c r="L85" i="229"/>
  <c r="C99" i="242"/>
  <c r="R49" i="210"/>
  <c r="P85" i="229"/>
  <c r="C99" i="246"/>
  <c r="Z49" i="210"/>
  <c r="C100" i="235"/>
  <c r="D50" i="210"/>
  <c r="C100" i="239"/>
  <c r="L50" i="210"/>
  <c r="C100" i="243"/>
  <c r="T50" i="210"/>
  <c r="C100" i="247"/>
  <c r="AB50" i="210"/>
  <c r="C101" i="236"/>
  <c r="F51" i="210"/>
  <c r="C101" i="240"/>
  <c r="N51" i="210"/>
  <c r="C101" i="244"/>
  <c r="V51" i="210"/>
  <c r="C101" i="248"/>
  <c r="AD51" i="210"/>
  <c r="C102" i="237"/>
  <c r="H52" i="210"/>
  <c r="C102" i="241"/>
  <c r="P52" i="210"/>
  <c r="C102" i="245"/>
  <c r="X52" i="210"/>
  <c r="Z61" i="210"/>
  <c r="S71" i="246"/>
  <c r="S71" i="242"/>
  <c r="R61" i="210"/>
  <c r="J61" i="210"/>
  <c r="S71" i="238"/>
  <c r="X64" i="210"/>
  <c r="S74" i="245"/>
  <c r="P64" i="210"/>
  <c r="S74" i="241"/>
  <c r="H64" i="210"/>
  <c r="S74" i="237"/>
  <c r="G18" i="232"/>
  <c r="C108" i="237" s="1"/>
  <c r="F561" i="208"/>
  <c r="J561" i="208"/>
  <c r="N561" i="208"/>
  <c r="R561" i="208"/>
  <c r="G561" i="208"/>
  <c r="K561" i="208"/>
  <c r="O561" i="208"/>
  <c r="H611" i="208"/>
  <c r="L611" i="208"/>
  <c r="P611" i="208"/>
  <c r="F611" i="208"/>
  <c r="J611" i="208"/>
  <c r="N611" i="208"/>
  <c r="R611" i="208"/>
  <c r="AD59" i="210"/>
  <c r="C89" i="239"/>
  <c r="L39" i="210"/>
  <c r="C89" i="247"/>
  <c r="AB39" i="210"/>
  <c r="C90" i="240"/>
  <c r="N40" i="210"/>
  <c r="C90" i="248"/>
  <c r="AD40" i="210"/>
  <c r="C91" i="241"/>
  <c r="P41" i="210"/>
  <c r="C92" i="242"/>
  <c r="R42" i="210"/>
  <c r="E61" i="229"/>
  <c r="D44" i="210"/>
  <c r="M61" i="229"/>
  <c r="T44" i="210"/>
  <c r="Q61" i="229"/>
  <c r="AB44" i="210"/>
  <c r="E85" i="229"/>
  <c r="C99" i="235"/>
  <c r="D49" i="210"/>
  <c r="I85" i="229"/>
  <c r="C99" i="239"/>
  <c r="L49" i="210"/>
  <c r="M85" i="229"/>
  <c r="C99" i="243"/>
  <c r="T49" i="210"/>
  <c r="Q85" i="229"/>
  <c r="C99" i="247"/>
  <c r="AB49" i="210"/>
  <c r="C100" i="236"/>
  <c r="F50" i="210"/>
  <c r="C100" i="240"/>
  <c r="N50" i="210"/>
  <c r="C100" i="244"/>
  <c r="V50" i="210"/>
  <c r="C100" i="248"/>
  <c r="AD50" i="210"/>
  <c r="C101" i="237"/>
  <c r="H51" i="210"/>
  <c r="C101" i="241"/>
  <c r="P51" i="210"/>
  <c r="C101" i="245"/>
  <c r="X51" i="210"/>
  <c r="C102" i="238"/>
  <c r="J52" i="210"/>
  <c r="C102" i="242"/>
  <c r="R52" i="210"/>
  <c r="C102" i="246"/>
  <c r="Z52" i="210"/>
  <c r="X61" i="210"/>
  <c r="S71" i="245"/>
  <c r="P61" i="210"/>
  <c r="S71" i="241"/>
  <c r="H61" i="210"/>
  <c r="S71" i="237"/>
  <c r="AD64" i="210"/>
  <c r="S74" i="248"/>
  <c r="V64" i="210"/>
  <c r="S74" i="244"/>
  <c r="N64" i="210"/>
  <c r="S74" i="240"/>
  <c r="F64" i="210"/>
  <c r="S74" i="236"/>
  <c r="R18" i="232"/>
  <c r="C107" i="248"/>
  <c r="N18" i="232"/>
  <c r="C107" i="244"/>
  <c r="J18" i="232"/>
  <c r="C107" i="240"/>
  <c r="F18" i="232"/>
  <c r="C107" i="236"/>
  <c r="Q18" i="232"/>
  <c r="C106" i="247"/>
  <c r="M18" i="232"/>
  <c r="C106" i="243"/>
  <c r="E18" i="232"/>
  <c r="C106" i="235"/>
  <c r="P18" i="232"/>
  <c r="C105" i="246"/>
  <c r="L18" i="232"/>
  <c r="C105" i="242"/>
  <c r="H18" i="232"/>
  <c r="C105" i="238"/>
  <c r="D18" i="232"/>
  <c r="C105" i="214"/>
  <c r="G611" i="208"/>
  <c r="K611" i="208"/>
  <c r="O611" i="208"/>
  <c r="C148" i="243"/>
  <c r="T59" i="210"/>
  <c r="C148" i="242"/>
  <c r="R59" i="210"/>
  <c r="C148" i="214"/>
  <c r="B59" i="210"/>
  <c r="C148" i="245"/>
  <c r="X59" i="210"/>
  <c r="C148" i="237"/>
  <c r="H59" i="210"/>
  <c r="C148" i="240"/>
  <c r="N59" i="210"/>
  <c r="C148" i="239"/>
  <c r="L59" i="210"/>
  <c r="S74" i="242"/>
  <c r="R64" i="210"/>
  <c r="L64" i="210"/>
  <c r="S74" i="239"/>
  <c r="I18" i="232"/>
  <c r="B40" i="210"/>
  <c r="D30" i="229"/>
  <c r="D39" i="229" s="1"/>
  <c r="B41" i="210"/>
  <c r="C91" i="214"/>
  <c r="D61" i="229"/>
  <c r="D73" i="229" s="1"/>
  <c r="B46" i="210"/>
  <c r="B49" i="210"/>
  <c r="B50" i="210"/>
  <c r="D85" i="229"/>
  <c r="D97" i="229" s="1"/>
  <c r="C101" i="214"/>
  <c r="B51" i="210"/>
  <c r="B67" i="211"/>
  <c r="E10" i="211"/>
  <c r="E6" i="211"/>
  <c r="B64" i="210"/>
  <c r="B64" i="211"/>
  <c r="E3" i="211"/>
  <c r="E7" i="211"/>
  <c r="E13" i="211"/>
  <c r="E9" i="211"/>
  <c r="E5" i="211"/>
  <c r="B66" i="211"/>
  <c r="E4" i="211"/>
  <c r="E8" i="211"/>
  <c r="C89" i="214"/>
  <c r="B39" i="210"/>
  <c r="B37" i="211" s="1"/>
  <c r="D561" i="208"/>
  <c r="H561" i="208"/>
  <c r="L561" i="208"/>
  <c r="P561" i="208"/>
  <c r="E561" i="208"/>
  <c r="I561" i="208"/>
  <c r="M561" i="208"/>
  <c r="Q561" i="208"/>
  <c r="E30" i="229"/>
  <c r="I30" i="229"/>
  <c r="M30" i="229"/>
  <c r="Q30" i="229"/>
  <c r="H73" i="229"/>
  <c r="L73" i="229"/>
  <c r="P73" i="229"/>
  <c r="H97" i="229"/>
  <c r="L97" i="229"/>
  <c r="P97" i="229"/>
  <c r="E73" i="229"/>
  <c r="I73" i="229"/>
  <c r="M73" i="229"/>
  <c r="Q73" i="229"/>
  <c r="E97" i="229"/>
  <c r="I97" i="229"/>
  <c r="M97" i="229"/>
  <c r="Q97" i="229"/>
  <c r="G73" i="229"/>
  <c r="K73" i="229"/>
  <c r="O73" i="229"/>
  <c r="G97" i="229"/>
  <c r="K97" i="229"/>
  <c r="O97" i="229"/>
  <c r="G30" i="229"/>
  <c r="K30" i="229"/>
  <c r="O30" i="229"/>
  <c r="E39" i="229"/>
  <c r="M39" i="229"/>
  <c r="H30" i="229"/>
  <c r="L30" i="229"/>
  <c r="P30" i="229"/>
  <c r="F39" i="229"/>
  <c r="J39" i="229"/>
  <c r="N39" i="229"/>
  <c r="R39" i="229"/>
  <c r="P39" i="229" l="1"/>
  <c r="P21" i="76" s="1"/>
  <c r="L39" i="229"/>
  <c r="L21" i="76" s="1"/>
  <c r="O39" i="229"/>
  <c r="O21" i="76" s="1"/>
  <c r="M21" i="76"/>
  <c r="R21" i="76"/>
  <c r="H39" i="229"/>
  <c r="H21" i="76" s="1"/>
  <c r="C108" i="214"/>
  <c r="B94" i="210"/>
  <c r="C108" i="242"/>
  <c r="R94" i="210"/>
  <c r="C108" i="235"/>
  <c r="D94" i="210"/>
  <c r="C108" i="247"/>
  <c r="AB94" i="210"/>
  <c r="C108" i="240"/>
  <c r="H94" i="210"/>
  <c r="N94" i="210"/>
  <c r="C108" i="248"/>
  <c r="AD94" i="210"/>
  <c r="F21" i="76"/>
  <c r="K39" i="229"/>
  <c r="K21" i="76" s="1"/>
  <c r="I39" i="229"/>
  <c r="I21" i="76"/>
  <c r="G39" i="229"/>
  <c r="G21" i="76" s="1"/>
  <c r="E21" i="76"/>
  <c r="B46" i="211"/>
  <c r="J21" i="76"/>
  <c r="Q39" i="229"/>
  <c r="Q21" i="76"/>
  <c r="C108" i="238"/>
  <c r="J94" i="210"/>
  <c r="C108" i="246"/>
  <c r="Z94" i="210"/>
  <c r="C108" i="243"/>
  <c r="T94" i="210"/>
  <c r="C108" i="236"/>
  <c r="F94" i="210"/>
  <c r="C108" i="244"/>
  <c r="V94" i="210"/>
  <c r="C108" i="245"/>
  <c r="X94" i="210"/>
  <c r="N21" i="76"/>
  <c r="C108" i="239"/>
  <c r="L94" i="210"/>
  <c r="D21" i="76"/>
  <c r="Y25" i="72"/>
  <c r="X25" i="72"/>
  <c r="W25" i="72"/>
  <c r="V25" i="72"/>
  <c r="U25" i="72"/>
  <c r="T25" i="72"/>
  <c r="S25" i="72"/>
  <c r="R25" i="72"/>
  <c r="Q25" i="72"/>
  <c r="P25" i="72"/>
  <c r="O25" i="72"/>
  <c r="N25" i="72"/>
  <c r="M25" i="72"/>
  <c r="L25" i="72"/>
  <c r="K25" i="72"/>
  <c r="J25" i="72"/>
  <c r="I25" i="72"/>
  <c r="H25" i="72"/>
  <c r="G25" i="72"/>
  <c r="F25" i="72"/>
  <c r="E25" i="72"/>
  <c r="D25" i="72"/>
  <c r="P65" i="210" l="1"/>
  <c r="S75" i="241"/>
  <c r="H65" i="210"/>
  <c r="S75" i="237"/>
  <c r="X65" i="210"/>
  <c r="S75" i="245"/>
  <c r="J65" i="210"/>
  <c r="S75" i="238"/>
  <c r="R65" i="210"/>
  <c r="S75" i="242"/>
  <c r="Z65" i="210"/>
  <c r="S75" i="246"/>
  <c r="V65" i="210"/>
  <c r="S75" i="244"/>
  <c r="L65" i="210"/>
  <c r="S75" i="239"/>
  <c r="F65" i="210"/>
  <c r="S75" i="236"/>
  <c r="AD65" i="210"/>
  <c r="S75" i="248"/>
  <c r="AB65" i="210"/>
  <c r="S75" i="247"/>
  <c r="D65" i="210"/>
  <c r="S75" i="235"/>
  <c r="T65" i="210"/>
  <c r="S75" i="243"/>
  <c r="N65" i="210"/>
  <c r="S75" i="240"/>
  <c r="B65" i="210"/>
  <c r="B52" i="211" s="1"/>
  <c r="S75" i="214"/>
  <c r="R119" i="214"/>
  <c r="R120" i="214"/>
  <c r="R121" i="214"/>
  <c r="R122" i="214"/>
  <c r="S119" i="214"/>
  <c r="S120" i="214"/>
  <c r="S121" i="214"/>
  <c r="S122" i="214"/>
  <c r="S118" i="214"/>
  <c r="R118" i="214"/>
  <c r="Q117" i="214"/>
  <c r="S101" i="214"/>
  <c r="S102" i="214"/>
  <c r="S103" i="214"/>
  <c r="S104" i="214"/>
  <c r="S100" i="214"/>
  <c r="R101" i="214"/>
  <c r="R102" i="214"/>
  <c r="R103" i="214"/>
  <c r="R104" i="214"/>
  <c r="R100" i="214"/>
  <c r="Q99" i="214"/>
  <c r="S95" i="214"/>
  <c r="S96" i="214"/>
  <c r="S97" i="214"/>
  <c r="S98" i="214"/>
  <c r="Q94" i="214"/>
  <c r="Q95" i="214"/>
  <c r="Q96" i="214"/>
  <c r="Q97" i="214"/>
  <c r="Q98" i="214"/>
  <c r="S93" i="214"/>
  <c r="S92" i="214"/>
  <c r="S91" i="214"/>
  <c r="Q93" i="214"/>
  <c r="Q92" i="214"/>
  <c r="Q91" i="214"/>
  <c r="S90" i="214"/>
  <c r="S88" i="214"/>
  <c r="S87" i="214"/>
  <c r="S85" i="214"/>
  <c r="Q90" i="214"/>
  <c r="Q88" i="214"/>
  <c r="Q87" i="214"/>
  <c r="Q85" i="214"/>
  <c r="S76" i="214"/>
  <c r="Q76" i="214"/>
  <c r="Q71" i="214"/>
  <c r="S94" i="214"/>
  <c r="B139" i="214"/>
  <c r="B138" i="214"/>
  <c r="B137" i="214"/>
  <c r="B136" i="214"/>
  <c r="B135" i="214"/>
  <c r="B134" i="214"/>
  <c r="B133" i="214"/>
  <c r="B132" i="214"/>
  <c r="B130" i="214"/>
  <c r="B129" i="214"/>
  <c r="B128" i="214"/>
  <c r="B127" i="214"/>
  <c r="B126" i="214"/>
  <c r="B125" i="214"/>
  <c r="B124" i="214"/>
  <c r="B123" i="214"/>
  <c r="B122" i="214"/>
  <c r="B121" i="214"/>
  <c r="B120" i="214"/>
  <c r="B119" i="214"/>
  <c r="B118" i="214"/>
  <c r="B117" i="214"/>
  <c r="B116" i="214"/>
  <c r="B115" i="214"/>
  <c r="B114" i="214"/>
  <c r="B113" i="214"/>
  <c r="B112" i="214"/>
  <c r="B111" i="214"/>
  <c r="S69" i="214"/>
  <c r="S68" i="214"/>
  <c r="S67" i="214"/>
  <c r="S65" i="214"/>
  <c r="S64" i="214"/>
  <c r="S63" i="214"/>
  <c r="S61" i="214"/>
  <c r="S60" i="214"/>
  <c r="S59" i="214"/>
  <c r="S57" i="214"/>
  <c r="S56" i="214"/>
  <c r="S55" i="214"/>
  <c r="S53" i="214"/>
  <c r="S52" i="214"/>
  <c r="S51" i="214"/>
  <c r="S48" i="214"/>
  <c r="S47" i="214"/>
  <c r="S46" i="214"/>
  <c r="S44" i="214"/>
  <c r="S43" i="214"/>
  <c r="S42" i="214"/>
  <c r="S40" i="214"/>
  <c r="S39" i="214"/>
  <c r="S38" i="214"/>
  <c r="S36" i="214"/>
  <c r="S35" i="214"/>
  <c r="S34" i="214"/>
  <c r="S32" i="214"/>
  <c r="S31" i="214"/>
  <c r="S30" i="214"/>
  <c r="S27" i="214"/>
  <c r="S26" i="214"/>
  <c r="S25" i="214"/>
  <c r="S23" i="214"/>
  <c r="S22" i="214"/>
  <c r="S21" i="214"/>
  <c r="S19" i="214"/>
  <c r="S18" i="214"/>
  <c r="S17" i="214"/>
  <c r="S15" i="214"/>
  <c r="S14" i="214"/>
  <c r="S13" i="214"/>
  <c r="S11" i="214"/>
  <c r="S10" i="214"/>
  <c r="S9" i="214"/>
  <c r="S6" i="214"/>
  <c r="S5" i="214"/>
  <c r="S4" i="214"/>
  <c r="R69" i="214"/>
  <c r="R68" i="214"/>
  <c r="R67" i="214"/>
  <c r="R66" i="214"/>
  <c r="R65" i="214"/>
  <c r="R64" i="214"/>
  <c r="R63" i="214"/>
  <c r="R62" i="214"/>
  <c r="R61" i="214"/>
  <c r="R60" i="214"/>
  <c r="R59" i="214"/>
  <c r="R58" i="214"/>
  <c r="R57" i="214"/>
  <c r="R56" i="214"/>
  <c r="R55" i="214"/>
  <c r="R54" i="214"/>
  <c r="R53" i="214"/>
  <c r="R52" i="214"/>
  <c r="R51" i="214"/>
  <c r="R50" i="214"/>
  <c r="R48" i="214"/>
  <c r="R47" i="214"/>
  <c r="R46" i="214"/>
  <c r="R45" i="214"/>
  <c r="R44" i="214"/>
  <c r="R43" i="214"/>
  <c r="R42" i="214"/>
  <c r="R41" i="214"/>
  <c r="R40" i="214"/>
  <c r="R39" i="214"/>
  <c r="R38" i="214"/>
  <c r="R37" i="214"/>
  <c r="R36" i="214"/>
  <c r="R35" i="214"/>
  <c r="R34" i="214"/>
  <c r="R33" i="214"/>
  <c r="R32" i="214"/>
  <c r="R31" i="214"/>
  <c r="R30" i="214"/>
  <c r="R29" i="214"/>
  <c r="R27" i="214"/>
  <c r="R26" i="214"/>
  <c r="R25" i="214"/>
  <c r="R24" i="214"/>
  <c r="R23" i="214"/>
  <c r="R22" i="214"/>
  <c r="R21" i="214"/>
  <c r="R20" i="214"/>
  <c r="R19" i="214"/>
  <c r="R18" i="214"/>
  <c r="R17" i="214"/>
  <c r="R16" i="214"/>
  <c r="R15" i="214"/>
  <c r="R14" i="214"/>
  <c r="R13" i="214"/>
  <c r="R12" i="214"/>
  <c r="R11" i="214"/>
  <c r="R10" i="214"/>
  <c r="R9" i="214"/>
  <c r="R8" i="214"/>
  <c r="R6" i="214"/>
  <c r="R5" i="214"/>
  <c r="R4" i="214"/>
  <c r="R3" i="214"/>
  <c r="Q49" i="214"/>
  <c r="Q28" i="214"/>
  <c r="Q7" i="214"/>
  <c r="Q2" i="214"/>
  <c r="O118" i="214"/>
  <c r="O116" i="214"/>
  <c r="O114" i="214"/>
  <c r="O112" i="214"/>
  <c r="O110" i="214"/>
  <c r="O107" i="214"/>
  <c r="O105" i="214"/>
  <c r="O103" i="214"/>
  <c r="O101" i="214"/>
  <c r="O99" i="214"/>
  <c r="O96" i="214"/>
  <c r="O95" i="214"/>
  <c r="O94" i="214"/>
  <c r="O92" i="214"/>
  <c r="O91" i="214"/>
  <c r="O90" i="214"/>
  <c r="O88" i="214"/>
  <c r="O87" i="214"/>
  <c r="O86" i="214"/>
  <c r="O84" i="214"/>
  <c r="O83" i="214"/>
  <c r="O82" i="214"/>
  <c r="O80" i="214"/>
  <c r="O79" i="214"/>
  <c r="O78" i="214"/>
  <c r="O75" i="214"/>
  <c r="O74" i="214"/>
  <c r="O73" i="214"/>
  <c r="O69" i="214"/>
  <c r="O68" i="214"/>
  <c r="O67" i="214"/>
  <c r="O65" i="214"/>
  <c r="O64" i="214"/>
  <c r="O63" i="214"/>
  <c r="O61" i="214"/>
  <c r="O60" i="214"/>
  <c r="O59" i="214"/>
  <c r="O57" i="214"/>
  <c r="O56" i="214"/>
  <c r="O55" i="214"/>
  <c r="O52" i="214"/>
  <c r="O51" i="214"/>
  <c r="O50" i="214"/>
  <c r="O48" i="214"/>
  <c r="O47" i="214"/>
  <c r="O46" i="214"/>
  <c r="O44" i="214"/>
  <c r="O43" i="214"/>
  <c r="O42" i="214"/>
  <c r="O40" i="214"/>
  <c r="O39" i="214"/>
  <c r="O38" i="214"/>
  <c r="O36" i="214"/>
  <c r="O35" i="214"/>
  <c r="O34" i="214"/>
  <c r="O31" i="214"/>
  <c r="O30" i="214"/>
  <c r="O29" i="214"/>
  <c r="O27" i="214"/>
  <c r="O26" i="214"/>
  <c r="O25" i="214"/>
  <c r="O23" i="214"/>
  <c r="O22" i="214"/>
  <c r="O21" i="214"/>
  <c r="O19" i="214"/>
  <c r="O18" i="214"/>
  <c r="O17" i="214"/>
  <c r="O15" i="214"/>
  <c r="O14" i="214"/>
  <c r="O13" i="214"/>
  <c r="O10" i="214"/>
  <c r="O9" i="214"/>
  <c r="O8" i="214"/>
  <c r="O6" i="214"/>
  <c r="O5" i="214"/>
  <c r="O4" i="214"/>
  <c r="N118" i="214"/>
  <c r="N117" i="214"/>
  <c r="N116" i="214"/>
  <c r="N115" i="214"/>
  <c r="N114" i="214"/>
  <c r="N113" i="214"/>
  <c r="N112" i="214"/>
  <c r="N111" i="214"/>
  <c r="N110" i="214"/>
  <c r="N109" i="214"/>
  <c r="N107" i="214"/>
  <c r="N106" i="214"/>
  <c r="N105" i="214"/>
  <c r="N104" i="214"/>
  <c r="N103" i="214"/>
  <c r="N102" i="214"/>
  <c r="N101" i="214"/>
  <c r="N100" i="214"/>
  <c r="N99" i="214"/>
  <c r="N98" i="214"/>
  <c r="N96" i="214"/>
  <c r="N95" i="214"/>
  <c r="N94" i="214"/>
  <c r="N93" i="214"/>
  <c r="N92" i="214"/>
  <c r="N91" i="214"/>
  <c r="N90" i="214"/>
  <c r="N89" i="214"/>
  <c r="N88" i="214"/>
  <c r="N87" i="214"/>
  <c r="N86" i="214"/>
  <c r="N85" i="214"/>
  <c r="N84" i="214"/>
  <c r="N83" i="214"/>
  <c r="N82" i="214"/>
  <c r="N81" i="214"/>
  <c r="N80" i="214"/>
  <c r="N79" i="214"/>
  <c r="N78" i="214"/>
  <c r="N77" i="214"/>
  <c r="N75" i="214"/>
  <c r="N74" i="214"/>
  <c r="N73" i="214"/>
  <c r="N72" i="214"/>
  <c r="N69" i="214"/>
  <c r="N68" i="214"/>
  <c r="N67" i="214"/>
  <c r="N66" i="214"/>
  <c r="N65" i="214"/>
  <c r="N64" i="214"/>
  <c r="N63" i="214"/>
  <c r="N62" i="214"/>
  <c r="N61" i="214"/>
  <c r="N60" i="214"/>
  <c r="N59" i="214"/>
  <c r="N58" i="214"/>
  <c r="N57" i="214"/>
  <c r="N56" i="214"/>
  <c r="N55" i="214"/>
  <c r="N54" i="214"/>
  <c r="N52" i="214"/>
  <c r="N51" i="214"/>
  <c r="N50" i="214"/>
  <c r="N49" i="214"/>
  <c r="N48" i="214"/>
  <c r="N47" i="214"/>
  <c r="N46" i="214"/>
  <c r="N45" i="214"/>
  <c r="N44" i="214"/>
  <c r="N43" i="214"/>
  <c r="N42" i="214"/>
  <c r="N41" i="214"/>
  <c r="N40" i="214"/>
  <c r="N39" i="214"/>
  <c r="N38" i="214"/>
  <c r="N37" i="214"/>
  <c r="N36" i="214"/>
  <c r="N35" i="214"/>
  <c r="N34" i="214"/>
  <c r="N33" i="214"/>
  <c r="N31" i="214"/>
  <c r="N30" i="214"/>
  <c r="N29" i="214"/>
  <c r="N28" i="214"/>
  <c r="N27" i="214"/>
  <c r="N26" i="214"/>
  <c r="N25" i="214"/>
  <c r="N24" i="214"/>
  <c r="N23" i="214"/>
  <c r="N22" i="214"/>
  <c r="N21" i="214"/>
  <c r="N20" i="214"/>
  <c r="N19" i="214"/>
  <c r="N18" i="214"/>
  <c r="N17" i="214"/>
  <c r="N16" i="214"/>
  <c r="N15" i="214"/>
  <c r="N14" i="214"/>
  <c r="N13" i="214"/>
  <c r="N12" i="214"/>
  <c r="N10" i="214"/>
  <c r="N9" i="214"/>
  <c r="N8" i="214"/>
  <c r="N7" i="214"/>
  <c r="N6" i="214"/>
  <c r="N5" i="214"/>
  <c r="N4" i="214"/>
  <c r="N3" i="214"/>
  <c r="M108" i="214"/>
  <c r="M97" i="214"/>
  <c r="M76" i="214"/>
  <c r="M71" i="214"/>
  <c r="M53" i="214"/>
  <c r="M32" i="214"/>
  <c r="M11" i="214"/>
  <c r="M2" i="214"/>
  <c r="K138" i="214"/>
  <c r="K137" i="214"/>
  <c r="K136" i="214"/>
  <c r="K134" i="214"/>
  <c r="K133" i="214"/>
  <c r="K132" i="214"/>
  <c r="K130" i="214"/>
  <c r="K129" i="214"/>
  <c r="K128" i="214"/>
  <c r="K126" i="214"/>
  <c r="K125" i="214"/>
  <c r="K124" i="214"/>
  <c r="K121" i="214"/>
  <c r="K120" i="214"/>
  <c r="K119" i="214"/>
  <c r="K117" i="214"/>
  <c r="K116" i="214"/>
  <c r="K115" i="214"/>
  <c r="K113" i="214"/>
  <c r="K112" i="214"/>
  <c r="K111" i="214"/>
  <c r="K109" i="214"/>
  <c r="K108" i="214"/>
  <c r="K107" i="214"/>
  <c r="K105" i="214"/>
  <c r="K104" i="214"/>
  <c r="K103" i="214"/>
  <c r="K100" i="214"/>
  <c r="K99" i="214"/>
  <c r="K98" i="214"/>
  <c r="K96" i="214"/>
  <c r="K95" i="214"/>
  <c r="K94" i="214"/>
  <c r="K92" i="214"/>
  <c r="K91" i="214"/>
  <c r="K90" i="214"/>
  <c r="K88" i="214"/>
  <c r="K87" i="214"/>
  <c r="K86" i="214"/>
  <c r="K84" i="214"/>
  <c r="K83" i="214"/>
  <c r="K82" i="214"/>
  <c r="K79" i="214"/>
  <c r="K78" i="214"/>
  <c r="K77" i="214"/>
  <c r="K75" i="214"/>
  <c r="K74" i="214"/>
  <c r="K73" i="214"/>
  <c r="K69" i="214"/>
  <c r="K68" i="214"/>
  <c r="K67" i="214"/>
  <c r="K65" i="214"/>
  <c r="K64" i="214"/>
  <c r="K63" i="214"/>
  <c r="K61" i="214"/>
  <c r="K60" i="214"/>
  <c r="K59" i="214"/>
  <c r="K56" i="214"/>
  <c r="K55" i="214"/>
  <c r="K54" i="214"/>
  <c r="K52" i="214"/>
  <c r="K51" i="214"/>
  <c r="K50" i="214"/>
  <c r="K48" i="214"/>
  <c r="K47" i="214"/>
  <c r="K46" i="214"/>
  <c r="K44" i="214"/>
  <c r="K43" i="214"/>
  <c r="K42" i="214"/>
  <c r="K40" i="214"/>
  <c r="K39" i="214"/>
  <c r="K38" i="214"/>
  <c r="K35" i="214"/>
  <c r="K34" i="214"/>
  <c r="K31" i="214"/>
  <c r="K30" i="214"/>
  <c r="K27" i="214"/>
  <c r="K26" i="214"/>
  <c r="K23" i="214"/>
  <c r="K22" i="214"/>
  <c r="K19" i="214"/>
  <c r="K18" i="214"/>
  <c r="K17" i="214"/>
  <c r="K14" i="214"/>
  <c r="K13" i="214"/>
  <c r="K12" i="214"/>
  <c r="K10" i="214"/>
  <c r="K9" i="214"/>
  <c r="K8" i="214"/>
  <c r="K6" i="214"/>
  <c r="K5" i="214"/>
  <c r="K4" i="214"/>
  <c r="J138" i="214"/>
  <c r="J137" i="214"/>
  <c r="J136" i="214"/>
  <c r="J135" i="214"/>
  <c r="J134" i="214"/>
  <c r="J133" i="214"/>
  <c r="J132" i="214"/>
  <c r="J131" i="214"/>
  <c r="J130" i="214"/>
  <c r="J129" i="214"/>
  <c r="J128" i="214"/>
  <c r="J127" i="214"/>
  <c r="J126" i="214"/>
  <c r="J125" i="214"/>
  <c r="J124" i="214"/>
  <c r="J123" i="214"/>
  <c r="J121" i="214"/>
  <c r="J120" i="214"/>
  <c r="J119" i="214"/>
  <c r="J118" i="214"/>
  <c r="J117" i="214"/>
  <c r="J116" i="214"/>
  <c r="J115" i="214"/>
  <c r="J114" i="214"/>
  <c r="J113" i="214"/>
  <c r="J112" i="214"/>
  <c r="J111" i="214"/>
  <c r="J110" i="214"/>
  <c r="J109" i="214"/>
  <c r="J108" i="214"/>
  <c r="J107" i="214"/>
  <c r="J106" i="214"/>
  <c r="J105" i="214"/>
  <c r="J104" i="214"/>
  <c r="J103" i="214"/>
  <c r="J102" i="214"/>
  <c r="J100" i="214"/>
  <c r="J99" i="214"/>
  <c r="J98" i="214"/>
  <c r="J97" i="214"/>
  <c r="J96" i="214"/>
  <c r="J95" i="214"/>
  <c r="J94" i="214"/>
  <c r="J93" i="214"/>
  <c r="J92" i="214"/>
  <c r="J91" i="214"/>
  <c r="J90" i="214"/>
  <c r="J89" i="214"/>
  <c r="J88" i="214"/>
  <c r="J87" i="214"/>
  <c r="J86" i="214"/>
  <c r="J85" i="214"/>
  <c r="J84" i="214"/>
  <c r="J83" i="214"/>
  <c r="J82" i="214"/>
  <c r="J81" i="214"/>
  <c r="J79" i="214"/>
  <c r="J78" i="214"/>
  <c r="J77" i="214"/>
  <c r="J76" i="214"/>
  <c r="J75" i="214"/>
  <c r="J74" i="214"/>
  <c r="J73" i="214"/>
  <c r="J72" i="214"/>
  <c r="J69" i="214"/>
  <c r="J68" i="214"/>
  <c r="J67" i="214"/>
  <c r="J66" i="214"/>
  <c r="J65" i="214"/>
  <c r="J64" i="214"/>
  <c r="J63" i="214"/>
  <c r="J62" i="214"/>
  <c r="J61" i="214"/>
  <c r="J60" i="214"/>
  <c r="J59" i="214"/>
  <c r="J58" i="214"/>
  <c r="J56" i="214"/>
  <c r="J55" i="214"/>
  <c r="J54" i="214"/>
  <c r="J53" i="214"/>
  <c r="J52" i="214"/>
  <c r="J51" i="214"/>
  <c r="J50" i="214"/>
  <c r="J49" i="214"/>
  <c r="J48" i="214"/>
  <c r="J47" i="214"/>
  <c r="J46" i="214"/>
  <c r="J45" i="214"/>
  <c r="J44" i="214"/>
  <c r="J43" i="214"/>
  <c r="J42" i="214"/>
  <c r="J41" i="214"/>
  <c r="J40" i="214"/>
  <c r="J39" i="214"/>
  <c r="J38" i="214"/>
  <c r="J37" i="214"/>
  <c r="J35" i="214"/>
  <c r="J34" i="214"/>
  <c r="J33" i="214"/>
  <c r="J32" i="214"/>
  <c r="J31" i="214"/>
  <c r="J30" i="214"/>
  <c r="J29" i="214"/>
  <c r="J28" i="214"/>
  <c r="J27" i="214"/>
  <c r="J26" i="214"/>
  <c r="J25" i="214"/>
  <c r="J24" i="214"/>
  <c r="J23" i="214"/>
  <c r="J22" i="214"/>
  <c r="J21" i="214"/>
  <c r="J20" i="214"/>
  <c r="J19" i="214"/>
  <c r="J18" i="214"/>
  <c r="J17" i="214"/>
  <c r="J16" i="214"/>
  <c r="J14" i="214"/>
  <c r="J13" i="214"/>
  <c r="J12" i="214"/>
  <c r="J11" i="214"/>
  <c r="J10" i="214"/>
  <c r="J9" i="214"/>
  <c r="J8" i="214"/>
  <c r="J7" i="214"/>
  <c r="J6" i="214"/>
  <c r="J5" i="214"/>
  <c r="J4" i="214"/>
  <c r="J3" i="214"/>
  <c r="I122" i="214"/>
  <c r="I101" i="214"/>
  <c r="I80" i="214"/>
  <c r="I71" i="214"/>
  <c r="I57" i="214"/>
  <c r="I36" i="214"/>
  <c r="I15" i="214"/>
  <c r="I2" i="214"/>
  <c r="G138" i="214"/>
  <c r="G137" i="214"/>
  <c r="G136" i="214"/>
  <c r="G134" i="214"/>
  <c r="G133" i="214"/>
  <c r="G132" i="214"/>
  <c r="G130" i="214"/>
  <c r="G129" i="214"/>
  <c r="G128" i="214"/>
  <c r="G125" i="214"/>
  <c r="G124" i="214"/>
  <c r="G123" i="214"/>
  <c r="G121" i="214"/>
  <c r="G120" i="214"/>
  <c r="G119" i="214"/>
  <c r="G117" i="214"/>
  <c r="G116" i="214"/>
  <c r="G115" i="214"/>
  <c r="G113" i="214"/>
  <c r="G112" i="214"/>
  <c r="G111" i="214"/>
  <c r="G109" i="214"/>
  <c r="G108" i="214"/>
  <c r="G107" i="214"/>
  <c r="G104" i="214"/>
  <c r="G103" i="214"/>
  <c r="G102" i="214"/>
  <c r="G100" i="214"/>
  <c r="G99" i="214"/>
  <c r="G98" i="214"/>
  <c r="G96" i="214"/>
  <c r="G95" i="214"/>
  <c r="G94" i="214"/>
  <c r="G92" i="214"/>
  <c r="G91" i="214"/>
  <c r="G90" i="214"/>
  <c r="G88" i="214"/>
  <c r="G87" i="214"/>
  <c r="G86" i="214"/>
  <c r="G83" i="214"/>
  <c r="G82" i="214"/>
  <c r="G81" i="214"/>
  <c r="G79" i="214"/>
  <c r="G78" i="214"/>
  <c r="G77" i="214"/>
  <c r="G75" i="214"/>
  <c r="G74" i="214"/>
  <c r="G73" i="214"/>
  <c r="G69" i="214"/>
  <c r="G68" i="214"/>
  <c r="G67" i="214"/>
  <c r="G65" i="214"/>
  <c r="G64" i="214"/>
  <c r="G63" i="214"/>
  <c r="G60" i="214"/>
  <c r="G59" i="214"/>
  <c r="G58" i="214"/>
  <c r="G56" i="214"/>
  <c r="G55" i="214"/>
  <c r="G54" i="214"/>
  <c r="G52" i="214"/>
  <c r="G51" i="214"/>
  <c r="G50" i="214"/>
  <c r="G48" i="214"/>
  <c r="G47" i="214"/>
  <c r="G46" i="214"/>
  <c r="G44" i="214"/>
  <c r="G43" i="214"/>
  <c r="G42" i="214"/>
  <c r="G39" i="214"/>
  <c r="G38" i="214"/>
  <c r="G37" i="214"/>
  <c r="G35" i="214"/>
  <c r="G34" i="214"/>
  <c r="G33" i="214"/>
  <c r="G31" i="214"/>
  <c r="G30" i="214"/>
  <c r="G29" i="214"/>
  <c r="G27" i="214"/>
  <c r="G26" i="214"/>
  <c r="G25" i="214"/>
  <c r="G23" i="214"/>
  <c r="G22" i="214"/>
  <c r="G21" i="214"/>
  <c r="G18" i="214"/>
  <c r="G17" i="214"/>
  <c r="G16" i="214"/>
  <c r="G14" i="214"/>
  <c r="G13" i="214"/>
  <c r="G12" i="214"/>
  <c r="G10" i="214"/>
  <c r="G9" i="214"/>
  <c r="G8" i="214"/>
  <c r="G6" i="214"/>
  <c r="G5" i="214"/>
  <c r="G4" i="214"/>
  <c r="F138" i="214"/>
  <c r="F137" i="214"/>
  <c r="F136" i="214"/>
  <c r="F135" i="214"/>
  <c r="F134" i="214"/>
  <c r="F133" i="214"/>
  <c r="F132" i="214"/>
  <c r="F131" i="214"/>
  <c r="F130" i="214"/>
  <c r="F129" i="214"/>
  <c r="F128" i="214"/>
  <c r="F127" i="214"/>
  <c r="F125" i="214"/>
  <c r="F124" i="214"/>
  <c r="F123" i="214"/>
  <c r="F122" i="214"/>
  <c r="F121" i="214"/>
  <c r="F120" i="214"/>
  <c r="F119" i="214"/>
  <c r="F118" i="214"/>
  <c r="F117" i="214"/>
  <c r="F116" i="214"/>
  <c r="F115" i="214"/>
  <c r="F114" i="214"/>
  <c r="F113" i="214"/>
  <c r="F112" i="214"/>
  <c r="F111" i="214"/>
  <c r="F110" i="214"/>
  <c r="F109" i="214"/>
  <c r="F108" i="214"/>
  <c r="F107" i="214"/>
  <c r="F106" i="214"/>
  <c r="F104" i="214"/>
  <c r="F103" i="214"/>
  <c r="F102" i="214"/>
  <c r="F101" i="214"/>
  <c r="F100" i="214"/>
  <c r="F99" i="214"/>
  <c r="F98" i="214"/>
  <c r="F97" i="214"/>
  <c r="F96" i="214"/>
  <c r="F95" i="214"/>
  <c r="F94" i="214"/>
  <c r="F93" i="214"/>
  <c r="F92" i="214"/>
  <c r="F91" i="214"/>
  <c r="F90" i="214"/>
  <c r="F89" i="214"/>
  <c r="F88" i="214"/>
  <c r="F87" i="214"/>
  <c r="F86" i="214"/>
  <c r="F85" i="214"/>
  <c r="F83" i="214"/>
  <c r="F82" i="214"/>
  <c r="F81" i="214"/>
  <c r="F80" i="214"/>
  <c r="F79" i="214"/>
  <c r="F78" i="214"/>
  <c r="F77" i="214"/>
  <c r="F76" i="214"/>
  <c r="F75" i="214"/>
  <c r="F74" i="214"/>
  <c r="F73" i="214"/>
  <c r="F72" i="214"/>
  <c r="F69" i="214"/>
  <c r="F68" i="214"/>
  <c r="F67" i="214"/>
  <c r="F66" i="214"/>
  <c r="F65" i="214"/>
  <c r="F64" i="214"/>
  <c r="F63" i="214"/>
  <c r="F62" i="214"/>
  <c r="F60" i="214"/>
  <c r="F59" i="214"/>
  <c r="F58" i="214"/>
  <c r="F57" i="214"/>
  <c r="F56" i="214"/>
  <c r="F55" i="214"/>
  <c r="F54" i="214"/>
  <c r="F53" i="214"/>
  <c r="F52" i="214"/>
  <c r="F51" i="214"/>
  <c r="F50" i="214"/>
  <c r="F49" i="214"/>
  <c r="F48" i="214"/>
  <c r="F47" i="214"/>
  <c r="F46" i="214"/>
  <c r="F45" i="214"/>
  <c r="F44" i="214"/>
  <c r="F43" i="214"/>
  <c r="F42" i="214"/>
  <c r="F41" i="214"/>
  <c r="F39" i="214"/>
  <c r="F38" i="214"/>
  <c r="F37" i="214"/>
  <c r="F36" i="214"/>
  <c r="F35" i="214"/>
  <c r="F34" i="214"/>
  <c r="F33" i="214"/>
  <c r="F32" i="214"/>
  <c r="F31" i="214"/>
  <c r="F30" i="214"/>
  <c r="F29" i="214"/>
  <c r="F28" i="214"/>
  <c r="F27" i="214"/>
  <c r="F26" i="214"/>
  <c r="F25" i="214"/>
  <c r="F24" i="214"/>
  <c r="F23" i="214"/>
  <c r="F22" i="214"/>
  <c r="F21" i="214"/>
  <c r="F20" i="214"/>
  <c r="F18" i="214"/>
  <c r="F17" i="214"/>
  <c r="F16" i="214"/>
  <c r="F15" i="214"/>
  <c r="F14" i="214"/>
  <c r="F13" i="214"/>
  <c r="F12" i="214"/>
  <c r="F11" i="214"/>
  <c r="F10" i="214"/>
  <c r="F9" i="214"/>
  <c r="F8" i="214"/>
  <c r="F7" i="214"/>
  <c r="F6" i="214"/>
  <c r="F5" i="214"/>
  <c r="F4" i="214"/>
  <c r="F3" i="214"/>
  <c r="E126" i="214"/>
  <c r="E105" i="214"/>
  <c r="E84" i="214"/>
  <c r="E71" i="214"/>
  <c r="E61" i="214"/>
  <c r="E40" i="214"/>
  <c r="E19" i="214"/>
  <c r="E2" i="214"/>
  <c r="C139" i="214"/>
  <c r="C138" i="214"/>
  <c r="C137" i="214"/>
  <c r="C135" i="214"/>
  <c r="C134" i="214"/>
  <c r="C133" i="214"/>
  <c r="C130" i="214"/>
  <c r="C129" i="214"/>
  <c r="C128" i="214"/>
  <c r="C126" i="214"/>
  <c r="C125" i="214"/>
  <c r="C124" i="214"/>
  <c r="C122" i="214"/>
  <c r="C121" i="214"/>
  <c r="C120" i="214"/>
  <c r="C118" i="214"/>
  <c r="C117" i="214"/>
  <c r="C116" i="214"/>
  <c r="C114" i="214"/>
  <c r="C113" i="214"/>
  <c r="C112" i="214"/>
  <c r="C69" i="214"/>
  <c r="C68" i="214"/>
  <c r="C67" i="214"/>
  <c r="C64" i="214"/>
  <c r="C63" i="214"/>
  <c r="C62" i="214"/>
  <c r="C60" i="214"/>
  <c r="C59" i="214"/>
  <c r="C58" i="214"/>
  <c r="C56" i="214"/>
  <c r="C55" i="214"/>
  <c r="C54" i="214"/>
  <c r="C52" i="214"/>
  <c r="C51" i="214"/>
  <c r="C50" i="214"/>
  <c r="C48" i="214"/>
  <c r="C47" i="214"/>
  <c r="C46" i="214"/>
  <c r="C43" i="214"/>
  <c r="C42" i="214"/>
  <c r="C41" i="214"/>
  <c r="C39" i="214"/>
  <c r="C38" i="214"/>
  <c r="C37" i="214"/>
  <c r="C35" i="214"/>
  <c r="C34" i="214"/>
  <c r="C33" i="214"/>
  <c r="C31" i="214"/>
  <c r="C30" i="214"/>
  <c r="C29" i="214"/>
  <c r="C27" i="214"/>
  <c r="C26" i="214"/>
  <c r="C25" i="214"/>
  <c r="B69" i="214"/>
  <c r="B68" i="214"/>
  <c r="B67" i="214"/>
  <c r="B66" i="214"/>
  <c r="B64" i="214"/>
  <c r="B63" i="214"/>
  <c r="B62" i="214"/>
  <c r="B61" i="214"/>
  <c r="B60" i="214"/>
  <c r="B59" i="214"/>
  <c r="B58" i="214"/>
  <c r="B57" i="214"/>
  <c r="B56" i="214"/>
  <c r="B55" i="214"/>
  <c r="B54" i="214"/>
  <c r="B53" i="214"/>
  <c r="B52" i="214"/>
  <c r="B51" i="214"/>
  <c r="B50" i="214"/>
  <c r="B49" i="214"/>
  <c r="B48" i="214"/>
  <c r="B47" i="214"/>
  <c r="B46" i="214"/>
  <c r="B45" i="214"/>
  <c r="B43" i="214"/>
  <c r="B42" i="214"/>
  <c r="B41" i="214"/>
  <c r="B40" i="214"/>
  <c r="B39" i="214"/>
  <c r="B38" i="214"/>
  <c r="B37" i="214"/>
  <c r="B36" i="214"/>
  <c r="B35" i="214"/>
  <c r="B34" i="214"/>
  <c r="B33" i="214"/>
  <c r="B32" i="214"/>
  <c r="B31" i="214"/>
  <c r="B30" i="214"/>
  <c r="B29" i="214"/>
  <c r="B28" i="214"/>
  <c r="B27" i="214"/>
  <c r="B26" i="214"/>
  <c r="B25" i="214"/>
  <c r="B24" i="214"/>
  <c r="A131" i="214"/>
  <c r="A110" i="214"/>
  <c r="A65" i="214"/>
  <c r="A44" i="214"/>
  <c r="A23" i="214"/>
  <c r="A70" i="214"/>
  <c r="A58" i="210"/>
  <c r="A57" i="210"/>
  <c r="A56" i="210"/>
  <c r="A55" i="210"/>
  <c r="A54" i="210"/>
  <c r="A53" i="210"/>
  <c r="R123" i="213"/>
  <c r="Q123" i="213"/>
  <c r="P123" i="213"/>
  <c r="O123" i="213"/>
  <c r="N123" i="213"/>
  <c r="M123" i="213"/>
  <c r="L123" i="213"/>
  <c r="K123" i="213"/>
  <c r="J123" i="213"/>
  <c r="I123" i="213"/>
  <c r="H123" i="213"/>
  <c r="G123" i="213"/>
  <c r="F123" i="213"/>
  <c r="E123" i="213"/>
  <c r="D123" i="213"/>
  <c r="R119" i="213"/>
  <c r="S158" i="248" s="1"/>
  <c r="Q119" i="213"/>
  <c r="S158" i="247" s="1"/>
  <c r="P119" i="213"/>
  <c r="S158" i="246" s="1"/>
  <c r="O119" i="213"/>
  <c r="S158" i="245" s="1"/>
  <c r="N119" i="213"/>
  <c r="S158" i="244" s="1"/>
  <c r="M119" i="213"/>
  <c r="S158" i="243" s="1"/>
  <c r="L119" i="213"/>
  <c r="S158" i="242" s="1"/>
  <c r="K119" i="213"/>
  <c r="S158" i="241" s="1"/>
  <c r="J119" i="213"/>
  <c r="S158" i="240" s="1"/>
  <c r="I119" i="213"/>
  <c r="S158" i="239" s="1"/>
  <c r="H119" i="213"/>
  <c r="S158" i="238" s="1"/>
  <c r="G119" i="213"/>
  <c r="S158" i="237" s="1"/>
  <c r="F119" i="213"/>
  <c r="S158" i="236" s="1"/>
  <c r="E119" i="213"/>
  <c r="S158" i="235" s="1"/>
  <c r="D119" i="213"/>
  <c r="S158" i="214" s="1"/>
  <c r="R115" i="213"/>
  <c r="S154" i="248" s="1"/>
  <c r="Q115" i="213"/>
  <c r="S154" i="247" s="1"/>
  <c r="P115" i="213"/>
  <c r="S154" i="246" s="1"/>
  <c r="O115" i="213"/>
  <c r="S154" i="245" s="1"/>
  <c r="N115" i="213"/>
  <c r="S154" i="244" s="1"/>
  <c r="M115" i="213"/>
  <c r="S154" i="243" s="1"/>
  <c r="L115" i="213"/>
  <c r="S154" i="242" s="1"/>
  <c r="K115" i="213"/>
  <c r="S154" i="241" s="1"/>
  <c r="J115" i="213"/>
  <c r="S154" i="240" s="1"/>
  <c r="I115" i="213"/>
  <c r="S154" i="239" s="1"/>
  <c r="H115" i="213"/>
  <c r="S154" i="238" s="1"/>
  <c r="G115" i="213"/>
  <c r="S154" i="237" s="1"/>
  <c r="F115" i="213"/>
  <c r="S154" i="236" s="1"/>
  <c r="E115" i="213"/>
  <c r="S154" i="235" s="1"/>
  <c r="D115" i="213"/>
  <c r="S154" i="214" s="1"/>
  <c r="R111" i="213"/>
  <c r="Q111" i="213"/>
  <c r="S150" i="247" s="1"/>
  <c r="P111" i="213"/>
  <c r="O111" i="213"/>
  <c r="S150" i="245" s="1"/>
  <c r="N111" i="213"/>
  <c r="M111" i="213"/>
  <c r="S150" i="243" s="1"/>
  <c r="L111" i="213"/>
  <c r="K111" i="213"/>
  <c r="S150" i="241" s="1"/>
  <c r="J111" i="213"/>
  <c r="I111" i="213"/>
  <c r="S150" i="239" s="1"/>
  <c r="H111" i="213"/>
  <c r="G111" i="213"/>
  <c r="S150" i="237" s="1"/>
  <c r="F111" i="213"/>
  <c r="E111" i="213"/>
  <c r="S150" i="235" s="1"/>
  <c r="D111" i="213"/>
  <c r="R107" i="213"/>
  <c r="S146" i="248" s="1"/>
  <c r="Q107" i="213"/>
  <c r="P107" i="213"/>
  <c r="S146" i="246" s="1"/>
  <c r="O107" i="213"/>
  <c r="N107" i="213"/>
  <c r="S146" i="244" s="1"/>
  <c r="M107" i="213"/>
  <c r="L107" i="213"/>
  <c r="S146" i="242" s="1"/>
  <c r="K107" i="213"/>
  <c r="J107" i="213"/>
  <c r="S146" i="240" s="1"/>
  <c r="I107" i="213"/>
  <c r="H107" i="213"/>
  <c r="S146" i="238" s="1"/>
  <c r="G107" i="213"/>
  <c r="F107" i="213"/>
  <c r="S146" i="236" s="1"/>
  <c r="E107" i="213"/>
  <c r="D107" i="213"/>
  <c r="S146" i="214" s="1"/>
  <c r="R99" i="213"/>
  <c r="Q99" i="213"/>
  <c r="P99" i="213"/>
  <c r="O99" i="213"/>
  <c r="N99" i="213"/>
  <c r="M99" i="213"/>
  <c r="L99" i="213"/>
  <c r="K99" i="213"/>
  <c r="J99" i="213"/>
  <c r="I99" i="213"/>
  <c r="H99" i="213"/>
  <c r="G99" i="213"/>
  <c r="F99" i="213"/>
  <c r="E99" i="213"/>
  <c r="D99" i="213"/>
  <c r="R95" i="213"/>
  <c r="O179" i="248" s="1"/>
  <c r="Q95" i="213"/>
  <c r="O179" i="247" s="1"/>
  <c r="P95" i="213"/>
  <c r="O179" i="246" s="1"/>
  <c r="O95" i="213"/>
  <c r="O179" i="245" s="1"/>
  <c r="N95" i="213"/>
  <c r="O179" i="244" s="1"/>
  <c r="M95" i="213"/>
  <c r="O179" i="243" s="1"/>
  <c r="L95" i="213"/>
  <c r="O179" i="242" s="1"/>
  <c r="K95" i="213"/>
  <c r="O179" i="241" s="1"/>
  <c r="J95" i="213"/>
  <c r="O179" i="240" s="1"/>
  <c r="I95" i="213"/>
  <c r="O179" i="239" s="1"/>
  <c r="H95" i="213"/>
  <c r="O179" i="238" s="1"/>
  <c r="G95" i="213"/>
  <c r="O179" i="237" s="1"/>
  <c r="F95" i="213"/>
  <c r="O179" i="236" s="1"/>
  <c r="E95" i="213"/>
  <c r="O179" i="235" s="1"/>
  <c r="D95" i="213"/>
  <c r="O179" i="214" s="1"/>
  <c r="R91" i="213"/>
  <c r="O175" i="248" s="1"/>
  <c r="Q91" i="213"/>
  <c r="O175" i="247" s="1"/>
  <c r="P91" i="213"/>
  <c r="O175" i="246" s="1"/>
  <c r="O91" i="213"/>
  <c r="O175" i="245" s="1"/>
  <c r="N91" i="213"/>
  <c r="O175" i="244" s="1"/>
  <c r="M91" i="213"/>
  <c r="O175" i="243" s="1"/>
  <c r="L91" i="213"/>
  <c r="O175" i="242" s="1"/>
  <c r="K91" i="213"/>
  <c r="O175" i="241" s="1"/>
  <c r="J91" i="213"/>
  <c r="O175" i="240" s="1"/>
  <c r="I91" i="213"/>
  <c r="O175" i="239" s="1"/>
  <c r="H91" i="213"/>
  <c r="O175" i="238" s="1"/>
  <c r="G91" i="213"/>
  <c r="O175" i="237" s="1"/>
  <c r="F91" i="213"/>
  <c r="O175" i="236" s="1"/>
  <c r="E91" i="213"/>
  <c r="O175" i="235" s="1"/>
  <c r="D91" i="213"/>
  <c r="O175" i="214" s="1"/>
  <c r="R87" i="213"/>
  <c r="Q87" i="213"/>
  <c r="O171" i="247" s="1"/>
  <c r="P87" i="213"/>
  <c r="O87" i="213"/>
  <c r="O171" i="245" s="1"/>
  <c r="N87" i="213"/>
  <c r="M87" i="213"/>
  <c r="O171" i="243" s="1"/>
  <c r="L87" i="213"/>
  <c r="K87" i="213"/>
  <c r="O171" i="241" s="1"/>
  <c r="J87" i="213"/>
  <c r="I87" i="213"/>
  <c r="O171" i="239" s="1"/>
  <c r="H87" i="213"/>
  <c r="G87" i="213"/>
  <c r="O171" i="237" s="1"/>
  <c r="F87" i="213"/>
  <c r="E87" i="213"/>
  <c r="O171" i="235" s="1"/>
  <c r="D87" i="213"/>
  <c r="R83" i="213"/>
  <c r="O167" i="248" s="1"/>
  <c r="Q83" i="213"/>
  <c r="P83" i="213"/>
  <c r="O167" i="246" s="1"/>
  <c r="O83" i="213"/>
  <c r="N83" i="213"/>
  <c r="O167" i="244" s="1"/>
  <c r="M83" i="213"/>
  <c r="L83" i="213"/>
  <c r="O167" i="242" s="1"/>
  <c r="K83" i="213"/>
  <c r="J83" i="213"/>
  <c r="O167" i="240" s="1"/>
  <c r="I83" i="213"/>
  <c r="H83" i="213"/>
  <c r="O167" i="238" s="1"/>
  <c r="G83" i="213"/>
  <c r="F83" i="213"/>
  <c r="O167" i="236" s="1"/>
  <c r="E83" i="213"/>
  <c r="D83" i="213"/>
  <c r="O167" i="214" s="1"/>
  <c r="R75" i="213"/>
  <c r="Q75" i="213"/>
  <c r="P75" i="213"/>
  <c r="O75" i="213"/>
  <c r="N75" i="213"/>
  <c r="M75" i="213"/>
  <c r="L75" i="213"/>
  <c r="K75" i="213"/>
  <c r="J75" i="213"/>
  <c r="I75" i="213"/>
  <c r="H75" i="213"/>
  <c r="G75" i="213"/>
  <c r="F75" i="213"/>
  <c r="E75" i="213"/>
  <c r="D75" i="213"/>
  <c r="R71" i="213"/>
  <c r="O158" i="248" s="1"/>
  <c r="Q71" i="213"/>
  <c r="O158" i="247" s="1"/>
  <c r="P71" i="213"/>
  <c r="O158" i="246" s="1"/>
  <c r="O71" i="213"/>
  <c r="O158" i="245" s="1"/>
  <c r="N71" i="213"/>
  <c r="O158" i="244" s="1"/>
  <c r="M71" i="213"/>
  <c r="O158" i="243" s="1"/>
  <c r="L71" i="213"/>
  <c r="O158" i="242" s="1"/>
  <c r="K71" i="213"/>
  <c r="O158" i="241" s="1"/>
  <c r="J71" i="213"/>
  <c r="O158" i="240" s="1"/>
  <c r="I71" i="213"/>
  <c r="O158" i="239" s="1"/>
  <c r="H71" i="213"/>
  <c r="O158" i="238" s="1"/>
  <c r="G71" i="213"/>
  <c r="O158" i="237" s="1"/>
  <c r="F71" i="213"/>
  <c r="O158" i="236" s="1"/>
  <c r="E71" i="213"/>
  <c r="O158" i="235" s="1"/>
  <c r="D71" i="213"/>
  <c r="O158" i="214" s="1"/>
  <c r="R67" i="213"/>
  <c r="O154" i="248" s="1"/>
  <c r="Q67" i="213"/>
  <c r="O154" i="247" s="1"/>
  <c r="P67" i="213"/>
  <c r="O154" i="246" s="1"/>
  <c r="O67" i="213"/>
  <c r="O154" i="245" s="1"/>
  <c r="N67" i="213"/>
  <c r="O154" i="244" s="1"/>
  <c r="M67" i="213"/>
  <c r="O154" i="243" s="1"/>
  <c r="L67" i="213"/>
  <c r="O154" i="242" s="1"/>
  <c r="K67" i="213"/>
  <c r="O154" i="241" s="1"/>
  <c r="J67" i="213"/>
  <c r="O154" i="240" s="1"/>
  <c r="I67" i="213"/>
  <c r="O154" i="239" s="1"/>
  <c r="H67" i="213"/>
  <c r="O154" i="238" s="1"/>
  <c r="G67" i="213"/>
  <c r="O154" i="237" s="1"/>
  <c r="F67" i="213"/>
  <c r="O154" i="236" s="1"/>
  <c r="E67" i="213"/>
  <c r="O154" i="235" s="1"/>
  <c r="D67" i="213"/>
  <c r="O154" i="214" s="1"/>
  <c r="R63" i="213"/>
  <c r="Q63" i="213"/>
  <c r="O150" i="247" s="1"/>
  <c r="P63" i="213"/>
  <c r="O63" i="213"/>
  <c r="O150" i="245" s="1"/>
  <c r="N63" i="213"/>
  <c r="M63" i="213"/>
  <c r="O150" i="243" s="1"/>
  <c r="L63" i="213"/>
  <c r="K63" i="213"/>
  <c r="O150" i="241" s="1"/>
  <c r="J63" i="213"/>
  <c r="I63" i="213"/>
  <c r="O150" i="239" s="1"/>
  <c r="H63" i="213"/>
  <c r="G63" i="213"/>
  <c r="O150" i="237" s="1"/>
  <c r="F63" i="213"/>
  <c r="E63" i="213"/>
  <c r="O150" i="235" s="1"/>
  <c r="D63" i="213"/>
  <c r="R59" i="213"/>
  <c r="O146" i="248" s="1"/>
  <c r="Q59" i="213"/>
  <c r="P59" i="213"/>
  <c r="O146" i="246" s="1"/>
  <c r="O59" i="213"/>
  <c r="N59" i="213"/>
  <c r="O146" i="244" s="1"/>
  <c r="M59" i="213"/>
  <c r="L59" i="213"/>
  <c r="O146" i="242" s="1"/>
  <c r="K59" i="213"/>
  <c r="J59" i="213"/>
  <c r="O146" i="240" s="1"/>
  <c r="I59" i="213"/>
  <c r="H59" i="213"/>
  <c r="O146" i="238" s="1"/>
  <c r="G59" i="213"/>
  <c r="F59" i="213"/>
  <c r="O146" i="236" s="1"/>
  <c r="E59" i="213"/>
  <c r="D59" i="213"/>
  <c r="O146" i="214" s="1"/>
  <c r="R51" i="213"/>
  <c r="Q51" i="213"/>
  <c r="P51" i="213"/>
  <c r="O51" i="213"/>
  <c r="N51" i="213"/>
  <c r="M51" i="213"/>
  <c r="L51" i="213"/>
  <c r="K51" i="213"/>
  <c r="J51" i="213"/>
  <c r="I51" i="213"/>
  <c r="H51" i="213"/>
  <c r="G51" i="213"/>
  <c r="F51" i="213"/>
  <c r="E51" i="213"/>
  <c r="D51" i="213"/>
  <c r="R47" i="213"/>
  <c r="K179" i="248" s="1"/>
  <c r="Q47" i="213"/>
  <c r="K179" i="247" s="1"/>
  <c r="P47" i="213"/>
  <c r="K179" i="246" s="1"/>
  <c r="O47" i="213"/>
  <c r="K179" i="245" s="1"/>
  <c r="N47" i="213"/>
  <c r="K179" i="244" s="1"/>
  <c r="M47" i="213"/>
  <c r="K179" i="243" s="1"/>
  <c r="L47" i="213"/>
  <c r="K179" i="242" s="1"/>
  <c r="K47" i="213"/>
  <c r="K179" i="241" s="1"/>
  <c r="J47" i="213"/>
  <c r="K179" i="240" s="1"/>
  <c r="I47" i="213"/>
  <c r="K179" i="239" s="1"/>
  <c r="H47" i="213"/>
  <c r="K179" i="238" s="1"/>
  <c r="G47" i="213"/>
  <c r="K179" i="237" s="1"/>
  <c r="F47" i="213"/>
  <c r="K179" i="236" s="1"/>
  <c r="E47" i="213"/>
  <c r="K179" i="235" s="1"/>
  <c r="D47" i="213"/>
  <c r="K179" i="214" s="1"/>
  <c r="R43" i="213"/>
  <c r="K175" i="248" s="1"/>
  <c r="Q43" i="213"/>
  <c r="K175" i="247" s="1"/>
  <c r="P43" i="213"/>
  <c r="K175" i="246" s="1"/>
  <c r="O43" i="213"/>
  <c r="K175" i="245" s="1"/>
  <c r="N43" i="213"/>
  <c r="K175" i="244" s="1"/>
  <c r="M43" i="213"/>
  <c r="K175" i="243" s="1"/>
  <c r="L43" i="213"/>
  <c r="K175" i="242" s="1"/>
  <c r="K43" i="213"/>
  <c r="K175" i="241" s="1"/>
  <c r="J43" i="213"/>
  <c r="K175" i="240" s="1"/>
  <c r="I43" i="213"/>
  <c r="K175" i="239" s="1"/>
  <c r="H43" i="213"/>
  <c r="K175" i="238" s="1"/>
  <c r="G43" i="213"/>
  <c r="K175" i="237" s="1"/>
  <c r="F43" i="213"/>
  <c r="K175" i="236" s="1"/>
  <c r="E43" i="213"/>
  <c r="K175" i="235" s="1"/>
  <c r="D43" i="213"/>
  <c r="K175" i="214" s="1"/>
  <c r="R39" i="213"/>
  <c r="Q39" i="213"/>
  <c r="K171" i="247" s="1"/>
  <c r="P39" i="213"/>
  <c r="O39" i="213"/>
  <c r="K171" i="245" s="1"/>
  <c r="N39" i="213"/>
  <c r="M39" i="213"/>
  <c r="K171" i="243" s="1"/>
  <c r="L39" i="213"/>
  <c r="K39" i="213"/>
  <c r="K171" i="241" s="1"/>
  <c r="J39" i="213"/>
  <c r="I39" i="213"/>
  <c r="K171" i="239" s="1"/>
  <c r="H39" i="213"/>
  <c r="G39" i="213"/>
  <c r="K171" i="237" s="1"/>
  <c r="F39" i="213"/>
  <c r="E39" i="213"/>
  <c r="K171" i="235" s="1"/>
  <c r="D39" i="213"/>
  <c r="R35" i="213"/>
  <c r="K167" i="248" s="1"/>
  <c r="Q35" i="213"/>
  <c r="P35" i="213"/>
  <c r="K167" i="246" s="1"/>
  <c r="O35" i="213"/>
  <c r="N35" i="213"/>
  <c r="K167" i="244" s="1"/>
  <c r="M35" i="213"/>
  <c r="L35" i="213"/>
  <c r="K167" i="242" s="1"/>
  <c r="K35" i="213"/>
  <c r="J35" i="213"/>
  <c r="K167" i="240" s="1"/>
  <c r="I35" i="213"/>
  <c r="H35" i="213"/>
  <c r="K167" i="238" s="1"/>
  <c r="G35" i="213"/>
  <c r="F35" i="213"/>
  <c r="K167" i="236" s="1"/>
  <c r="E35" i="213"/>
  <c r="D35" i="213"/>
  <c r="K167" i="214" s="1"/>
  <c r="R27" i="213"/>
  <c r="Q27" i="213"/>
  <c r="P27" i="213"/>
  <c r="O27" i="213"/>
  <c r="N27" i="213"/>
  <c r="M27" i="213"/>
  <c r="L27" i="213"/>
  <c r="K27" i="213"/>
  <c r="J27" i="213"/>
  <c r="I27" i="213"/>
  <c r="H27" i="213"/>
  <c r="G27" i="213"/>
  <c r="F27" i="213"/>
  <c r="E27" i="213"/>
  <c r="D27" i="213"/>
  <c r="R23" i="213"/>
  <c r="K158" i="248" s="1"/>
  <c r="Q23" i="213"/>
  <c r="K158" i="247" s="1"/>
  <c r="P23" i="213"/>
  <c r="K158" i="246" s="1"/>
  <c r="O23" i="213"/>
  <c r="K158" i="245" s="1"/>
  <c r="N23" i="213"/>
  <c r="K158" i="244" s="1"/>
  <c r="M23" i="213"/>
  <c r="K158" i="243" s="1"/>
  <c r="L23" i="213"/>
  <c r="K158" i="242" s="1"/>
  <c r="K23" i="213"/>
  <c r="K158" i="241" s="1"/>
  <c r="J23" i="213"/>
  <c r="K158" i="240" s="1"/>
  <c r="I23" i="213"/>
  <c r="K158" i="239" s="1"/>
  <c r="H23" i="213"/>
  <c r="K158" i="238" s="1"/>
  <c r="G23" i="213"/>
  <c r="K158" i="237" s="1"/>
  <c r="F23" i="213"/>
  <c r="K158" i="236" s="1"/>
  <c r="E23" i="213"/>
  <c r="K158" i="235" s="1"/>
  <c r="D23" i="213"/>
  <c r="K158" i="214" s="1"/>
  <c r="R19" i="213"/>
  <c r="K154" i="248" s="1"/>
  <c r="Q19" i="213"/>
  <c r="K154" i="247" s="1"/>
  <c r="P19" i="213"/>
  <c r="K154" i="246" s="1"/>
  <c r="O19" i="213"/>
  <c r="K154" i="245" s="1"/>
  <c r="N19" i="213"/>
  <c r="K154" i="244" s="1"/>
  <c r="M19" i="213"/>
  <c r="K154" i="243" s="1"/>
  <c r="L19" i="213"/>
  <c r="K154" i="242" s="1"/>
  <c r="K19" i="213"/>
  <c r="K154" i="241" s="1"/>
  <c r="J19" i="213"/>
  <c r="K154" i="240" s="1"/>
  <c r="I19" i="213"/>
  <c r="K154" i="239" s="1"/>
  <c r="H19" i="213"/>
  <c r="K154" i="238" s="1"/>
  <c r="G19" i="213"/>
  <c r="K154" i="237" s="1"/>
  <c r="F19" i="213"/>
  <c r="K154" i="236" s="1"/>
  <c r="E19" i="213"/>
  <c r="K154" i="235" s="1"/>
  <c r="D19" i="213"/>
  <c r="K154" i="214" s="1"/>
  <c r="R15" i="213"/>
  <c r="Q15" i="213"/>
  <c r="K150" i="247" s="1"/>
  <c r="P15" i="213"/>
  <c r="O15" i="213"/>
  <c r="K150" i="245" s="1"/>
  <c r="N15" i="213"/>
  <c r="M15" i="213"/>
  <c r="K150" i="243" s="1"/>
  <c r="L15" i="213"/>
  <c r="K15" i="213"/>
  <c r="K150" i="241" s="1"/>
  <c r="J15" i="213"/>
  <c r="I15" i="213"/>
  <c r="K150" i="239" s="1"/>
  <c r="H15" i="213"/>
  <c r="K150" i="238" s="1"/>
  <c r="G15" i="213"/>
  <c r="K150" i="237" s="1"/>
  <c r="F15" i="213"/>
  <c r="K150" i="236" s="1"/>
  <c r="E15" i="213"/>
  <c r="K150" i="235" s="1"/>
  <c r="D15" i="213"/>
  <c r="K150" i="214" s="1"/>
  <c r="R11" i="213"/>
  <c r="K146" i="248" s="1"/>
  <c r="Q11" i="213"/>
  <c r="P11" i="213"/>
  <c r="K146" i="246" s="1"/>
  <c r="O11" i="213"/>
  <c r="N11" i="213"/>
  <c r="K146" i="244" s="1"/>
  <c r="M11" i="213"/>
  <c r="L11" i="213"/>
  <c r="K146" i="242" s="1"/>
  <c r="K11" i="213"/>
  <c r="J11" i="213"/>
  <c r="K146" i="240" s="1"/>
  <c r="I11" i="213"/>
  <c r="H11" i="213"/>
  <c r="K146" i="238" s="1"/>
  <c r="G11" i="213"/>
  <c r="F11" i="213"/>
  <c r="K146" i="236" s="1"/>
  <c r="E11" i="213"/>
  <c r="D11" i="213"/>
  <c r="K146" i="214" s="1"/>
  <c r="G52" i="213" l="1"/>
  <c r="K167" i="237"/>
  <c r="K52" i="213"/>
  <c r="K167" i="241"/>
  <c r="O52" i="213"/>
  <c r="K167" i="245"/>
  <c r="D52" i="213"/>
  <c r="K171" i="214"/>
  <c r="H52" i="213"/>
  <c r="K171" i="238"/>
  <c r="L52" i="213"/>
  <c r="K171" i="242"/>
  <c r="P52" i="213"/>
  <c r="K171" i="246"/>
  <c r="E100" i="213"/>
  <c r="O167" i="235"/>
  <c r="I100" i="213"/>
  <c r="O167" i="239"/>
  <c r="M100" i="213"/>
  <c r="O167" i="243"/>
  <c r="Q100" i="213"/>
  <c r="O167" i="247"/>
  <c r="F100" i="213"/>
  <c r="O171" i="236"/>
  <c r="J100" i="213"/>
  <c r="O171" i="240"/>
  <c r="N100" i="213"/>
  <c r="O171" i="244"/>
  <c r="R100" i="213"/>
  <c r="O171" i="248"/>
  <c r="O28" i="213"/>
  <c r="K146" i="245"/>
  <c r="L28" i="213"/>
  <c r="K150" i="242"/>
  <c r="P28" i="213"/>
  <c r="K150" i="246"/>
  <c r="E76" i="213"/>
  <c r="O146" i="235"/>
  <c r="I76" i="213"/>
  <c r="O146" i="239"/>
  <c r="M76" i="213"/>
  <c r="O146" i="243"/>
  <c r="Q76" i="213"/>
  <c r="O146" i="247"/>
  <c r="F76" i="213"/>
  <c r="O150" i="236"/>
  <c r="J76" i="213"/>
  <c r="O150" i="240"/>
  <c r="N76" i="213"/>
  <c r="O150" i="244"/>
  <c r="R76" i="213"/>
  <c r="O150" i="248"/>
  <c r="G124" i="213"/>
  <c r="S146" i="237"/>
  <c r="K124" i="213"/>
  <c r="S146" i="241"/>
  <c r="O124" i="213"/>
  <c r="S146" i="245"/>
  <c r="D124" i="213"/>
  <c r="S150" i="214"/>
  <c r="H124" i="213"/>
  <c r="S150" i="238"/>
  <c r="L124" i="213"/>
  <c r="S150" i="242"/>
  <c r="P124" i="213"/>
  <c r="S150" i="246"/>
  <c r="E52" i="213"/>
  <c r="K167" i="235"/>
  <c r="I52" i="213"/>
  <c r="K167" i="239"/>
  <c r="M52" i="213"/>
  <c r="K167" i="243"/>
  <c r="Q52" i="213"/>
  <c r="K167" i="247"/>
  <c r="F52" i="213"/>
  <c r="K171" i="236"/>
  <c r="J52" i="213"/>
  <c r="K171" i="240"/>
  <c r="N52" i="213"/>
  <c r="K171" i="244"/>
  <c r="R52" i="213"/>
  <c r="K171" i="248"/>
  <c r="G100" i="213"/>
  <c r="O167" i="237"/>
  <c r="K100" i="213"/>
  <c r="O167" i="241"/>
  <c r="O100" i="213"/>
  <c r="O167" i="245"/>
  <c r="D100" i="213"/>
  <c r="O171" i="214"/>
  <c r="H100" i="213"/>
  <c r="O171" i="238"/>
  <c r="L100" i="213"/>
  <c r="O171" i="242"/>
  <c r="P100" i="213"/>
  <c r="O171" i="246"/>
  <c r="Q28" i="213"/>
  <c r="K146" i="247"/>
  <c r="J28" i="213"/>
  <c r="K150" i="240"/>
  <c r="N28" i="213"/>
  <c r="K150" i="244"/>
  <c r="R28" i="213"/>
  <c r="K150" i="248"/>
  <c r="G76" i="213"/>
  <c r="O146" i="237"/>
  <c r="K76" i="213"/>
  <c r="O146" i="241"/>
  <c r="O76" i="213"/>
  <c r="O146" i="245"/>
  <c r="D76" i="213"/>
  <c r="O150" i="214"/>
  <c r="H76" i="213"/>
  <c r="O150" i="238"/>
  <c r="L76" i="213"/>
  <c r="O150" i="242"/>
  <c r="P76" i="213"/>
  <c r="O150" i="246"/>
  <c r="E124" i="213"/>
  <c r="S146" i="235"/>
  <c r="I124" i="213"/>
  <c r="S146" i="239"/>
  <c r="M124" i="213"/>
  <c r="S146" i="243"/>
  <c r="Q124" i="213"/>
  <c r="S146" i="247"/>
  <c r="F124" i="213"/>
  <c r="S150" i="236"/>
  <c r="J124" i="213"/>
  <c r="S150" i="240"/>
  <c r="N124" i="213"/>
  <c r="S150" i="244"/>
  <c r="R124" i="213"/>
  <c r="S150" i="248"/>
  <c r="M28" i="213"/>
  <c r="K146" i="243"/>
  <c r="K28" i="213"/>
  <c r="K146" i="241"/>
  <c r="I28" i="213"/>
  <c r="K146" i="239"/>
  <c r="H28" i="213"/>
  <c r="G28" i="213"/>
  <c r="K146" i="237"/>
  <c r="F28" i="213"/>
  <c r="E28" i="213"/>
  <c r="K146" i="235"/>
  <c r="D28" i="213"/>
  <c r="D1" i="72"/>
  <c r="A1" i="75"/>
  <c r="C1" i="54"/>
  <c r="B1" i="207"/>
  <c r="D1" i="229"/>
  <c r="D1" i="208"/>
  <c r="D1" i="76"/>
  <c r="D1" i="213"/>
  <c r="D1" i="230"/>
  <c r="D1" i="232"/>
  <c r="D1" i="177"/>
  <c r="B1" i="210"/>
  <c r="C147" i="240" l="1"/>
  <c r="N58" i="210"/>
  <c r="C147" i="239"/>
  <c r="L58" i="210"/>
  <c r="C145" i="238"/>
  <c r="J56" i="210"/>
  <c r="C145" i="237"/>
  <c r="H56" i="210"/>
  <c r="C143" i="247"/>
  <c r="AB54" i="210"/>
  <c r="C146" i="214"/>
  <c r="B57" i="210"/>
  <c r="C144" i="248"/>
  <c r="AD55" i="210"/>
  <c r="C144" i="247"/>
  <c r="AB55" i="210"/>
  <c r="C147" i="246"/>
  <c r="Z58" i="210"/>
  <c r="C147" i="245"/>
  <c r="X58" i="210"/>
  <c r="C145" i="244"/>
  <c r="V56" i="210"/>
  <c r="C145" i="243"/>
  <c r="T56" i="210"/>
  <c r="C143" i="242"/>
  <c r="R54" i="210"/>
  <c r="C146" i="240"/>
  <c r="N57" i="210"/>
  <c r="C146" i="239"/>
  <c r="L57" i="210"/>
  <c r="C147" i="236"/>
  <c r="F58" i="210"/>
  <c r="C147" i="235"/>
  <c r="D58" i="210"/>
  <c r="C145" i="214"/>
  <c r="B56" i="210"/>
  <c r="C143" i="248"/>
  <c r="AD54" i="210"/>
  <c r="C146" i="246"/>
  <c r="Z57" i="210"/>
  <c r="C146" i="245"/>
  <c r="X57" i="210"/>
  <c r="C144" i="244"/>
  <c r="V55" i="210"/>
  <c r="C144" i="243"/>
  <c r="T55" i="210"/>
  <c r="C147" i="242"/>
  <c r="R58" i="210"/>
  <c r="C147" i="241"/>
  <c r="P58" i="210"/>
  <c r="C145" i="240"/>
  <c r="N56" i="210"/>
  <c r="C145" i="239"/>
  <c r="L56" i="210"/>
  <c r="C143" i="245"/>
  <c r="X54" i="210"/>
  <c r="C146" i="236"/>
  <c r="F57" i="210"/>
  <c r="C146" i="235"/>
  <c r="D57" i="210"/>
  <c r="C144" i="242"/>
  <c r="R55" i="210"/>
  <c r="C144" i="214"/>
  <c r="B55" i="210"/>
  <c r="C144" i="241"/>
  <c r="P55" i="210"/>
  <c r="C147" i="244"/>
  <c r="V58" i="210"/>
  <c r="C147" i="243"/>
  <c r="T58" i="210"/>
  <c r="C145" i="242"/>
  <c r="R56" i="210"/>
  <c r="C145" i="241"/>
  <c r="P56" i="210"/>
  <c r="C143" i="240"/>
  <c r="N54" i="210"/>
  <c r="C146" i="238"/>
  <c r="J57" i="210"/>
  <c r="C146" i="237"/>
  <c r="H57" i="210"/>
  <c r="C144" i="236"/>
  <c r="F55" i="210"/>
  <c r="C144" i="235"/>
  <c r="D55" i="210"/>
  <c r="C147" i="214"/>
  <c r="B58" i="210"/>
  <c r="C145" i="248"/>
  <c r="AD56" i="210"/>
  <c r="C145" i="247"/>
  <c r="AB56" i="210"/>
  <c r="C143" i="246"/>
  <c r="Z54" i="210"/>
  <c r="C146" i="244"/>
  <c r="V57" i="210"/>
  <c r="C146" i="243"/>
  <c r="T57" i="210"/>
  <c r="C147" i="248"/>
  <c r="AD58" i="210"/>
  <c r="C147" i="247"/>
  <c r="AB58" i="210"/>
  <c r="C145" i="246"/>
  <c r="Z56" i="210"/>
  <c r="C145" i="245"/>
  <c r="X56" i="210"/>
  <c r="C143" i="244"/>
  <c r="V54" i="210"/>
  <c r="C146" i="242"/>
  <c r="R57" i="210"/>
  <c r="C146" i="241"/>
  <c r="P57" i="210"/>
  <c r="C144" i="240"/>
  <c r="N55" i="210"/>
  <c r="C144" i="239"/>
  <c r="L55" i="210"/>
  <c r="C147" i="238"/>
  <c r="J58" i="210"/>
  <c r="C147" i="237"/>
  <c r="H58" i="210"/>
  <c r="C145" i="236"/>
  <c r="F56" i="210"/>
  <c r="C145" i="235"/>
  <c r="D56" i="210"/>
  <c r="C146" i="248"/>
  <c r="AD57" i="210"/>
  <c r="C146" i="247"/>
  <c r="AB57" i="210"/>
  <c r="C144" i="246"/>
  <c r="Z55" i="210"/>
  <c r="C144" i="238"/>
  <c r="J55" i="210"/>
  <c r="C144" i="245"/>
  <c r="X55" i="210"/>
  <c r="C144" i="237"/>
  <c r="H55" i="210"/>
  <c r="C143" i="243"/>
  <c r="T54" i="210"/>
  <c r="C143" i="241"/>
  <c r="P54" i="210"/>
  <c r="C143" i="239"/>
  <c r="L54" i="210"/>
  <c r="C143" i="238"/>
  <c r="J54" i="210"/>
  <c r="C143" i="237"/>
  <c r="H54" i="210"/>
  <c r="C143" i="236"/>
  <c r="F54" i="210"/>
  <c r="C143" i="235"/>
  <c r="D54" i="210"/>
  <c r="C143" i="214"/>
  <c r="B54" i="210"/>
  <c r="A47" i="211"/>
  <c r="D16" i="211"/>
  <c r="D15" i="211"/>
  <c r="A40" i="211"/>
  <c r="AD145" i="210"/>
  <c r="AB145" i="210"/>
  <c r="Z145" i="210"/>
  <c r="X145" i="210"/>
  <c r="V145" i="210"/>
  <c r="T145" i="210"/>
  <c r="R145" i="210"/>
  <c r="P145" i="210"/>
  <c r="L145" i="210"/>
  <c r="H145" i="210"/>
  <c r="F145" i="210"/>
  <c r="D145" i="210"/>
  <c r="B145" i="210"/>
  <c r="A145" i="210"/>
  <c r="D67" i="211" s="1"/>
  <c r="AD144" i="210"/>
  <c r="AB144" i="210"/>
  <c r="Z144" i="210"/>
  <c r="X144" i="210"/>
  <c r="V144" i="210"/>
  <c r="T144" i="210"/>
  <c r="R144" i="210"/>
  <c r="P144" i="210"/>
  <c r="L144" i="210"/>
  <c r="H144" i="210"/>
  <c r="F144" i="210"/>
  <c r="D144" i="210"/>
  <c r="B144" i="210"/>
  <c r="A144" i="210"/>
  <c r="D66" i="211" s="1"/>
  <c r="AD143" i="210"/>
  <c r="AB143" i="210"/>
  <c r="Z143" i="210"/>
  <c r="X143" i="210"/>
  <c r="V143" i="210"/>
  <c r="T143" i="210"/>
  <c r="R143" i="210"/>
  <c r="P143" i="210"/>
  <c r="L143" i="210"/>
  <c r="H143" i="210"/>
  <c r="F143" i="210"/>
  <c r="D143" i="210"/>
  <c r="B143" i="210"/>
  <c r="A143" i="210"/>
  <c r="D65" i="211" s="1"/>
  <c r="AD142" i="210"/>
  <c r="AB142" i="210"/>
  <c r="Z142" i="210"/>
  <c r="X142" i="210"/>
  <c r="V142" i="210"/>
  <c r="T142" i="210"/>
  <c r="R142" i="210"/>
  <c r="P142" i="210"/>
  <c r="L142" i="210"/>
  <c r="H142" i="210"/>
  <c r="F142" i="210"/>
  <c r="D142" i="210"/>
  <c r="B142" i="210"/>
  <c r="A142" i="210"/>
  <c r="D64" i="211" s="1"/>
  <c r="AD141" i="210"/>
  <c r="AB141" i="210"/>
  <c r="Z141" i="210"/>
  <c r="X141" i="210"/>
  <c r="V141" i="210"/>
  <c r="T141" i="210"/>
  <c r="R141" i="210"/>
  <c r="P141" i="210"/>
  <c r="L141" i="210"/>
  <c r="H141" i="210"/>
  <c r="F141" i="210"/>
  <c r="D141" i="210"/>
  <c r="B141" i="210"/>
  <c r="A141" i="210"/>
  <c r="D63" i="211" s="1"/>
  <c r="AD140" i="210"/>
  <c r="AB140" i="210"/>
  <c r="Z140" i="210"/>
  <c r="X140" i="210"/>
  <c r="V140" i="210"/>
  <c r="T140" i="210"/>
  <c r="R140" i="210"/>
  <c r="P140" i="210"/>
  <c r="L140" i="210"/>
  <c r="H140" i="210"/>
  <c r="F140" i="210"/>
  <c r="D140" i="210"/>
  <c r="B140" i="210"/>
  <c r="A140" i="210"/>
  <c r="D62" i="211" s="1"/>
  <c r="AD139" i="210"/>
  <c r="AB139" i="210"/>
  <c r="Z139" i="210"/>
  <c r="X139" i="210"/>
  <c r="V139" i="210"/>
  <c r="T139" i="210"/>
  <c r="R139" i="210"/>
  <c r="P139" i="210"/>
  <c r="L139" i="210"/>
  <c r="H139" i="210"/>
  <c r="F139" i="210"/>
  <c r="D139" i="210"/>
  <c r="B139" i="210"/>
  <c r="A139" i="210"/>
  <c r="D61" i="211" s="1"/>
  <c r="AD138" i="210"/>
  <c r="AB138" i="210"/>
  <c r="Z138" i="210"/>
  <c r="X138" i="210"/>
  <c r="V138" i="210"/>
  <c r="T138" i="210"/>
  <c r="R138" i="210"/>
  <c r="P138" i="210"/>
  <c r="L138" i="210"/>
  <c r="H138" i="210"/>
  <c r="F138" i="210"/>
  <c r="D138" i="210"/>
  <c r="B138" i="210"/>
  <c r="A138" i="210"/>
  <c r="D60" i="211" s="1"/>
  <c r="AD137" i="210"/>
  <c r="AB137" i="210"/>
  <c r="Z137" i="210"/>
  <c r="X137" i="210"/>
  <c r="V137" i="210"/>
  <c r="T137" i="210"/>
  <c r="R137" i="210"/>
  <c r="P137" i="210"/>
  <c r="L137" i="210"/>
  <c r="H137" i="210"/>
  <c r="F137" i="210"/>
  <c r="D137" i="210"/>
  <c r="B137" i="210"/>
  <c r="A137" i="210"/>
  <c r="D59" i="211" s="1"/>
  <c r="AD136" i="210"/>
  <c r="AB136" i="210"/>
  <c r="Z136" i="210"/>
  <c r="X136" i="210"/>
  <c r="V136" i="210"/>
  <c r="T136" i="210"/>
  <c r="R136" i="210"/>
  <c r="P136" i="210"/>
  <c r="L136" i="210"/>
  <c r="H136" i="210"/>
  <c r="F136" i="210"/>
  <c r="D136" i="210"/>
  <c r="B136" i="210"/>
  <c r="A136" i="210"/>
  <c r="D58" i="211" s="1"/>
  <c r="AD135" i="210"/>
  <c r="AB135" i="210"/>
  <c r="Z135" i="210"/>
  <c r="X135" i="210"/>
  <c r="V135" i="210"/>
  <c r="T135" i="210"/>
  <c r="R135" i="210"/>
  <c r="P135" i="210"/>
  <c r="L135" i="210"/>
  <c r="H135" i="210"/>
  <c r="F135" i="210"/>
  <c r="D135" i="210"/>
  <c r="B135" i="210"/>
  <c r="A135" i="210"/>
  <c r="D57" i="211" s="1"/>
  <c r="AD134" i="210"/>
  <c r="AB134" i="210"/>
  <c r="Z134" i="210"/>
  <c r="X134" i="210"/>
  <c r="V134" i="210"/>
  <c r="T134" i="210"/>
  <c r="R134" i="210"/>
  <c r="P134" i="210"/>
  <c r="L134" i="210"/>
  <c r="H134" i="210"/>
  <c r="F134" i="210"/>
  <c r="D134" i="210"/>
  <c r="B134" i="210"/>
  <c r="A134" i="210"/>
  <c r="D56" i="211" s="1"/>
  <c r="AD133" i="210"/>
  <c r="AB133" i="210"/>
  <c r="Z133" i="210"/>
  <c r="X133" i="210"/>
  <c r="V133" i="210"/>
  <c r="T133" i="210"/>
  <c r="R133" i="210"/>
  <c r="P133" i="210"/>
  <c r="L133" i="210"/>
  <c r="H133" i="210"/>
  <c r="F133" i="210"/>
  <c r="D133" i="210"/>
  <c r="B133" i="210"/>
  <c r="A133" i="210"/>
  <c r="D55" i="211" s="1"/>
  <c r="AD132" i="210"/>
  <c r="AB132" i="210"/>
  <c r="Z132" i="210"/>
  <c r="X132" i="210"/>
  <c r="V132" i="210"/>
  <c r="T132" i="210"/>
  <c r="R132" i="210"/>
  <c r="P132" i="210"/>
  <c r="L132" i="210"/>
  <c r="H132" i="210"/>
  <c r="F132" i="210"/>
  <c r="D132" i="210"/>
  <c r="B132" i="210"/>
  <c r="A132" i="210"/>
  <c r="D54" i="211" s="1"/>
  <c r="AD131" i="210"/>
  <c r="AB131" i="210"/>
  <c r="Z131" i="210"/>
  <c r="X131" i="210"/>
  <c r="V131" i="210"/>
  <c r="T131" i="210"/>
  <c r="R131" i="210"/>
  <c r="P131" i="210"/>
  <c r="L131" i="210"/>
  <c r="H131" i="210"/>
  <c r="F131" i="210"/>
  <c r="D131" i="210"/>
  <c r="B131" i="210"/>
  <c r="A131" i="210"/>
  <c r="D53" i="211" s="1"/>
  <c r="AD130" i="210"/>
  <c r="AB130" i="210"/>
  <c r="Z130" i="210"/>
  <c r="X130" i="210"/>
  <c r="V130" i="210"/>
  <c r="T130" i="210"/>
  <c r="R130" i="210"/>
  <c r="P130" i="210"/>
  <c r="L130" i="210"/>
  <c r="H130" i="210"/>
  <c r="F130" i="210"/>
  <c r="D130" i="210"/>
  <c r="B130" i="210"/>
  <c r="A130" i="210"/>
  <c r="D52" i="211" s="1"/>
  <c r="AD129" i="210"/>
  <c r="AB129" i="210"/>
  <c r="Z129" i="210"/>
  <c r="X129" i="210"/>
  <c r="V129" i="210"/>
  <c r="T129" i="210"/>
  <c r="R129" i="210"/>
  <c r="P129" i="210"/>
  <c r="L129" i="210"/>
  <c r="H129" i="210"/>
  <c r="F129" i="210"/>
  <c r="D129" i="210"/>
  <c r="B129" i="210"/>
  <c r="A129" i="210"/>
  <c r="D51" i="211" s="1"/>
  <c r="AD128" i="210"/>
  <c r="AB128" i="210"/>
  <c r="Z128" i="210"/>
  <c r="X128" i="210"/>
  <c r="V128" i="210"/>
  <c r="T128" i="210"/>
  <c r="R128" i="210"/>
  <c r="P128" i="210"/>
  <c r="L128" i="210"/>
  <c r="H128" i="210"/>
  <c r="F128" i="210"/>
  <c r="D128" i="210"/>
  <c r="B128" i="210"/>
  <c r="A128" i="210"/>
  <c r="D50" i="211" s="1"/>
  <c r="AD127" i="210"/>
  <c r="AB127" i="210"/>
  <c r="Z127" i="210"/>
  <c r="X127" i="210"/>
  <c r="V127" i="210"/>
  <c r="T127" i="210"/>
  <c r="R127" i="210"/>
  <c r="P127" i="210"/>
  <c r="L127" i="210"/>
  <c r="H127" i="210"/>
  <c r="F127" i="210"/>
  <c r="D127" i="210"/>
  <c r="B127" i="210"/>
  <c r="A127" i="210"/>
  <c r="D49" i="211" s="1"/>
  <c r="AD126" i="210"/>
  <c r="AB126" i="210"/>
  <c r="Z126" i="210"/>
  <c r="X126" i="210"/>
  <c r="V126" i="210"/>
  <c r="T126" i="210"/>
  <c r="R126" i="210"/>
  <c r="P126" i="210"/>
  <c r="L126" i="210"/>
  <c r="H126" i="210"/>
  <c r="F126" i="210"/>
  <c r="D126" i="210"/>
  <c r="B126" i="210"/>
  <c r="A126" i="210"/>
  <c r="D48" i="211" s="1"/>
  <c r="AD125" i="210"/>
  <c r="AB125" i="210"/>
  <c r="Z125" i="210"/>
  <c r="X125" i="210"/>
  <c r="V125" i="210"/>
  <c r="T125" i="210"/>
  <c r="R125" i="210"/>
  <c r="P125" i="210"/>
  <c r="L125" i="210"/>
  <c r="H125" i="210"/>
  <c r="F125" i="210"/>
  <c r="D125" i="210"/>
  <c r="B125" i="210"/>
  <c r="A125" i="210"/>
  <c r="D47" i="211" s="1"/>
  <c r="AD124" i="210"/>
  <c r="AB124" i="210"/>
  <c r="Z124" i="210"/>
  <c r="X124" i="210"/>
  <c r="V124" i="210"/>
  <c r="T124" i="210"/>
  <c r="R124" i="210"/>
  <c r="P124" i="210"/>
  <c r="L124" i="210"/>
  <c r="H124" i="210"/>
  <c r="F124" i="210"/>
  <c r="D124" i="210"/>
  <c r="B124" i="210"/>
  <c r="A124" i="210"/>
  <c r="D46" i="211" s="1"/>
  <c r="AD123" i="210"/>
  <c r="AB123" i="210"/>
  <c r="Z123" i="210"/>
  <c r="X123" i="210"/>
  <c r="V123" i="210"/>
  <c r="T123" i="210"/>
  <c r="R123" i="210"/>
  <c r="P123" i="210"/>
  <c r="L123" i="210"/>
  <c r="H123" i="210"/>
  <c r="F123" i="210"/>
  <c r="D123" i="210"/>
  <c r="B123" i="210"/>
  <c r="A123" i="210"/>
  <c r="D45" i="211" s="1"/>
  <c r="AD122" i="210"/>
  <c r="AB122" i="210"/>
  <c r="Z122" i="210"/>
  <c r="X122" i="210"/>
  <c r="V122" i="210"/>
  <c r="T122" i="210"/>
  <c r="R122" i="210"/>
  <c r="P122" i="210"/>
  <c r="L122" i="210"/>
  <c r="H122" i="210"/>
  <c r="F122" i="210"/>
  <c r="D122" i="210"/>
  <c r="B122" i="210"/>
  <c r="A122" i="210"/>
  <c r="D44" i="211" s="1"/>
  <c r="AD121" i="210"/>
  <c r="AB121" i="210"/>
  <c r="Z121" i="210"/>
  <c r="X121" i="210"/>
  <c r="V121" i="210"/>
  <c r="T121" i="210"/>
  <c r="R121" i="210"/>
  <c r="P121" i="210"/>
  <c r="L121" i="210"/>
  <c r="H121" i="210"/>
  <c r="F121" i="210"/>
  <c r="D121" i="210"/>
  <c r="B121" i="210"/>
  <c r="A121" i="210"/>
  <c r="D43" i="211" s="1"/>
  <c r="AD120" i="210"/>
  <c r="AB120" i="210"/>
  <c r="Z120" i="210"/>
  <c r="X120" i="210"/>
  <c r="V120" i="210"/>
  <c r="T120" i="210"/>
  <c r="R120" i="210"/>
  <c r="P120" i="210"/>
  <c r="L120" i="210"/>
  <c r="H120" i="210"/>
  <c r="F120" i="210"/>
  <c r="D120" i="210"/>
  <c r="B120" i="210"/>
  <c r="A120" i="210"/>
  <c r="D42" i="211" s="1"/>
  <c r="AD119" i="210"/>
  <c r="AB119" i="210"/>
  <c r="Z119" i="210"/>
  <c r="X119" i="210"/>
  <c r="V119" i="210"/>
  <c r="T119" i="210"/>
  <c r="R119" i="210"/>
  <c r="P119" i="210"/>
  <c r="L119" i="210"/>
  <c r="H119" i="210"/>
  <c r="F119" i="210"/>
  <c r="D119" i="210"/>
  <c r="B119" i="210"/>
  <c r="A119" i="210"/>
  <c r="D41" i="211" s="1"/>
  <c r="AD118" i="210"/>
  <c r="AB118" i="210"/>
  <c r="Z118" i="210"/>
  <c r="X118" i="210"/>
  <c r="V118" i="210"/>
  <c r="T118" i="210"/>
  <c r="R118" i="210"/>
  <c r="P118" i="210"/>
  <c r="L118" i="210"/>
  <c r="H118" i="210"/>
  <c r="F118" i="210"/>
  <c r="D118" i="210"/>
  <c r="B118" i="210"/>
  <c r="A118" i="210"/>
  <c r="D40" i="211" s="1"/>
  <c r="AD117" i="210"/>
  <c r="AB117" i="210"/>
  <c r="Z117" i="210"/>
  <c r="X117" i="210"/>
  <c r="V117" i="210"/>
  <c r="T117" i="210"/>
  <c r="R117" i="210"/>
  <c r="P117" i="210"/>
  <c r="L117" i="210"/>
  <c r="H117" i="210"/>
  <c r="F117" i="210"/>
  <c r="D117" i="210"/>
  <c r="B117" i="210"/>
  <c r="A117" i="210"/>
  <c r="D39" i="211" s="1"/>
  <c r="AD116" i="210"/>
  <c r="AB116" i="210"/>
  <c r="Z116" i="210"/>
  <c r="X116" i="210"/>
  <c r="V116" i="210"/>
  <c r="T116" i="210"/>
  <c r="R116" i="210"/>
  <c r="P116" i="210"/>
  <c r="L116" i="210"/>
  <c r="H116" i="210"/>
  <c r="F116" i="210"/>
  <c r="D116" i="210"/>
  <c r="B116" i="210"/>
  <c r="A116" i="210"/>
  <c r="D38" i="211" s="1"/>
  <c r="AD115" i="210"/>
  <c r="AB115" i="210"/>
  <c r="Z115" i="210"/>
  <c r="X115" i="210"/>
  <c r="V115" i="210"/>
  <c r="T115" i="210"/>
  <c r="R115" i="210"/>
  <c r="P115" i="210"/>
  <c r="L115" i="210"/>
  <c r="H115" i="210"/>
  <c r="F115" i="210"/>
  <c r="D115" i="210"/>
  <c r="B115" i="210"/>
  <c r="A115" i="210"/>
  <c r="D37" i="211" s="1"/>
  <c r="AD114" i="210"/>
  <c r="AB114" i="210"/>
  <c r="Z114" i="210"/>
  <c r="X114" i="210"/>
  <c r="V114" i="210"/>
  <c r="T114" i="210"/>
  <c r="R114" i="210"/>
  <c r="P114" i="210"/>
  <c r="L114" i="210"/>
  <c r="H114" i="210"/>
  <c r="F114" i="210"/>
  <c r="D114" i="210"/>
  <c r="B114" i="210"/>
  <c r="A114" i="210"/>
  <c r="D36" i="211" s="1"/>
  <c r="AD113" i="210"/>
  <c r="AB113" i="210"/>
  <c r="Z113" i="210"/>
  <c r="X113" i="210"/>
  <c r="V113" i="210"/>
  <c r="T113" i="210"/>
  <c r="R113" i="210"/>
  <c r="P113" i="210"/>
  <c r="L113" i="210"/>
  <c r="H113" i="210"/>
  <c r="F113" i="210"/>
  <c r="D113" i="210"/>
  <c r="B113" i="210"/>
  <c r="A113" i="210"/>
  <c r="D35" i="211" s="1"/>
  <c r="AD112" i="210"/>
  <c r="AB112" i="210"/>
  <c r="Z112" i="210"/>
  <c r="X112" i="210"/>
  <c r="V112" i="210"/>
  <c r="T112" i="210"/>
  <c r="R112" i="210"/>
  <c r="P112" i="210"/>
  <c r="L112" i="210"/>
  <c r="H112" i="210"/>
  <c r="F112" i="210"/>
  <c r="D112" i="210"/>
  <c r="B112" i="210"/>
  <c r="A112" i="210"/>
  <c r="D34" i="211" s="1"/>
  <c r="AD111" i="210"/>
  <c r="AB111" i="210"/>
  <c r="Z111" i="210"/>
  <c r="X111" i="210"/>
  <c r="V111" i="210"/>
  <c r="T111" i="210"/>
  <c r="R111" i="210"/>
  <c r="P111" i="210"/>
  <c r="L111" i="210"/>
  <c r="H111" i="210"/>
  <c r="F111" i="210"/>
  <c r="D111" i="210"/>
  <c r="B111" i="210"/>
  <c r="A111" i="210"/>
  <c r="D33" i="211" s="1"/>
  <c r="AD110" i="210"/>
  <c r="AB110" i="210"/>
  <c r="Z110" i="210"/>
  <c r="X110" i="210"/>
  <c r="V110" i="210"/>
  <c r="T110" i="210"/>
  <c r="R110" i="210"/>
  <c r="P110" i="210"/>
  <c r="L110" i="210"/>
  <c r="H110" i="210"/>
  <c r="F110" i="210"/>
  <c r="D110" i="210"/>
  <c r="B110" i="210"/>
  <c r="A110" i="210"/>
  <c r="D32" i="211" s="1"/>
  <c r="AD109" i="210"/>
  <c r="AB109" i="210"/>
  <c r="Z109" i="210"/>
  <c r="X109" i="210"/>
  <c r="V109" i="210"/>
  <c r="T109" i="210"/>
  <c r="R109" i="210"/>
  <c r="P109" i="210"/>
  <c r="L109" i="210"/>
  <c r="H109" i="210"/>
  <c r="F109" i="210"/>
  <c r="D109" i="210"/>
  <c r="B109" i="210"/>
  <c r="A109" i="210"/>
  <c r="D31" i="211" s="1"/>
  <c r="AD108" i="210"/>
  <c r="AB108" i="210"/>
  <c r="Z108" i="210"/>
  <c r="X108" i="210"/>
  <c r="V108" i="210"/>
  <c r="T108" i="210"/>
  <c r="R108" i="210"/>
  <c r="P108" i="210"/>
  <c r="L108" i="210"/>
  <c r="H108" i="210"/>
  <c r="F108" i="210"/>
  <c r="D108" i="210"/>
  <c r="B108" i="210"/>
  <c r="A108" i="210"/>
  <c r="D30" i="211" s="1"/>
  <c r="AD107" i="210"/>
  <c r="AB107" i="210"/>
  <c r="Z107" i="210"/>
  <c r="X107" i="210"/>
  <c r="V107" i="210"/>
  <c r="T107" i="210"/>
  <c r="R107" i="210"/>
  <c r="P107" i="210"/>
  <c r="L107" i="210"/>
  <c r="H107" i="210"/>
  <c r="F107" i="210"/>
  <c r="D107" i="210"/>
  <c r="B107" i="210"/>
  <c r="A107" i="210"/>
  <c r="D29" i="211" s="1"/>
  <c r="AD106" i="210"/>
  <c r="AB106" i="210"/>
  <c r="Z106" i="210"/>
  <c r="X106" i="210"/>
  <c r="V106" i="210"/>
  <c r="T106" i="210"/>
  <c r="R106" i="210"/>
  <c r="P106" i="210"/>
  <c r="L106" i="210"/>
  <c r="H106" i="210"/>
  <c r="F106" i="210"/>
  <c r="D106" i="210"/>
  <c r="B106" i="210"/>
  <c r="A106" i="210"/>
  <c r="D28" i="211" s="1"/>
  <c r="AD105" i="210"/>
  <c r="AB105" i="210"/>
  <c r="Z105" i="210"/>
  <c r="X105" i="210"/>
  <c r="V105" i="210"/>
  <c r="T105" i="210"/>
  <c r="R105" i="210"/>
  <c r="P105" i="210"/>
  <c r="L105" i="210"/>
  <c r="H105" i="210"/>
  <c r="F105" i="210"/>
  <c r="D105" i="210"/>
  <c r="B105" i="210"/>
  <c r="A105" i="210"/>
  <c r="D27" i="211" s="1"/>
  <c r="AD104" i="210"/>
  <c r="AB104" i="210"/>
  <c r="Z104" i="210"/>
  <c r="X104" i="210"/>
  <c r="V104" i="210"/>
  <c r="T104" i="210"/>
  <c r="R104" i="210"/>
  <c r="P104" i="210"/>
  <c r="L104" i="210"/>
  <c r="H104" i="210"/>
  <c r="F104" i="210"/>
  <c r="D104" i="210"/>
  <c r="B104" i="210"/>
  <c r="A104" i="210"/>
  <c r="D26" i="211" s="1"/>
  <c r="AD103" i="210"/>
  <c r="AB103" i="210"/>
  <c r="Z103" i="210"/>
  <c r="X103" i="210"/>
  <c r="V103" i="210"/>
  <c r="T103" i="210"/>
  <c r="R103" i="210"/>
  <c r="P103" i="210"/>
  <c r="L103" i="210"/>
  <c r="H103" i="210"/>
  <c r="F103" i="210"/>
  <c r="D103" i="210"/>
  <c r="B103" i="210"/>
  <c r="A103" i="210"/>
  <c r="D25" i="211" s="1"/>
  <c r="AD102" i="210"/>
  <c r="AB102" i="210"/>
  <c r="Z102" i="210"/>
  <c r="X102" i="210"/>
  <c r="V102" i="210"/>
  <c r="T102" i="210"/>
  <c r="R102" i="210"/>
  <c r="P102" i="210"/>
  <c r="L102" i="210"/>
  <c r="H102" i="210"/>
  <c r="F102" i="210"/>
  <c r="D102" i="210"/>
  <c r="B102" i="210"/>
  <c r="A102" i="210"/>
  <c r="D24" i="211" s="1"/>
  <c r="AD101" i="210"/>
  <c r="AB101" i="210"/>
  <c r="Z101" i="210"/>
  <c r="X101" i="210"/>
  <c r="V101" i="210"/>
  <c r="T101" i="210"/>
  <c r="R101" i="210"/>
  <c r="P101" i="210"/>
  <c r="L101" i="210"/>
  <c r="H101" i="210"/>
  <c r="F101" i="210"/>
  <c r="D101" i="210"/>
  <c r="B101" i="210"/>
  <c r="A101" i="210"/>
  <c r="D23" i="211" s="1"/>
  <c r="AD100" i="210"/>
  <c r="AB100" i="210"/>
  <c r="Z100" i="210"/>
  <c r="X100" i="210"/>
  <c r="V100" i="210"/>
  <c r="T100" i="210"/>
  <c r="R100" i="210"/>
  <c r="P100" i="210"/>
  <c r="L100" i="210"/>
  <c r="H100" i="210"/>
  <c r="F100" i="210"/>
  <c r="D100" i="210"/>
  <c r="B100" i="210"/>
  <c r="A100" i="210"/>
  <c r="D22" i="211" s="1"/>
  <c r="AD99" i="210"/>
  <c r="AB99" i="210"/>
  <c r="Z99" i="210"/>
  <c r="X99" i="210"/>
  <c r="V99" i="210"/>
  <c r="T99" i="210"/>
  <c r="R99" i="210"/>
  <c r="P99" i="210"/>
  <c r="L99" i="210"/>
  <c r="H99" i="210"/>
  <c r="F99" i="210"/>
  <c r="D99" i="210"/>
  <c r="B99" i="210"/>
  <c r="A99" i="210"/>
  <c r="D21" i="211" s="1"/>
  <c r="AD98" i="210"/>
  <c r="AB98" i="210"/>
  <c r="Z98" i="210"/>
  <c r="X98" i="210"/>
  <c r="V98" i="210"/>
  <c r="T98" i="210"/>
  <c r="R98" i="210"/>
  <c r="P98" i="210"/>
  <c r="L98" i="210"/>
  <c r="H98" i="210"/>
  <c r="F98" i="210"/>
  <c r="D98" i="210"/>
  <c r="B98" i="210"/>
  <c r="A98" i="210"/>
  <c r="D20" i="211" s="1"/>
  <c r="AD97" i="210"/>
  <c r="AB97" i="210"/>
  <c r="Z97" i="210"/>
  <c r="X97" i="210"/>
  <c r="V97" i="210"/>
  <c r="T97" i="210"/>
  <c r="R97" i="210"/>
  <c r="P97" i="210"/>
  <c r="L97" i="210"/>
  <c r="H97" i="210"/>
  <c r="F97" i="210"/>
  <c r="D97" i="210"/>
  <c r="B97" i="210"/>
  <c r="A97" i="210"/>
  <c r="D19" i="211" s="1"/>
  <c r="AD96" i="210"/>
  <c r="AB96" i="210"/>
  <c r="Z96" i="210"/>
  <c r="X96" i="210"/>
  <c r="V96" i="210"/>
  <c r="T96" i="210"/>
  <c r="R96" i="210"/>
  <c r="P96" i="210"/>
  <c r="L96" i="210"/>
  <c r="H96" i="210"/>
  <c r="F96" i="210"/>
  <c r="D96" i="210"/>
  <c r="B96" i="210"/>
  <c r="A96" i="210"/>
  <c r="D18" i="211" s="1"/>
  <c r="A92" i="210"/>
  <c r="D14" i="211" s="1"/>
  <c r="B63" i="211"/>
  <c r="A63" i="211"/>
  <c r="B62" i="211"/>
  <c r="A62" i="211"/>
  <c r="B61" i="211"/>
  <c r="A61" i="211"/>
  <c r="B60" i="211"/>
  <c r="A60" i="211"/>
  <c r="B59" i="211"/>
  <c r="A59" i="211"/>
  <c r="B58" i="211"/>
  <c r="A58" i="211"/>
  <c r="B57" i="211"/>
  <c r="A57" i="211"/>
  <c r="A56" i="211"/>
  <c r="A55" i="211"/>
  <c r="A54" i="211"/>
  <c r="A53" i="211"/>
  <c r="A51" i="211"/>
  <c r="B63" i="210"/>
  <c r="A50" i="211"/>
  <c r="A49" i="211"/>
  <c r="A61" i="210"/>
  <c r="A48" i="211" s="1"/>
  <c r="E16" i="211"/>
  <c r="A36" i="210"/>
  <c r="A34" i="210"/>
  <c r="A33" i="210"/>
  <c r="A32" i="210"/>
  <c r="A30" i="210"/>
  <c r="A29" i="210"/>
  <c r="A28" i="210"/>
  <c r="A27" i="210"/>
  <c r="A26" i="210"/>
  <c r="A25" i="210"/>
  <c r="A24" i="210"/>
  <c r="A23" i="210"/>
  <c r="A22" i="210"/>
  <c r="A21" i="210"/>
  <c r="A20" i="210"/>
  <c r="A19" i="210"/>
  <c r="A18" i="210"/>
  <c r="A17" i="210"/>
  <c r="A16" i="210"/>
  <c r="A15" i="210"/>
  <c r="A14" i="210"/>
  <c r="A13" i="210"/>
  <c r="A12" i="210"/>
  <c r="A11" i="210"/>
  <c r="A10" i="210"/>
  <c r="A9" i="210"/>
  <c r="A8" i="210"/>
  <c r="A7" i="210"/>
  <c r="A6" i="210"/>
  <c r="A5" i="210"/>
  <c r="A4" i="210"/>
  <c r="A3" i="210"/>
  <c r="A7" i="214" l="1"/>
  <c r="A7" i="248"/>
  <c r="A7" i="247"/>
  <c r="A7" i="246"/>
  <c r="A7" i="245"/>
  <c r="A7" i="244"/>
  <c r="A7" i="243"/>
  <c r="A7" i="242"/>
  <c r="A7" i="241"/>
  <c r="A7" i="240"/>
  <c r="A7" i="239"/>
  <c r="A7" i="238"/>
  <c r="A7" i="237"/>
  <c r="A7" i="236"/>
  <c r="A7" i="235"/>
  <c r="A11" i="214"/>
  <c r="A11" i="248"/>
  <c r="A11" i="247"/>
  <c r="A11" i="246"/>
  <c r="A11" i="245"/>
  <c r="A11" i="244"/>
  <c r="A11" i="243"/>
  <c r="A11" i="242"/>
  <c r="A11" i="241"/>
  <c r="A11" i="240"/>
  <c r="A11" i="239"/>
  <c r="A11" i="238"/>
  <c r="A11" i="237"/>
  <c r="A11" i="236"/>
  <c r="A11" i="235"/>
  <c r="A15" i="214"/>
  <c r="A15" i="248"/>
  <c r="A15" i="247"/>
  <c r="A15" i="246"/>
  <c r="A15" i="245"/>
  <c r="A15" i="244"/>
  <c r="A15" i="243"/>
  <c r="A15" i="242"/>
  <c r="A15" i="241"/>
  <c r="A15" i="240"/>
  <c r="A15" i="239"/>
  <c r="A15" i="238"/>
  <c r="A15" i="237"/>
  <c r="A15" i="236"/>
  <c r="A15" i="235"/>
  <c r="A19" i="214"/>
  <c r="A19" i="248"/>
  <c r="A19" i="247"/>
  <c r="A19" i="246"/>
  <c r="A19" i="245"/>
  <c r="A19" i="244"/>
  <c r="A19" i="243"/>
  <c r="A19" i="242"/>
  <c r="A19" i="241"/>
  <c r="A19" i="240"/>
  <c r="A19" i="239"/>
  <c r="A19" i="238"/>
  <c r="A19" i="237"/>
  <c r="A19" i="236"/>
  <c r="A19" i="235"/>
  <c r="A73" i="214"/>
  <c r="A73" i="248"/>
  <c r="A73" i="247"/>
  <c r="A73" i="246"/>
  <c r="A73" i="245"/>
  <c r="A73" i="244"/>
  <c r="A73" i="243"/>
  <c r="A73" i="242"/>
  <c r="A73" i="241"/>
  <c r="A73" i="240"/>
  <c r="A73" i="239"/>
  <c r="A73" i="238"/>
  <c r="A73" i="237"/>
  <c r="A73" i="236"/>
  <c r="A73" i="235"/>
  <c r="A77" i="214"/>
  <c r="A77" i="248"/>
  <c r="A77" i="247"/>
  <c r="A77" i="246"/>
  <c r="A77" i="245"/>
  <c r="A77" i="244"/>
  <c r="A77" i="243"/>
  <c r="A77" i="242"/>
  <c r="A77" i="241"/>
  <c r="A77" i="240"/>
  <c r="A77" i="239"/>
  <c r="A77" i="238"/>
  <c r="A77" i="237"/>
  <c r="A77" i="236"/>
  <c r="A77" i="235"/>
  <c r="A81" i="214"/>
  <c r="A81" i="248"/>
  <c r="A81" i="247"/>
  <c r="A81" i="246"/>
  <c r="A81" i="245"/>
  <c r="A81" i="244"/>
  <c r="A81" i="243"/>
  <c r="A81" i="242"/>
  <c r="A81" i="241"/>
  <c r="A81" i="240"/>
  <c r="A81" i="239"/>
  <c r="A81" i="238"/>
  <c r="A81" i="237"/>
  <c r="A81" i="236"/>
  <c r="A81" i="235"/>
  <c r="A85" i="248"/>
  <c r="A85" i="247"/>
  <c r="A85" i="246"/>
  <c r="A85" i="245"/>
  <c r="A85" i="244"/>
  <c r="A85" i="243"/>
  <c r="A85" i="242"/>
  <c r="A85" i="241"/>
  <c r="A85" i="240"/>
  <c r="A85" i="239"/>
  <c r="A85" i="238"/>
  <c r="A85" i="237"/>
  <c r="A85" i="236"/>
  <c r="A85" i="235"/>
  <c r="A5" i="214"/>
  <c r="A5" i="248"/>
  <c r="A5" i="247"/>
  <c r="A5" i="246"/>
  <c r="A5" i="245"/>
  <c r="A5" i="244"/>
  <c r="A5" i="243"/>
  <c r="A5" i="242"/>
  <c r="A5" i="241"/>
  <c r="A5" i="240"/>
  <c r="A5" i="239"/>
  <c r="A5" i="238"/>
  <c r="A5" i="237"/>
  <c r="A5" i="236"/>
  <c r="A5" i="235"/>
  <c r="A9" i="214"/>
  <c r="A9" i="248"/>
  <c r="A9" i="247"/>
  <c r="A9" i="246"/>
  <c r="A9" i="245"/>
  <c r="A9" i="244"/>
  <c r="A9" i="243"/>
  <c r="A9" i="242"/>
  <c r="A9" i="241"/>
  <c r="A9" i="240"/>
  <c r="A9" i="239"/>
  <c r="A9" i="238"/>
  <c r="A9" i="237"/>
  <c r="A9" i="236"/>
  <c r="A9" i="235"/>
  <c r="A13" i="214"/>
  <c r="A13" i="248"/>
  <c r="A13" i="247"/>
  <c r="A13" i="246"/>
  <c r="A13" i="245"/>
  <c r="A13" i="244"/>
  <c r="A13" i="243"/>
  <c r="A13" i="242"/>
  <c r="A13" i="241"/>
  <c r="A13" i="240"/>
  <c r="A13" i="239"/>
  <c r="A13" i="238"/>
  <c r="A13" i="237"/>
  <c r="A13" i="236"/>
  <c r="A13" i="235"/>
  <c r="A17" i="214"/>
  <c r="A17" i="248"/>
  <c r="A17" i="247"/>
  <c r="A17" i="246"/>
  <c r="A17" i="245"/>
  <c r="A17" i="244"/>
  <c r="A17" i="243"/>
  <c r="A17" i="242"/>
  <c r="A17" i="241"/>
  <c r="A17" i="240"/>
  <c r="A17" i="239"/>
  <c r="A17" i="238"/>
  <c r="A17" i="237"/>
  <c r="A17" i="236"/>
  <c r="A17" i="235"/>
  <c r="A21" i="214"/>
  <c r="A21" i="248"/>
  <c r="A21" i="247"/>
  <c r="A21" i="246"/>
  <c r="A21" i="245"/>
  <c r="A21" i="244"/>
  <c r="A21" i="243"/>
  <c r="A21" i="242"/>
  <c r="A21" i="241"/>
  <c r="A21" i="240"/>
  <c r="A21" i="239"/>
  <c r="A21" i="238"/>
  <c r="A21" i="237"/>
  <c r="A21" i="236"/>
  <c r="A21" i="235"/>
  <c r="A75" i="214"/>
  <c r="A75" i="248"/>
  <c r="A75" i="247"/>
  <c r="A75" i="246"/>
  <c r="A75" i="245"/>
  <c r="A75" i="244"/>
  <c r="A75" i="243"/>
  <c r="A75" i="242"/>
  <c r="A75" i="241"/>
  <c r="A75" i="240"/>
  <c r="A75" i="239"/>
  <c r="A75" i="238"/>
  <c r="A75" i="237"/>
  <c r="A75" i="236"/>
  <c r="A75" i="235"/>
  <c r="A79" i="214"/>
  <c r="A79" i="248"/>
  <c r="A79" i="247"/>
  <c r="A79" i="246"/>
  <c r="A79" i="245"/>
  <c r="A79" i="244"/>
  <c r="A79" i="243"/>
  <c r="A79" i="242"/>
  <c r="A79" i="241"/>
  <c r="A79" i="240"/>
  <c r="A79" i="239"/>
  <c r="A79" i="238"/>
  <c r="A79" i="237"/>
  <c r="A79" i="236"/>
  <c r="A79" i="235"/>
  <c r="A83" i="214"/>
  <c r="A83" i="248"/>
  <c r="A83" i="247"/>
  <c r="A83" i="246"/>
  <c r="A83" i="245"/>
  <c r="A83" i="244"/>
  <c r="A83" i="243"/>
  <c r="A83" i="242"/>
  <c r="A83" i="241"/>
  <c r="A83" i="240"/>
  <c r="A83" i="239"/>
  <c r="A83" i="238"/>
  <c r="A83" i="237"/>
  <c r="A83" i="236"/>
  <c r="A83" i="235"/>
  <c r="A4" i="214"/>
  <c r="A4" i="248"/>
  <c r="A4" i="247"/>
  <c r="A4" i="246"/>
  <c r="A4" i="245"/>
  <c r="A4" i="244"/>
  <c r="A4" i="243"/>
  <c r="A4" i="242"/>
  <c r="A4" i="241"/>
  <c r="A4" i="240"/>
  <c r="A4" i="239"/>
  <c r="A4" i="238"/>
  <c r="A4" i="237"/>
  <c r="A4" i="236"/>
  <c r="A4" i="235"/>
  <c r="A8" i="214"/>
  <c r="A8" i="248"/>
  <c r="A8" i="247"/>
  <c r="A8" i="246"/>
  <c r="A8" i="245"/>
  <c r="A8" i="244"/>
  <c r="A8" i="243"/>
  <c r="A8" i="242"/>
  <c r="A8" i="241"/>
  <c r="A8" i="240"/>
  <c r="A8" i="239"/>
  <c r="A8" i="238"/>
  <c r="A8" i="237"/>
  <c r="A8" i="236"/>
  <c r="A8" i="235"/>
  <c r="A12" i="214"/>
  <c r="A12" i="248"/>
  <c r="A12" i="247"/>
  <c r="A12" i="246"/>
  <c r="A12" i="245"/>
  <c r="A12" i="244"/>
  <c r="A12" i="243"/>
  <c r="A12" i="242"/>
  <c r="A12" i="241"/>
  <c r="A12" i="240"/>
  <c r="A12" i="239"/>
  <c r="A12" i="235"/>
  <c r="A12" i="238"/>
  <c r="A12" i="237"/>
  <c r="A12" i="236"/>
  <c r="A16" i="214"/>
  <c r="A16" i="248"/>
  <c r="A16" i="247"/>
  <c r="A16" i="246"/>
  <c r="A16" i="245"/>
  <c r="A16" i="244"/>
  <c r="A16" i="243"/>
  <c r="A16" i="242"/>
  <c r="A16" i="241"/>
  <c r="A16" i="240"/>
  <c r="A16" i="239"/>
  <c r="A16" i="238"/>
  <c r="A16" i="237"/>
  <c r="A16" i="236"/>
  <c r="A16" i="235"/>
  <c r="A20" i="214"/>
  <c r="A20" i="248"/>
  <c r="A20" i="247"/>
  <c r="A20" i="246"/>
  <c r="A20" i="245"/>
  <c r="A20" i="244"/>
  <c r="A20" i="243"/>
  <c r="A20" i="242"/>
  <c r="A20" i="241"/>
  <c r="A20" i="240"/>
  <c r="A20" i="239"/>
  <c r="A20" i="238"/>
  <c r="A20" i="237"/>
  <c r="A20" i="236"/>
  <c r="A20" i="235"/>
  <c r="A74" i="214"/>
  <c r="A74" i="248"/>
  <c r="A74" i="247"/>
  <c r="A74" i="246"/>
  <c r="A74" i="245"/>
  <c r="A74" i="244"/>
  <c r="A74" i="243"/>
  <c r="A74" i="242"/>
  <c r="A74" i="241"/>
  <c r="A74" i="240"/>
  <c r="A74" i="239"/>
  <c r="A74" i="238"/>
  <c r="A74" i="237"/>
  <c r="A74" i="236"/>
  <c r="A74" i="235"/>
  <c r="A78" i="214"/>
  <c r="A78" i="248"/>
  <c r="A78" i="247"/>
  <c r="A78" i="246"/>
  <c r="A78" i="245"/>
  <c r="A78" i="244"/>
  <c r="A78" i="243"/>
  <c r="A78" i="242"/>
  <c r="A78" i="241"/>
  <c r="A78" i="240"/>
  <c r="A78" i="239"/>
  <c r="A78" i="238"/>
  <c r="A78" i="237"/>
  <c r="A78" i="236"/>
  <c r="A78" i="235"/>
  <c r="A82" i="248"/>
  <c r="A82" i="247"/>
  <c r="A82" i="246"/>
  <c r="A82" i="245"/>
  <c r="A82" i="244"/>
  <c r="A82" i="243"/>
  <c r="A82" i="242"/>
  <c r="A82" i="241"/>
  <c r="A82" i="240"/>
  <c r="A82" i="239"/>
  <c r="A82" i="238"/>
  <c r="A82" i="237"/>
  <c r="A82" i="236"/>
  <c r="A82" i="235"/>
  <c r="A6" i="214"/>
  <c r="A6" i="246"/>
  <c r="A6" i="245"/>
  <c r="A6" i="244"/>
  <c r="A6" i="243"/>
  <c r="A6" i="242"/>
  <c r="A6" i="248"/>
  <c r="A6" i="247"/>
  <c r="A6" i="235"/>
  <c r="A6" i="238"/>
  <c r="A6" i="237"/>
  <c r="A6" i="236"/>
  <c r="A6" i="241"/>
  <c r="A6" i="240"/>
  <c r="A6" i="239"/>
  <c r="A10" i="214"/>
  <c r="A10" i="246"/>
  <c r="A10" i="245"/>
  <c r="A10" i="244"/>
  <c r="A10" i="243"/>
  <c r="A10" i="242"/>
  <c r="A10" i="248"/>
  <c r="A10" i="247"/>
  <c r="A10" i="235"/>
  <c r="A10" i="236"/>
  <c r="A10" i="241"/>
  <c r="A10" i="240"/>
  <c r="A10" i="239"/>
  <c r="A10" i="238"/>
  <c r="A10" i="237"/>
  <c r="A14" i="214"/>
  <c r="A14" i="246"/>
  <c r="A14" i="245"/>
  <c r="A14" i="244"/>
  <c r="A14" i="243"/>
  <c r="A14" i="242"/>
  <c r="A14" i="248"/>
  <c r="A14" i="247"/>
  <c r="A14" i="241"/>
  <c r="A14" i="240"/>
  <c r="A14" i="239"/>
  <c r="A14" i="235"/>
  <c r="A14" i="238"/>
  <c r="A14" i="237"/>
  <c r="A14" i="236"/>
  <c r="A18" i="214"/>
  <c r="A18" i="246"/>
  <c r="A18" i="245"/>
  <c r="A18" i="244"/>
  <c r="A18" i="243"/>
  <c r="A18" i="242"/>
  <c r="A18" i="248"/>
  <c r="A18" i="247"/>
  <c r="A18" i="235"/>
  <c r="A18" i="237"/>
  <c r="A18" i="238"/>
  <c r="A18" i="236"/>
  <c r="A18" i="241"/>
  <c r="A18" i="240"/>
  <c r="A18" i="239"/>
  <c r="A72" i="214"/>
  <c r="A72" i="246"/>
  <c r="A72" i="245"/>
  <c r="A72" i="244"/>
  <c r="A72" i="243"/>
  <c r="A72" i="242"/>
  <c r="A72" i="248"/>
  <c r="A72" i="247"/>
  <c r="A72" i="235"/>
  <c r="A72" i="238"/>
  <c r="A72" i="237"/>
  <c r="A72" i="236"/>
  <c r="A72" i="241"/>
  <c r="A72" i="240"/>
  <c r="A72" i="239"/>
  <c r="A76" i="214"/>
  <c r="A76" i="246"/>
  <c r="A76" i="245"/>
  <c r="A76" i="244"/>
  <c r="A76" i="243"/>
  <c r="A76" i="242"/>
  <c r="A76" i="241"/>
  <c r="A76" i="248"/>
  <c r="A76" i="247"/>
  <c r="A76" i="235"/>
  <c r="A76" i="240"/>
  <c r="A76" i="239"/>
  <c r="A76" i="238"/>
  <c r="A76" i="237"/>
  <c r="A76" i="236"/>
  <c r="A80" i="214"/>
  <c r="A80" i="246"/>
  <c r="A80" i="245"/>
  <c r="A80" i="244"/>
  <c r="A80" i="243"/>
  <c r="A80" i="242"/>
  <c r="A80" i="241"/>
  <c r="A80" i="248"/>
  <c r="A80" i="247"/>
  <c r="A80" i="240"/>
  <c r="A80" i="239"/>
  <c r="A80" i="235"/>
  <c r="A80" i="238"/>
  <c r="A80" i="237"/>
  <c r="A80" i="236"/>
  <c r="A84" i="214"/>
  <c r="A84" i="246"/>
  <c r="A84" i="245"/>
  <c r="A84" i="244"/>
  <c r="A84" i="243"/>
  <c r="A84" i="242"/>
  <c r="A84" i="241"/>
  <c r="A84" i="248"/>
  <c r="A84" i="247"/>
  <c r="A84" i="235"/>
  <c r="A84" i="237"/>
  <c r="A84" i="236"/>
  <c r="A84" i="240"/>
  <c r="A84" i="239"/>
  <c r="A84" i="238"/>
  <c r="A82" i="214"/>
  <c r="A31" i="211"/>
  <c r="A85" i="214"/>
  <c r="A35" i="211"/>
  <c r="A21" i="211"/>
  <c r="E19" i="211"/>
  <c r="E22" i="211"/>
  <c r="E24" i="211"/>
  <c r="E26" i="211"/>
  <c r="E28" i="211"/>
  <c r="E30" i="211"/>
  <c r="E32" i="211"/>
  <c r="E34" i="211"/>
  <c r="E36" i="211"/>
  <c r="E38" i="211"/>
  <c r="E40" i="211"/>
  <c r="E43" i="211"/>
  <c r="E44" i="211"/>
  <c r="E46" i="211"/>
  <c r="E48" i="211"/>
  <c r="E50" i="211"/>
  <c r="E51" i="211"/>
  <c r="E54" i="211"/>
  <c r="E56" i="211"/>
  <c r="E58" i="211"/>
  <c r="E60" i="211"/>
  <c r="E62" i="211"/>
  <c r="E64" i="211"/>
  <c r="E66" i="211"/>
  <c r="E18" i="211"/>
  <c r="E23" i="211"/>
  <c r="E27" i="211"/>
  <c r="E33" i="211"/>
  <c r="E35" i="211"/>
  <c r="E37" i="211"/>
  <c r="E41" i="211"/>
  <c r="E42" i="211"/>
  <c r="E49" i="211"/>
  <c r="E52" i="211"/>
  <c r="E53" i="211"/>
  <c r="E57" i="211"/>
  <c r="E61" i="211"/>
  <c r="E65" i="211"/>
  <c r="E20" i="211"/>
  <c r="E21" i="211"/>
  <c r="E25" i="211"/>
  <c r="E29" i="211"/>
  <c r="E31" i="211"/>
  <c r="E39" i="211"/>
  <c r="E45" i="211"/>
  <c r="E47" i="211"/>
  <c r="E55" i="211"/>
  <c r="E59" i="211"/>
  <c r="E63" i="211"/>
  <c r="E67" i="211"/>
  <c r="A7" i="211"/>
  <c r="A14" i="211"/>
  <c r="A10" i="211"/>
  <c r="A2" i="211"/>
  <c r="A23" i="211"/>
  <c r="A32" i="211"/>
  <c r="A29" i="211"/>
  <c r="A8" i="211"/>
  <c r="A11" i="211"/>
  <c r="A20" i="211"/>
  <c r="A26" i="211"/>
  <c r="A28" i="211"/>
  <c r="A33" i="211"/>
  <c r="A27" i="211"/>
  <c r="A25" i="211"/>
  <c r="A24" i="211"/>
  <c r="A22" i="211"/>
  <c r="A19" i="211"/>
  <c r="A18" i="211"/>
  <c r="A17" i="211"/>
  <c r="A16" i="211"/>
  <c r="A15" i="211"/>
  <c r="A13" i="211"/>
  <c r="A12" i="211"/>
  <c r="A9" i="211"/>
  <c r="A6" i="211"/>
  <c r="A5" i="211"/>
  <c r="A4" i="211"/>
  <c r="A3" i="211"/>
  <c r="E15" i="211"/>
  <c r="B49" i="211"/>
  <c r="B50" i="211"/>
  <c r="B51" i="211"/>
  <c r="B53" i="211"/>
  <c r="B54" i="211"/>
  <c r="B55" i="211"/>
  <c r="B56" i="211"/>
  <c r="B38" i="211"/>
  <c r="B39" i="211"/>
  <c r="B41" i="211"/>
  <c r="B42" i="211"/>
  <c r="B43" i="211"/>
  <c r="B44" i="211"/>
  <c r="B45" i="211"/>
  <c r="A41" i="211"/>
  <c r="A42" i="211"/>
  <c r="A43" i="211"/>
  <c r="A44" i="211"/>
  <c r="A45" i="211"/>
  <c r="E78" i="76" l="1"/>
  <c r="D92" i="210" s="1"/>
  <c r="F78" i="76"/>
  <c r="F92" i="210" s="1"/>
  <c r="G78" i="76"/>
  <c r="H92" i="210" s="1"/>
  <c r="H78" i="76"/>
  <c r="J92" i="210" s="1"/>
  <c r="I78" i="76"/>
  <c r="L92" i="210" s="1"/>
  <c r="J78" i="76"/>
  <c r="N92" i="210" s="1"/>
  <c r="K78" i="76"/>
  <c r="P92" i="210" s="1"/>
  <c r="L78" i="76"/>
  <c r="R92" i="210" s="1"/>
  <c r="M78" i="76"/>
  <c r="T92" i="210" s="1"/>
  <c r="N78" i="76"/>
  <c r="V92" i="210" s="1"/>
  <c r="O78" i="76"/>
  <c r="X92" i="210" s="1"/>
  <c r="P78" i="76"/>
  <c r="Z92" i="210" s="1"/>
  <c r="Q78" i="76"/>
  <c r="AB92" i="210" s="1"/>
  <c r="R78" i="76"/>
  <c r="AD92" i="210" s="1"/>
  <c r="D78" i="76"/>
  <c r="B92" i="210" s="1"/>
  <c r="R64" i="76"/>
  <c r="AD90" i="210" s="1"/>
  <c r="Q64" i="76"/>
  <c r="AB90" i="210" s="1"/>
  <c r="P64" i="76"/>
  <c r="Z90" i="210" s="1"/>
  <c r="O64" i="76"/>
  <c r="X90" i="210" s="1"/>
  <c r="N64" i="76"/>
  <c r="V90" i="210" s="1"/>
  <c r="M64" i="76"/>
  <c r="T90" i="210" s="1"/>
  <c r="L64" i="76"/>
  <c r="R90" i="210" s="1"/>
  <c r="K64" i="76"/>
  <c r="P90" i="210" s="1"/>
  <c r="J64" i="76"/>
  <c r="N90" i="210" s="1"/>
  <c r="I64" i="76"/>
  <c r="L90" i="210" s="1"/>
  <c r="H64" i="76"/>
  <c r="J90" i="210" s="1"/>
  <c r="G64" i="76"/>
  <c r="H90" i="210" s="1"/>
  <c r="F64" i="76"/>
  <c r="F90" i="210" s="1"/>
  <c r="E64" i="76"/>
  <c r="D90" i="210" s="1"/>
  <c r="D64" i="76"/>
  <c r="B90" i="210" s="1"/>
  <c r="R57" i="76"/>
  <c r="AD89" i="210" s="1"/>
  <c r="Q57" i="76"/>
  <c r="AB89" i="210" s="1"/>
  <c r="P57" i="76"/>
  <c r="Z89" i="210" s="1"/>
  <c r="O57" i="76"/>
  <c r="X89" i="210" s="1"/>
  <c r="N57" i="76"/>
  <c r="V89" i="210" s="1"/>
  <c r="M57" i="76"/>
  <c r="T89" i="210" s="1"/>
  <c r="L57" i="76"/>
  <c r="R89" i="210" s="1"/>
  <c r="K57" i="76"/>
  <c r="P89" i="210" s="1"/>
  <c r="J57" i="76"/>
  <c r="N89" i="210" s="1"/>
  <c r="I57" i="76"/>
  <c r="L89" i="210" s="1"/>
  <c r="H57" i="76"/>
  <c r="J89" i="210" s="1"/>
  <c r="G57" i="76"/>
  <c r="H89" i="210" s="1"/>
  <c r="F57" i="76"/>
  <c r="F89" i="210" s="1"/>
  <c r="E57" i="76"/>
  <c r="D89" i="210" s="1"/>
  <c r="D57" i="76"/>
  <c r="B89" i="210" s="1"/>
  <c r="E14" i="211" l="1"/>
  <c r="E12" i="211"/>
  <c r="E11" i="211"/>
  <c r="R623" i="208"/>
  <c r="AD35" i="210" s="1"/>
  <c r="Q623" i="208"/>
  <c r="AB35" i="210" s="1"/>
  <c r="P623" i="208"/>
  <c r="Z35" i="210" s="1"/>
  <c r="O623" i="208"/>
  <c r="X35" i="210" s="1"/>
  <c r="N623" i="208"/>
  <c r="V35" i="210" s="1"/>
  <c r="M623" i="208"/>
  <c r="T35" i="210" s="1"/>
  <c r="L623" i="208"/>
  <c r="R35" i="210" s="1"/>
  <c r="K623" i="208"/>
  <c r="P35" i="210" s="1"/>
  <c r="J623" i="208"/>
  <c r="N35" i="210" s="1"/>
  <c r="I623" i="208"/>
  <c r="L35" i="210" s="1"/>
  <c r="H623" i="208"/>
  <c r="J35" i="210" s="1"/>
  <c r="G623" i="208"/>
  <c r="H35" i="210" s="1"/>
  <c r="F623" i="208"/>
  <c r="F35" i="210" s="1"/>
  <c r="E623" i="208"/>
  <c r="D35" i="210" s="1"/>
  <c r="D623" i="208"/>
  <c r="B35" i="210" s="1"/>
  <c r="R621" i="208"/>
  <c r="Q621" i="208"/>
  <c r="P621" i="208"/>
  <c r="O621" i="208"/>
  <c r="N621" i="208"/>
  <c r="M621" i="208"/>
  <c r="L621" i="208"/>
  <c r="K621" i="208"/>
  <c r="J621" i="208"/>
  <c r="I621" i="208"/>
  <c r="H621" i="208"/>
  <c r="G621" i="208"/>
  <c r="F621" i="208"/>
  <c r="E621" i="208"/>
  <c r="R619" i="208"/>
  <c r="Q619" i="208"/>
  <c r="P619" i="208"/>
  <c r="O619" i="208"/>
  <c r="N619" i="208"/>
  <c r="M619" i="208"/>
  <c r="L619" i="208"/>
  <c r="K619" i="208"/>
  <c r="J619" i="208"/>
  <c r="I619" i="208"/>
  <c r="H619" i="208"/>
  <c r="G619" i="208"/>
  <c r="F619" i="208"/>
  <c r="E619" i="208"/>
  <c r="D619" i="208"/>
  <c r="R617" i="208"/>
  <c r="Q617" i="208"/>
  <c r="P617" i="208"/>
  <c r="O617" i="208"/>
  <c r="N617" i="208"/>
  <c r="M617" i="208"/>
  <c r="L617" i="208"/>
  <c r="K617" i="208"/>
  <c r="J617" i="208"/>
  <c r="I617" i="208"/>
  <c r="H617" i="208"/>
  <c r="G617" i="208"/>
  <c r="F617" i="208"/>
  <c r="E617" i="208"/>
  <c r="D617" i="208"/>
  <c r="R615" i="208"/>
  <c r="Q615" i="208"/>
  <c r="P615" i="208"/>
  <c r="O615" i="208"/>
  <c r="N615" i="208"/>
  <c r="M615" i="208"/>
  <c r="L615" i="208"/>
  <c r="K615" i="208"/>
  <c r="J615" i="208"/>
  <c r="I615" i="208"/>
  <c r="H615" i="208"/>
  <c r="G615" i="208"/>
  <c r="F615" i="208"/>
  <c r="E615" i="208"/>
  <c r="R598" i="208"/>
  <c r="Q598" i="208"/>
  <c r="P598" i="208"/>
  <c r="O598" i="208"/>
  <c r="N598" i="208"/>
  <c r="M598" i="208"/>
  <c r="L598" i="208"/>
  <c r="K598" i="208"/>
  <c r="J598" i="208"/>
  <c r="I598" i="208"/>
  <c r="H598" i="208"/>
  <c r="G598" i="208"/>
  <c r="F598" i="208"/>
  <c r="E598" i="208"/>
  <c r="D598" i="208"/>
  <c r="R583" i="208"/>
  <c r="AD31" i="210" s="1"/>
  <c r="Q583" i="208"/>
  <c r="AB31" i="210" s="1"/>
  <c r="P583" i="208"/>
  <c r="Z31" i="210" s="1"/>
  <c r="O583" i="208"/>
  <c r="X31" i="210" s="1"/>
  <c r="N583" i="208"/>
  <c r="V31" i="210" s="1"/>
  <c r="M583" i="208"/>
  <c r="T31" i="210" s="1"/>
  <c r="L583" i="208"/>
  <c r="R31" i="210" s="1"/>
  <c r="K583" i="208"/>
  <c r="P31" i="210" s="1"/>
  <c r="J583" i="208"/>
  <c r="N31" i="210" s="1"/>
  <c r="I583" i="208"/>
  <c r="L31" i="210" s="1"/>
  <c r="H583" i="208"/>
  <c r="J31" i="210" s="1"/>
  <c r="G583" i="208"/>
  <c r="H31" i="210" s="1"/>
  <c r="F583" i="208"/>
  <c r="F31" i="210" s="1"/>
  <c r="E583" i="208"/>
  <c r="D31" i="210" s="1"/>
  <c r="D583" i="208"/>
  <c r="B31" i="210" s="1"/>
  <c r="R579" i="208"/>
  <c r="Q579" i="208"/>
  <c r="P579" i="208"/>
  <c r="O579" i="208"/>
  <c r="N579" i="208"/>
  <c r="M579" i="208"/>
  <c r="L579" i="208"/>
  <c r="K579" i="208"/>
  <c r="J579" i="208"/>
  <c r="I579" i="208"/>
  <c r="H579" i="208"/>
  <c r="G579" i="208"/>
  <c r="F579" i="208"/>
  <c r="E579" i="208"/>
  <c r="D579" i="208"/>
  <c r="R575" i="208"/>
  <c r="Q575" i="208"/>
  <c r="P575" i="208"/>
  <c r="O575" i="208"/>
  <c r="N575" i="208"/>
  <c r="M575" i="208"/>
  <c r="L575" i="208"/>
  <c r="K575" i="208"/>
  <c r="J575" i="208"/>
  <c r="I575" i="208"/>
  <c r="H575" i="208"/>
  <c r="G575" i="208"/>
  <c r="F575" i="208"/>
  <c r="E575" i="208"/>
  <c r="D575" i="208"/>
  <c r="R571" i="208"/>
  <c r="Q571" i="208"/>
  <c r="P571" i="208"/>
  <c r="O571" i="208"/>
  <c r="N571" i="208"/>
  <c r="M571" i="208"/>
  <c r="L571" i="208"/>
  <c r="K571" i="208"/>
  <c r="J571" i="208"/>
  <c r="I571" i="208"/>
  <c r="H571" i="208"/>
  <c r="G571" i="208"/>
  <c r="F571" i="208"/>
  <c r="E571" i="208"/>
  <c r="D571" i="208"/>
  <c r="R567" i="208"/>
  <c r="Q567" i="208"/>
  <c r="P567" i="208"/>
  <c r="O567" i="208"/>
  <c r="N567" i="208"/>
  <c r="M567" i="208"/>
  <c r="L567" i="208"/>
  <c r="K567" i="208"/>
  <c r="J567" i="208"/>
  <c r="I567" i="208"/>
  <c r="H567" i="208"/>
  <c r="G567" i="208"/>
  <c r="F567" i="208"/>
  <c r="E567" i="208"/>
  <c r="D567" i="208"/>
  <c r="R537" i="208"/>
  <c r="Q537" i="208"/>
  <c r="P537" i="208"/>
  <c r="O537" i="208"/>
  <c r="N537" i="208"/>
  <c r="M537" i="208"/>
  <c r="L537" i="208"/>
  <c r="K537" i="208"/>
  <c r="J537" i="208"/>
  <c r="I537" i="208"/>
  <c r="H537" i="208"/>
  <c r="G537" i="208"/>
  <c r="F537" i="208"/>
  <c r="E537" i="208"/>
  <c r="D537" i="208"/>
  <c r="R533" i="208"/>
  <c r="Q533" i="208"/>
  <c r="P533" i="208"/>
  <c r="O533" i="208"/>
  <c r="N533" i="208"/>
  <c r="M533" i="208"/>
  <c r="L533" i="208"/>
  <c r="K533" i="208"/>
  <c r="J533" i="208"/>
  <c r="I533" i="208"/>
  <c r="H533" i="208"/>
  <c r="G533" i="208"/>
  <c r="F533" i="208"/>
  <c r="E533" i="208"/>
  <c r="D533" i="208"/>
  <c r="R529" i="208"/>
  <c r="Q529" i="208"/>
  <c r="P529" i="208"/>
  <c r="O529" i="208"/>
  <c r="N529" i="208"/>
  <c r="M529" i="208"/>
  <c r="L529" i="208"/>
  <c r="K529" i="208"/>
  <c r="J529" i="208"/>
  <c r="I529" i="208"/>
  <c r="H529" i="208"/>
  <c r="G529" i="208"/>
  <c r="F529" i="208"/>
  <c r="E529" i="208"/>
  <c r="D529" i="208"/>
  <c r="R525" i="208"/>
  <c r="Q525" i="208"/>
  <c r="P525" i="208"/>
  <c r="O525" i="208"/>
  <c r="N525" i="208"/>
  <c r="M525" i="208"/>
  <c r="L525" i="208"/>
  <c r="K525" i="208"/>
  <c r="J525" i="208"/>
  <c r="I525" i="208"/>
  <c r="H525" i="208"/>
  <c r="G525" i="208"/>
  <c r="F525" i="208"/>
  <c r="E525" i="208"/>
  <c r="D525" i="208"/>
  <c r="R521" i="208"/>
  <c r="Q521" i="208"/>
  <c r="P521" i="208"/>
  <c r="O521" i="208"/>
  <c r="N521" i="208"/>
  <c r="M521" i="208"/>
  <c r="L521" i="208"/>
  <c r="K521" i="208"/>
  <c r="J521" i="208"/>
  <c r="I521" i="208"/>
  <c r="H521" i="208"/>
  <c r="G521" i="208"/>
  <c r="F521" i="208"/>
  <c r="E521" i="208"/>
  <c r="D521" i="208"/>
  <c r="R513" i="208"/>
  <c r="Q513" i="208"/>
  <c r="P513" i="208"/>
  <c r="O513" i="208"/>
  <c r="N513" i="208"/>
  <c r="M513" i="208"/>
  <c r="L513" i="208"/>
  <c r="K513" i="208"/>
  <c r="J513" i="208"/>
  <c r="I513" i="208"/>
  <c r="H513" i="208"/>
  <c r="G513" i="208"/>
  <c r="F513" i="208"/>
  <c r="E513" i="208"/>
  <c r="D513" i="208"/>
  <c r="R509" i="208"/>
  <c r="Q509" i="208"/>
  <c r="P509" i="208"/>
  <c r="O509" i="208"/>
  <c r="N509" i="208"/>
  <c r="M509" i="208"/>
  <c r="L509" i="208"/>
  <c r="K509" i="208"/>
  <c r="J509" i="208"/>
  <c r="I509" i="208"/>
  <c r="H509" i="208"/>
  <c r="G509" i="208"/>
  <c r="F509" i="208"/>
  <c r="E509" i="208"/>
  <c r="D509" i="208"/>
  <c r="R505" i="208"/>
  <c r="Q505" i="208"/>
  <c r="P505" i="208"/>
  <c r="O505" i="208"/>
  <c r="N505" i="208"/>
  <c r="M505" i="208"/>
  <c r="L505" i="208"/>
  <c r="K505" i="208"/>
  <c r="J505" i="208"/>
  <c r="I505" i="208"/>
  <c r="H505" i="208"/>
  <c r="G505" i="208"/>
  <c r="F505" i="208"/>
  <c r="E505" i="208"/>
  <c r="D505" i="208"/>
  <c r="R501" i="208"/>
  <c r="Q501" i="208"/>
  <c r="P501" i="208"/>
  <c r="O501" i="208"/>
  <c r="N501" i="208"/>
  <c r="M501" i="208"/>
  <c r="L501" i="208"/>
  <c r="K501" i="208"/>
  <c r="J501" i="208"/>
  <c r="I501" i="208"/>
  <c r="H501" i="208"/>
  <c r="G501" i="208"/>
  <c r="F501" i="208"/>
  <c r="E501" i="208"/>
  <c r="D501" i="208"/>
  <c r="R497" i="208"/>
  <c r="Q497" i="208"/>
  <c r="P497" i="208"/>
  <c r="O497" i="208"/>
  <c r="N497" i="208"/>
  <c r="M497" i="208"/>
  <c r="L497" i="208"/>
  <c r="K497" i="208"/>
  <c r="J497" i="208"/>
  <c r="I497" i="208"/>
  <c r="H497" i="208"/>
  <c r="G497" i="208"/>
  <c r="F497" i="208"/>
  <c r="E497" i="208"/>
  <c r="D497" i="208"/>
  <c r="R490" i="208"/>
  <c r="Q490" i="208"/>
  <c r="P490" i="208"/>
  <c r="O490" i="208"/>
  <c r="N490" i="208"/>
  <c r="M490" i="208"/>
  <c r="L490" i="208"/>
  <c r="K490" i="208"/>
  <c r="J490" i="208"/>
  <c r="I490" i="208"/>
  <c r="H490" i="208"/>
  <c r="G490" i="208"/>
  <c r="F490" i="208"/>
  <c r="E490" i="208"/>
  <c r="D490" i="208"/>
  <c r="R486" i="208"/>
  <c r="Q486" i="208"/>
  <c r="P486" i="208"/>
  <c r="O486" i="208"/>
  <c r="N486" i="208"/>
  <c r="M486" i="208"/>
  <c r="L486" i="208"/>
  <c r="K486" i="208"/>
  <c r="J486" i="208"/>
  <c r="I486" i="208"/>
  <c r="H486" i="208"/>
  <c r="G486" i="208"/>
  <c r="F486" i="208"/>
  <c r="E486" i="208"/>
  <c r="D486" i="208"/>
  <c r="R482" i="208"/>
  <c r="Q482" i="208"/>
  <c r="P482" i="208"/>
  <c r="O482" i="208"/>
  <c r="N482" i="208"/>
  <c r="M482" i="208"/>
  <c r="L482" i="208"/>
  <c r="K482" i="208"/>
  <c r="J482" i="208"/>
  <c r="I482" i="208"/>
  <c r="H482" i="208"/>
  <c r="G482" i="208"/>
  <c r="F482" i="208"/>
  <c r="E482" i="208"/>
  <c r="D482" i="208"/>
  <c r="R478" i="208"/>
  <c r="Q478" i="208"/>
  <c r="P478" i="208"/>
  <c r="O478" i="208"/>
  <c r="N478" i="208"/>
  <c r="M478" i="208"/>
  <c r="L478" i="208"/>
  <c r="K478" i="208"/>
  <c r="J478" i="208"/>
  <c r="I478" i="208"/>
  <c r="H478" i="208"/>
  <c r="G478" i="208"/>
  <c r="F478" i="208"/>
  <c r="E478" i="208"/>
  <c r="D478" i="208"/>
  <c r="R474" i="208"/>
  <c r="Q474" i="208"/>
  <c r="P474" i="208"/>
  <c r="O474" i="208"/>
  <c r="N474" i="208"/>
  <c r="M474" i="208"/>
  <c r="L474" i="208"/>
  <c r="K474" i="208"/>
  <c r="J474" i="208"/>
  <c r="I474" i="208"/>
  <c r="H474" i="208"/>
  <c r="G474" i="208"/>
  <c r="F474" i="208"/>
  <c r="E474" i="208"/>
  <c r="D474" i="208"/>
  <c r="R467" i="208"/>
  <c r="Q467" i="208"/>
  <c r="P467" i="208"/>
  <c r="O467" i="208"/>
  <c r="N467" i="208"/>
  <c r="M467" i="208"/>
  <c r="L467" i="208"/>
  <c r="K467" i="208"/>
  <c r="J467" i="208"/>
  <c r="I467" i="208"/>
  <c r="H467" i="208"/>
  <c r="G467" i="208"/>
  <c r="F467" i="208"/>
  <c r="E467" i="208"/>
  <c r="D467" i="208"/>
  <c r="R463" i="208"/>
  <c r="Q463" i="208"/>
  <c r="P463" i="208"/>
  <c r="O463" i="208"/>
  <c r="N463" i="208"/>
  <c r="M463" i="208"/>
  <c r="L463" i="208"/>
  <c r="K463" i="208"/>
  <c r="J463" i="208"/>
  <c r="I463" i="208"/>
  <c r="H463" i="208"/>
  <c r="G463" i="208"/>
  <c r="F463" i="208"/>
  <c r="E463" i="208"/>
  <c r="D463" i="208"/>
  <c r="R459" i="208"/>
  <c r="Q459" i="208"/>
  <c r="P459" i="208"/>
  <c r="O459" i="208"/>
  <c r="N459" i="208"/>
  <c r="M459" i="208"/>
  <c r="L459" i="208"/>
  <c r="K459" i="208"/>
  <c r="J459" i="208"/>
  <c r="I459" i="208"/>
  <c r="H459" i="208"/>
  <c r="G459" i="208"/>
  <c r="F459" i="208"/>
  <c r="E459" i="208"/>
  <c r="D459" i="208"/>
  <c r="R455" i="208"/>
  <c r="Q455" i="208"/>
  <c r="P455" i="208"/>
  <c r="O455" i="208"/>
  <c r="N455" i="208"/>
  <c r="M455" i="208"/>
  <c r="L455" i="208"/>
  <c r="K455" i="208"/>
  <c r="J455" i="208"/>
  <c r="I455" i="208"/>
  <c r="H455" i="208"/>
  <c r="G455" i="208"/>
  <c r="F455" i="208"/>
  <c r="E455" i="208"/>
  <c r="D455" i="208"/>
  <c r="R451" i="208"/>
  <c r="Q451" i="208"/>
  <c r="P451" i="208"/>
  <c r="O451" i="208"/>
  <c r="N451" i="208"/>
  <c r="M451" i="208"/>
  <c r="L451" i="208"/>
  <c r="K451" i="208"/>
  <c r="J451" i="208"/>
  <c r="I451" i="208"/>
  <c r="H451" i="208"/>
  <c r="G451" i="208"/>
  <c r="F451" i="208"/>
  <c r="E451" i="208"/>
  <c r="D451" i="208"/>
  <c r="R444" i="208"/>
  <c r="Q444" i="208"/>
  <c r="P444" i="208"/>
  <c r="O444" i="208"/>
  <c r="N444" i="208"/>
  <c r="M444" i="208"/>
  <c r="L444" i="208"/>
  <c r="K444" i="208"/>
  <c r="J444" i="208"/>
  <c r="I444" i="208"/>
  <c r="H444" i="208"/>
  <c r="G444" i="208"/>
  <c r="F444" i="208"/>
  <c r="E444" i="208"/>
  <c r="D444" i="208"/>
  <c r="R440" i="208"/>
  <c r="Q440" i="208"/>
  <c r="P440" i="208"/>
  <c r="O440" i="208"/>
  <c r="N440" i="208"/>
  <c r="M440" i="208"/>
  <c r="L440" i="208"/>
  <c r="K440" i="208"/>
  <c r="J440" i="208"/>
  <c r="I440" i="208"/>
  <c r="H440" i="208"/>
  <c r="G440" i="208"/>
  <c r="F440" i="208"/>
  <c r="E440" i="208"/>
  <c r="D440" i="208"/>
  <c r="R436" i="208"/>
  <c r="Q436" i="208"/>
  <c r="P436" i="208"/>
  <c r="O436" i="208"/>
  <c r="N436" i="208"/>
  <c r="M436" i="208"/>
  <c r="L436" i="208"/>
  <c r="K436" i="208"/>
  <c r="J436" i="208"/>
  <c r="I436" i="208"/>
  <c r="H436" i="208"/>
  <c r="G436" i="208"/>
  <c r="F436" i="208"/>
  <c r="E436" i="208"/>
  <c r="D436" i="208"/>
  <c r="R432" i="208"/>
  <c r="Q432" i="208"/>
  <c r="P432" i="208"/>
  <c r="O432" i="208"/>
  <c r="N432" i="208"/>
  <c r="M432" i="208"/>
  <c r="L432" i="208"/>
  <c r="K432" i="208"/>
  <c r="J432" i="208"/>
  <c r="I432" i="208"/>
  <c r="H432" i="208"/>
  <c r="G432" i="208"/>
  <c r="F432" i="208"/>
  <c r="E432" i="208"/>
  <c r="D432" i="208"/>
  <c r="R428" i="208"/>
  <c r="Q428" i="208"/>
  <c r="P428" i="208"/>
  <c r="O428" i="208"/>
  <c r="N428" i="208"/>
  <c r="M428" i="208"/>
  <c r="L428" i="208"/>
  <c r="K428" i="208"/>
  <c r="J428" i="208"/>
  <c r="I428" i="208"/>
  <c r="H428" i="208"/>
  <c r="G428" i="208"/>
  <c r="F428" i="208"/>
  <c r="E428" i="208"/>
  <c r="D428" i="208"/>
  <c r="R421" i="208"/>
  <c r="Q421" i="208"/>
  <c r="P421" i="208"/>
  <c r="O421" i="208"/>
  <c r="N421" i="208"/>
  <c r="M421" i="208"/>
  <c r="L421" i="208"/>
  <c r="K421" i="208"/>
  <c r="J421" i="208"/>
  <c r="I421" i="208"/>
  <c r="H421" i="208"/>
  <c r="G421" i="208"/>
  <c r="F421" i="208"/>
  <c r="E421" i="208"/>
  <c r="D421" i="208"/>
  <c r="R417" i="208"/>
  <c r="Q417" i="208"/>
  <c r="P417" i="208"/>
  <c r="O417" i="208"/>
  <c r="N417" i="208"/>
  <c r="M417" i="208"/>
  <c r="L417" i="208"/>
  <c r="K417" i="208"/>
  <c r="J417" i="208"/>
  <c r="I417" i="208"/>
  <c r="H417" i="208"/>
  <c r="G417" i="208"/>
  <c r="F417" i="208"/>
  <c r="E417" i="208"/>
  <c r="D417" i="208"/>
  <c r="R413" i="208"/>
  <c r="Q413" i="208"/>
  <c r="P413" i="208"/>
  <c r="O413" i="208"/>
  <c r="N413" i="208"/>
  <c r="M413" i="208"/>
  <c r="L413" i="208"/>
  <c r="K413" i="208"/>
  <c r="J413" i="208"/>
  <c r="I413" i="208"/>
  <c r="H413" i="208"/>
  <c r="G413" i="208"/>
  <c r="F413" i="208"/>
  <c r="E413" i="208"/>
  <c r="D413" i="208"/>
  <c r="R409" i="208"/>
  <c r="Q409" i="208"/>
  <c r="P409" i="208"/>
  <c r="O409" i="208"/>
  <c r="N409" i="208"/>
  <c r="M409" i="208"/>
  <c r="L409" i="208"/>
  <c r="K409" i="208"/>
  <c r="J409" i="208"/>
  <c r="I409" i="208"/>
  <c r="H409" i="208"/>
  <c r="G409" i="208"/>
  <c r="F409" i="208"/>
  <c r="E409" i="208"/>
  <c r="D409" i="208"/>
  <c r="R405" i="208"/>
  <c r="Q405" i="208"/>
  <c r="P405" i="208"/>
  <c r="O405" i="208"/>
  <c r="N405" i="208"/>
  <c r="M405" i="208"/>
  <c r="L405" i="208"/>
  <c r="K405" i="208"/>
  <c r="J405" i="208"/>
  <c r="I405" i="208"/>
  <c r="H405" i="208"/>
  <c r="G405" i="208"/>
  <c r="F405" i="208"/>
  <c r="E405" i="208"/>
  <c r="D405" i="208"/>
  <c r="R398" i="208"/>
  <c r="Q398" i="208"/>
  <c r="P398" i="208"/>
  <c r="O398" i="208"/>
  <c r="N398" i="208"/>
  <c r="M398" i="208"/>
  <c r="L398" i="208"/>
  <c r="K398" i="208"/>
  <c r="J398" i="208"/>
  <c r="I398" i="208"/>
  <c r="H398" i="208"/>
  <c r="G398" i="208"/>
  <c r="F398" i="208"/>
  <c r="E398" i="208"/>
  <c r="D398" i="208"/>
  <c r="R394" i="208"/>
  <c r="Q394" i="208"/>
  <c r="P394" i="208"/>
  <c r="O394" i="208"/>
  <c r="N394" i="208"/>
  <c r="M394" i="208"/>
  <c r="L394" i="208"/>
  <c r="K394" i="208"/>
  <c r="J394" i="208"/>
  <c r="I394" i="208"/>
  <c r="H394" i="208"/>
  <c r="G394" i="208"/>
  <c r="F394" i="208"/>
  <c r="E394" i="208"/>
  <c r="D394" i="208"/>
  <c r="R390" i="208"/>
  <c r="Q390" i="208"/>
  <c r="P390" i="208"/>
  <c r="O390" i="208"/>
  <c r="N390" i="208"/>
  <c r="M390" i="208"/>
  <c r="L390" i="208"/>
  <c r="K390" i="208"/>
  <c r="J390" i="208"/>
  <c r="I390" i="208"/>
  <c r="H390" i="208"/>
  <c r="G390" i="208"/>
  <c r="F390" i="208"/>
  <c r="E390" i="208"/>
  <c r="D390" i="208"/>
  <c r="R386" i="208"/>
  <c r="Q386" i="208"/>
  <c r="P386" i="208"/>
  <c r="O386" i="208"/>
  <c r="N386" i="208"/>
  <c r="M386" i="208"/>
  <c r="L386" i="208"/>
  <c r="K386" i="208"/>
  <c r="J386" i="208"/>
  <c r="I386" i="208"/>
  <c r="H386" i="208"/>
  <c r="G386" i="208"/>
  <c r="F386" i="208"/>
  <c r="E386" i="208"/>
  <c r="D386" i="208"/>
  <c r="R382" i="208"/>
  <c r="Q382" i="208"/>
  <c r="P382" i="208"/>
  <c r="O382" i="208"/>
  <c r="N382" i="208"/>
  <c r="M382" i="208"/>
  <c r="L382" i="208"/>
  <c r="K382" i="208"/>
  <c r="J382" i="208"/>
  <c r="I382" i="208"/>
  <c r="H382" i="208"/>
  <c r="G382" i="208"/>
  <c r="F382" i="208"/>
  <c r="E382" i="208"/>
  <c r="D382" i="208"/>
  <c r="R375" i="208"/>
  <c r="Q375" i="208"/>
  <c r="P375" i="208"/>
  <c r="O375" i="208"/>
  <c r="N375" i="208"/>
  <c r="M375" i="208"/>
  <c r="L375" i="208"/>
  <c r="K375" i="208"/>
  <c r="J375" i="208"/>
  <c r="I375" i="208"/>
  <c r="H375" i="208"/>
  <c r="G375" i="208"/>
  <c r="F375" i="208"/>
  <c r="E375" i="208"/>
  <c r="D375" i="208"/>
  <c r="R371" i="208"/>
  <c r="Q371" i="208"/>
  <c r="P371" i="208"/>
  <c r="O371" i="208"/>
  <c r="N371" i="208"/>
  <c r="M371" i="208"/>
  <c r="L371" i="208"/>
  <c r="K371" i="208"/>
  <c r="J371" i="208"/>
  <c r="I371" i="208"/>
  <c r="H371" i="208"/>
  <c r="G371" i="208"/>
  <c r="F371" i="208"/>
  <c r="E371" i="208"/>
  <c r="D371" i="208"/>
  <c r="R367" i="208"/>
  <c r="Q367" i="208"/>
  <c r="P367" i="208"/>
  <c r="O367" i="208"/>
  <c r="N367" i="208"/>
  <c r="M367" i="208"/>
  <c r="L367" i="208"/>
  <c r="K367" i="208"/>
  <c r="J367" i="208"/>
  <c r="I367" i="208"/>
  <c r="H367" i="208"/>
  <c r="G367" i="208"/>
  <c r="F367" i="208"/>
  <c r="E367" i="208"/>
  <c r="D367" i="208"/>
  <c r="R363" i="208"/>
  <c r="Q363" i="208"/>
  <c r="P363" i="208"/>
  <c r="O363" i="208"/>
  <c r="N363" i="208"/>
  <c r="M363" i="208"/>
  <c r="L363" i="208"/>
  <c r="K363" i="208"/>
  <c r="J363" i="208"/>
  <c r="I363" i="208"/>
  <c r="H363" i="208"/>
  <c r="G363" i="208"/>
  <c r="F363" i="208"/>
  <c r="E363" i="208"/>
  <c r="D363" i="208"/>
  <c r="R359" i="208"/>
  <c r="Q359" i="208"/>
  <c r="P359" i="208"/>
  <c r="O359" i="208"/>
  <c r="N359" i="208"/>
  <c r="M359" i="208"/>
  <c r="L359" i="208"/>
  <c r="K359" i="208"/>
  <c r="J359" i="208"/>
  <c r="I359" i="208"/>
  <c r="H359" i="208"/>
  <c r="G359" i="208"/>
  <c r="F359" i="208"/>
  <c r="E359" i="208"/>
  <c r="D359" i="208"/>
  <c r="R351" i="208"/>
  <c r="Q351" i="208"/>
  <c r="P351" i="208"/>
  <c r="O351" i="208"/>
  <c r="N351" i="208"/>
  <c r="M351" i="208"/>
  <c r="L351" i="208"/>
  <c r="K351" i="208"/>
  <c r="J351" i="208"/>
  <c r="I351" i="208"/>
  <c r="H351" i="208"/>
  <c r="G351" i="208"/>
  <c r="F351" i="208"/>
  <c r="E351" i="208"/>
  <c r="D351" i="208"/>
  <c r="R347" i="208"/>
  <c r="Q347" i="208"/>
  <c r="P347" i="208"/>
  <c r="O347" i="208"/>
  <c r="N347" i="208"/>
  <c r="M347" i="208"/>
  <c r="L347" i="208"/>
  <c r="K347" i="208"/>
  <c r="J347" i="208"/>
  <c r="I347" i="208"/>
  <c r="H347" i="208"/>
  <c r="G347" i="208"/>
  <c r="F347" i="208"/>
  <c r="E347" i="208"/>
  <c r="D347" i="208"/>
  <c r="R343" i="208"/>
  <c r="Q343" i="208"/>
  <c r="P343" i="208"/>
  <c r="O343" i="208"/>
  <c r="N343" i="208"/>
  <c r="M343" i="208"/>
  <c r="L343" i="208"/>
  <c r="K343" i="208"/>
  <c r="J343" i="208"/>
  <c r="I343" i="208"/>
  <c r="H343" i="208"/>
  <c r="G343" i="208"/>
  <c r="F343" i="208"/>
  <c r="E343" i="208"/>
  <c r="D343" i="208"/>
  <c r="R339" i="208"/>
  <c r="Q339" i="208"/>
  <c r="P339" i="208"/>
  <c r="O339" i="208"/>
  <c r="N339" i="208"/>
  <c r="M339" i="208"/>
  <c r="L339" i="208"/>
  <c r="K339" i="208"/>
  <c r="J339" i="208"/>
  <c r="I339" i="208"/>
  <c r="H339" i="208"/>
  <c r="G339" i="208"/>
  <c r="F339" i="208"/>
  <c r="E339" i="208"/>
  <c r="D339" i="208"/>
  <c r="R335" i="208"/>
  <c r="Q335" i="208"/>
  <c r="P335" i="208"/>
  <c r="O335" i="208"/>
  <c r="N335" i="208"/>
  <c r="M335" i="208"/>
  <c r="L335" i="208"/>
  <c r="K335" i="208"/>
  <c r="J335" i="208"/>
  <c r="I335" i="208"/>
  <c r="H335" i="208"/>
  <c r="G335" i="208"/>
  <c r="F335" i="208"/>
  <c r="E335" i="208"/>
  <c r="D335" i="208"/>
  <c r="R328" i="208"/>
  <c r="Q328" i="208"/>
  <c r="P328" i="208"/>
  <c r="O328" i="208"/>
  <c r="N328" i="208"/>
  <c r="M328" i="208"/>
  <c r="L328" i="208"/>
  <c r="K328" i="208"/>
  <c r="J328" i="208"/>
  <c r="I328" i="208"/>
  <c r="H328" i="208"/>
  <c r="G328" i="208"/>
  <c r="F328" i="208"/>
  <c r="E328" i="208"/>
  <c r="D328" i="208"/>
  <c r="R324" i="208"/>
  <c r="Q324" i="208"/>
  <c r="P324" i="208"/>
  <c r="O324" i="208"/>
  <c r="N324" i="208"/>
  <c r="M324" i="208"/>
  <c r="L324" i="208"/>
  <c r="K324" i="208"/>
  <c r="J324" i="208"/>
  <c r="I324" i="208"/>
  <c r="H324" i="208"/>
  <c r="G324" i="208"/>
  <c r="F324" i="208"/>
  <c r="E324" i="208"/>
  <c r="D324" i="208"/>
  <c r="R320" i="208"/>
  <c r="Q320" i="208"/>
  <c r="P320" i="208"/>
  <c r="O320" i="208"/>
  <c r="N320" i="208"/>
  <c r="M320" i="208"/>
  <c r="L320" i="208"/>
  <c r="K320" i="208"/>
  <c r="J320" i="208"/>
  <c r="I320" i="208"/>
  <c r="H320" i="208"/>
  <c r="G320" i="208"/>
  <c r="F320" i="208"/>
  <c r="E320" i="208"/>
  <c r="D320" i="208"/>
  <c r="R316" i="208"/>
  <c r="Q316" i="208"/>
  <c r="P316" i="208"/>
  <c r="O316" i="208"/>
  <c r="N316" i="208"/>
  <c r="M316" i="208"/>
  <c r="L316" i="208"/>
  <c r="K316" i="208"/>
  <c r="J316" i="208"/>
  <c r="I316" i="208"/>
  <c r="H316" i="208"/>
  <c r="G316" i="208"/>
  <c r="F316" i="208"/>
  <c r="E316" i="208"/>
  <c r="D316" i="208"/>
  <c r="R312" i="208"/>
  <c r="Q312" i="208"/>
  <c r="P312" i="208"/>
  <c r="O312" i="208"/>
  <c r="N312" i="208"/>
  <c r="M312" i="208"/>
  <c r="L312" i="208"/>
  <c r="K312" i="208"/>
  <c r="J312" i="208"/>
  <c r="I312" i="208"/>
  <c r="H312" i="208"/>
  <c r="G312" i="208"/>
  <c r="F312" i="208"/>
  <c r="E312" i="208"/>
  <c r="D312" i="208"/>
  <c r="R305" i="208"/>
  <c r="Q305" i="208"/>
  <c r="P305" i="208"/>
  <c r="O305" i="208"/>
  <c r="N305" i="208"/>
  <c r="M305" i="208"/>
  <c r="L305" i="208"/>
  <c r="K305" i="208"/>
  <c r="J305" i="208"/>
  <c r="I305" i="208"/>
  <c r="H305" i="208"/>
  <c r="G305" i="208"/>
  <c r="F305" i="208"/>
  <c r="E305" i="208"/>
  <c r="D305" i="208"/>
  <c r="R301" i="208"/>
  <c r="Q301" i="208"/>
  <c r="P301" i="208"/>
  <c r="O301" i="208"/>
  <c r="N301" i="208"/>
  <c r="M301" i="208"/>
  <c r="L301" i="208"/>
  <c r="K301" i="208"/>
  <c r="J301" i="208"/>
  <c r="I301" i="208"/>
  <c r="H301" i="208"/>
  <c r="G301" i="208"/>
  <c r="F301" i="208"/>
  <c r="E301" i="208"/>
  <c r="D301" i="208"/>
  <c r="R297" i="208"/>
  <c r="Q297" i="208"/>
  <c r="P297" i="208"/>
  <c r="O297" i="208"/>
  <c r="N297" i="208"/>
  <c r="M297" i="208"/>
  <c r="L297" i="208"/>
  <c r="K297" i="208"/>
  <c r="J297" i="208"/>
  <c r="I297" i="208"/>
  <c r="H297" i="208"/>
  <c r="G297" i="208"/>
  <c r="F297" i="208"/>
  <c r="E297" i="208"/>
  <c r="D297" i="208"/>
  <c r="R293" i="208"/>
  <c r="Q293" i="208"/>
  <c r="P293" i="208"/>
  <c r="O293" i="208"/>
  <c r="N293" i="208"/>
  <c r="M293" i="208"/>
  <c r="L293" i="208"/>
  <c r="K293" i="208"/>
  <c r="J293" i="208"/>
  <c r="I293" i="208"/>
  <c r="H293" i="208"/>
  <c r="G293" i="208"/>
  <c r="F293" i="208"/>
  <c r="E293" i="208"/>
  <c r="D293" i="208"/>
  <c r="R289" i="208"/>
  <c r="Q289" i="208"/>
  <c r="P289" i="208"/>
  <c r="O289" i="208"/>
  <c r="N289" i="208"/>
  <c r="M289" i="208"/>
  <c r="L289" i="208"/>
  <c r="K289" i="208"/>
  <c r="J289" i="208"/>
  <c r="I289" i="208"/>
  <c r="H289" i="208"/>
  <c r="G289" i="208"/>
  <c r="F289" i="208"/>
  <c r="E289" i="208"/>
  <c r="D289" i="208"/>
  <c r="R282" i="208"/>
  <c r="Q282" i="208"/>
  <c r="P282" i="208"/>
  <c r="O282" i="208"/>
  <c r="N282" i="208"/>
  <c r="M282" i="208"/>
  <c r="L282" i="208"/>
  <c r="K282" i="208"/>
  <c r="J282" i="208"/>
  <c r="I282" i="208"/>
  <c r="H282" i="208"/>
  <c r="G282" i="208"/>
  <c r="F282" i="208"/>
  <c r="E282" i="208"/>
  <c r="D282" i="208"/>
  <c r="R278" i="208"/>
  <c r="Q278" i="208"/>
  <c r="P278" i="208"/>
  <c r="O278" i="208"/>
  <c r="N278" i="208"/>
  <c r="M278" i="208"/>
  <c r="L278" i="208"/>
  <c r="K278" i="208"/>
  <c r="J278" i="208"/>
  <c r="I278" i="208"/>
  <c r="H278" i="208"/>
  <c r="G278" i="208"/>
  <c r="F278" i="208"/>
  <c r="E278" i="208"/>
  <c r="D278" i="208"/>
  <c r="R274" i="208"/>
  <c r="Q274" i="208"/>
  <c r="P274" i="208"/>
  <c r="O274" i="208"/>
  <c r="N274" i="208"/>
  <c r="M274" i="208"/>
  <c r="L274" i="208"/>
  <c r="K274" i="208"/>
  <c r="J274" i="208"/>
  <c r="I274" i="208"/>
  <c r="H274" i="208"/>
  <c r="G274" i="208"/>
  <c r="F274" i="208"/>
  <c r="E274" i="208"/>
  <c r="D274" i="208"/>
  <c r="R270" i="208"/>
  <c r="Q270" i="208"/>
  <c r="P270" i="208"/>
  <c r="O270" i="208"/>
  <c r="N270" i="208"/>
  <c r="M270" i="208"/>
  <c r="L270" i="208"/>
  <c r="K270" i="208"/>
  <c r="J270" i="208"/>
  <c r="I270" i="208"/>
  <c r="H270" i="208"/>
  <c r="G270" i="208"/>
  <c r="F270" i="208"/>
  <c r="E270" i="208"/>
  <c r="D270" i="208"/>
  <c r="R266" i="208"/>
  <c r="Q266" i="208"/>
  <c r="P266" i="208"/>
  <c r="O266" i="208"/>
  <c r="N266" i="208"/>
  <c r="M266" i="208"/>
  <c r="L266" i="208"/>
  <c r="K266" i="208"/>
  <c r="J266" i="208"/>
  <c r="I266" i="208"/>
  <c r="H266" i="208"/>
  <c r="G266" i="208"/>
  <c r="F266" i="208"/>
  <c r="E266" i="208"/>
  <c r="D266" i="208"/>
  <c r="R259" i="208"/>
  <c r="Q259" i="208"/>
  <c r="P259" i="208"/>
  <c r="O259" i="208"/>
  <c r="N259" i="208"/>
  <c r="M259" i="208"/>
  <c r="L259" i="208"/>
  <c r="K259" i="208"/>
  <c r="J259" i="208"/>
  <c r="I259" i="208"/>
  <c r="H259" i="208"/>
  <c r="G259" i="208"/>
  <c r="F259" i="208"/>
  <c r="E259" i="208"/>
  <c r="D259" i="208"/>
  <c r="R255" i="208"/>
  <c r="Q255" i="208"/>
  <c r="P255" i="208"/>
  <c r="O255" i="208"/>
  <c r="N255" i="208"/>
  <c r="M255" i="208"/>
  <c r="L255" i="208"/>
  <c r="K255" i="208"/>
  <c r="J255" i="208"/>
  <c r="I255" i="208"/>
  <c r="H255" i="208"/>
  <c r="G255" i="208"/>
  <c r="F255" i="208"/>
  <c r="E255" i="208"/>
  <c r="D255" i="208"/>
  <c r="R251" i="208"/>
  <c r="Q251" i="208"/>
  <c r="P251" i="208"/>
  <c r="O251" i="208"/>
  <c r="N251" i="208"/>
  <c r="M251" i="208"/>
  <c r="L251" i="208"/>
  <c r="K251" i="208"/>
  <c r="J251" i="208"/>
  <c r="I251" i="208"/>
  <c r="H251" i="208"/>
  <c r="G251" i="208"/>
  <c r="F251" i="208"/>
  <c r="E251" i="208"/>
  <c r="D251" i="208"/>
  <c r="R247" i="208"/>
  <c r="Q247" i="208"/>
  <c r="P247" i="208"/>
  <c r="O247" i="208"/>
  <c r="N247" i="208"/>
  <c r="M247" i="208"/>
  <c r="L247" i="208"/>
  <c r="K247" i="208"/>
  <c r="J247" i="208"/>
  <c r="I247" i="208"/>
  <c r="H247" i="208"/>
  <c r="G247" i="208"/>
  <c r="F247" i="208"/>
  <c r="E247" i="208"/>
  <c r="D247" i="208"/>
  <c r="R243" i="208"/>
  <c r="Q243" i="208"/>
  <c r="P243" i="208"/>
  <c r="O243" i="208"/>
  <c r="N243" i="208"/>
  <c r="M243" i="208"/>
  <c r="L243" i="208"/>
  <c r="K243" i="208"/>
  <c r="J243" i="208"/>
  <c r="I243" i="208"/>
  <c r="H243" i="208"/>
  <c r="G243" i="208"/>
  <c r="F243" i="208"/>
  <c r="E243" i="208"/>
  <c r="D243" i="208"/>
  <c r="R235" i="208"/>
  <c r="Q235" i="208"/>
  <c r="P235" i="208"/>
  <c r="O235" i="208"/>
  <c r="N235" i="208"/>
  <c r="M235" i="208"/>
  <c r="L235" i="208"/>
  <c r="K235" i="208"/>
  <c r="J235" i="208"/>
  <c r="I235" i="208"/>
  <c r="H235" i="208"/>
  <c r="G235" i="208"/>
  <c r="F235" i="208"/>
  <c r="E235" i="208"/>
  <c r="D235" i="208"/>
  <c r="R231" i="208"/>
  <c r="Q231" i="208"/>
  <c r="P231" i="208"/>
  <c r="O231" i="208"/>
  <c r="N231" i="208"/>
  <c r="M231" i="208"/>
  <c r="L231" i="208"/>
  <c r="K231" i="208"/>
  <c r="J231" i="208"/>
  <c r="I231" i="208"/>
  <c r="H231" i="208"/>
  <c r="G231" i="208"/>
  <c r="F231" i="208"/>
  <c r="E231" i="208"/>
  <c r="D231" i="208"/>
  <c r="R227" i="208"/>
  <c r="Q227" i="208"/>
  <c r="P227" i="208"/>
  <c r="O227" i="208"/>
  <c r="N227" i="208"/>
  <c r="M227" i="208"/>
  <c r="L227" i="208"/>
  <c r="K227" i="208"/>
  <c r="J227" i="208"/>
  <c r="I227" i="208"/>
  <c r="H227" i="208"/>
  <c r="G227" i="208"/>
  <c r="F227" i="208"/>
  <c r="E227" i="208"/>
  <c r="D227" i="208"/>
  <c r="R223" i="208"/>
  <c r="Q223" i="208"/>
  <c r="P223" i="208"/>
  <c r="O223" i="208"/>
  <c r="N223" i="208"/>
  <c r="M223" i="208"/>
  <c r="L223" i="208"/>
  <c r="K223" i="208"/>
  <c r="J223" i="208"/>
  <c r="I223" i="208"/>
  <c r="H223" i="208"/>
  <c r="G223" i="208"/>
  <c r="F223" i="208"/>
  <c r="E223" i="208"/>
  <c r="D223" i="208"/>
  <c r="R219" i="208"/>
  <c r="Q219" i="208"/>
  <c r="P219" i="208"/>
  <c r="O219" i="208"/>
  <c r="N219" i="208"/>
  <c r="M219" i="208"/>
  <c r="L219" i="208"/>
  <c r="K219" i="208"/>
  <c r="J219" i="208"/>
  <c r="I219" i="208"/>
  <c r="H219" i="208"/>
  <c r="G219" i="208"/>
  <c r="F219" i="208"/>
  <c r="E219" i="208"/>
  <c r="D219" i="208"/>
  <c r="R212" i="208"/>
  <c r="Q212" i="208"/>
  <c r="P212" i="208"/>
  <c r="O212" i="208"/>
  <c r="N212" i="208"/>
  <c r="M212" i="208"/>
  <c r="L212" i="208"/>
  <c r="K212" i="208"/>
  <c r="J212" i="208"/>
  <c r="I212" i="208"/>
  <c r="H212" i="208"/>
  <c r="G212" i="208"/>
  <c r="F212" i="208"/>
  <c r="E212" i="208"/>
  <c r="D212" i="208"/>
  <c r="R208" i="208"/>
  <c r="Q208" i="208"/>
  <c r="P208" i="208"/>
  <c r="O208" i="208"/>
  <c r="N208" i="208"/>
  <c r="M208" i="208"/>
  <c r="L208" i="208"/>
  <c r="K208" i="208"/>
  <c r="J208" i="208"/>
  <c r="I208" i="208"/>
  <c r="H208" i="208"/>
  <c r="G208" i="208"/>
  <c r="F208" i="208"/>
  <c r="E208" i="208"/>
  <c r="D208" i="208"/>
  <c r="R204" i="208"/>
  <c r="Q204" i="208"/>
  <c r="P204" i="208"/>
  <c r="O204" i="208"/>
  <c r="N204" i="208"/>
  <c r="M204" i="208"/>
  <c r="L204" i="208"/>
  <c r="K204" i="208"/>
  <c r="J204" i="208"/>
  <c r="I204" i="208"/>
  <c r="H204" i="208"/>
  <c r="G204" i="208"/>
  <c r="F204" i="208"/>
  <c r="E204" i="208"/>
  <c r="D204" i="208"/>
  <c r="R200" i="208"/>
  <c r="Q200" i="208"/>
  <c r="P200" i="208"/>
  <c r="O200" i="208"/>
  <c r="N200" i="208"/>
  <c r="M200" i="208"/>
  <c r="L200" i="208"/>
  <c r="K200" i="208"/>
  <c r="J200" i="208"/>
  <c r="I200" i="208"/>
  <c r="H200" i="208"/>
  <c r="G200" i="208"/>
  <c r="F200" i="208"/>
  <c r="E200" i="208"/>
  <c r="D200" i="208"/>
  <c r="R196" i="208"/>
  <c r="Q196" i="208"/>
  <c r="P196" i="208"/>
  <c r="O196" i="208"/>
  <c r="N196" i="208"/>
  <c r="M196" i="208"/>
  <c r="L196" i="208"/>
  <c r="K196" i="208"/>
  <c r="J196" i="208"/>
  <c r="I196" i="208"/>
  <c r="H196" i="208"/>
  <c r="G196" i="208"/>
  <c r="F196" i="208"/>
  <c r="E196" i="208"/>
  <c r="D196" i="208"/>
  <c r="R189" i="208"/>
  <c r="Q189" i="208"/>
  <c r="P189" i="208"/>
  <c r="O189" i="208"/>
  <c r="N189" i="208"/>
  <c r="M189" i="208"/>
  <c r="L189" i="208"/>
  <c r="K189" i="208"/>
  <c r="J189" i="208"/>
  <c r="I189" i="208"/>
  <c r="H189" i="208"/>
  <c r="G189" i="208"/>
  <c r="F189" i="208"/>
  <c r="E189" i="208"/>
  <c r="D189" i="208"/>
  <c r="R185" i="208"/>
  <c r="Q185" i="208"/>
  <c r="P185" i="208"/>
  <c r="O185" i="208"/>
  <c r="N185" i="208"/>
  <c r="M185" i="208"/>
  <c r="L185" i="208"/>
  <c r="K185" i="208"/>
  <c r="J185" i="208"/>
  <c r="I185" i="208"/>
  <c r="H185" i="208"/>
  <c r="G185" i="208"/>
  <c r="F185" i="208"/>
  <c r="E185" i="208"/>
  <c r="D185" i="208"/>
  <c r="R181" i="208"/>
  <c r="Q181" i="208"/>
  <c r="P181" i="208"/>
  <c r="O181" i="208"/>
  <c r="N181" i="208"/>
  <c r="M181" i="208"/>
  <c r="L181" i="208"/>
  <c r="K181" i="208"/>
  <c r="J181" i="208"/>
  <c r="I181" i="208"/>
  <c r="H181" i="208"/>
  <c r="G181" i="208"/>
  <c r="F181" i="208"/>
  <c r="E181" i="208"/>
  <c r="D181" i="208"/>
  <c r="R177" i="208"/>
  <c r="Q177" i="208"/>
  <c r="P177" i="208"/>
  <c r="O177" i="208"/>
  <c r="N177" i="208"/>
  <c r="M177" i="208"/>
  <c r="L177" i="208"/>
  <c r="K177" i="208"/>
  <c r="J177" i="208"/>
  <c r="I177" i="208"/>
  <c r="H177" i="208"/>
  <c r="G177" i="208"/>
  <c r="F177" i="208"/>
  <c r="E177" i="208"/>
  <c r="D177" i="208"/>
  <c r="R173" i="208"/>
  <c r="Q173" i="208"/>
  <c r="P173" i="208"/>
  <c r="O173" i="208"/>
  <c r="N173" i="208"/>
  <c r="M173" i="208"/>
  <c r="L173" i="208"/>
  <c r="K173" i="208"/>
  <c r="J173" i="208"/>
  <c r="I173" i="208"/>
  <c r="H173" i="208"/>
  <c r="G173" i="208"/>
  <c r="F173" i="208"/>
  <c r="E173" i="208"/>
  <c r="D173" i="208"/>
  <c r="R166" i="208"/>
  <c r="Q166" i="208"/>
  <c r="P166" i="208"/>
  <c r="O166" i="208"/>
  <c r="N166" i="208"/>
  <c r="M166" i="208"/>
  <c r="L166" i="208"/>
  <c r="K166" i="208"/>
  <c r="J166" i="208"/>
  <c r="I166" i="208"/>
  <c r="H166" i="208"/>
  <c r="G166" i="208"/>
  <c r="F166" i="208"/>
  <c r="E166" i="208"/>
  <c r="D166" i="208"/>
  <c r="R162" i="208"/>
  <c r="K33" i="248" s="1"/>
  <c r="Q162" i="208"/>
  <c r="K33" i="247" s="1"/>
  <c r="P162" i="208"/>
  <c r="K33" i="246" s="1"/>
  <c r="O162" i="208"/>
  <c r="K33" i="245" s="1"/>
  <c r="N162" i="208"/>
  <c r="K33" i="244" s="1"/>
  <c r="M162" i="208"/>
  <c r="K33" i="243" s="1"/>
  <c r="L162" i="208"/>
  <c r="K33" i="242" s="1"/>
  <c r="K162" i="208"/>
  <c r="K33" i="241" s="1"/>
  <c r="J162" i="208"/>
  <c r="K33" i="240" s="1"/>
  <c r="I162" i="208"/>
  <c r="K33" i="239" s="1"/>
  <c r="H162" i="208"/>
  <c r="K33" i="238" s="1"/>
  <c r="G162" i="208"/>
  <c r="K33" i="237" s="1"/>
  <c r="F162" i="208"/>
  <c r="K33" i="236" s="1"/>
  <c r="E162" i="208"/>
  <c r="K33" i="235" s="1"/>
  <c r="D162" i="208"/>
  <c r="K33" i="214" s="1"/>
  <c r="R158" i="208"/>
  <c r="K29" i="248" s="1"/>
  <c r="Q158" i="208"/>
  <c r="K29" i="247" s="1"/>
  <c r="P158" i="208"/>
  <c r="K29" i="246" s="1"/>
  <c r="O158" i="208"/>
  <c r="K29" i="245" s="1"/>
  <c r="N158" i="208"/>
  <c r="K29" i="244" s="1"/>
  <c r="M158" i="208"/>
  <c r="K29" i="243" s="1"/>
  <c r="L158" i="208"/>
  <c r="K29" i="242" s="1"/>
  <c r="K158" i="208"/>
  <c r="K29" i="241" s="1"/>
  <c r="J158" i="208"/>
  <c r="K29" i="240" s="1"/>
  <c r="I158" i="208"/>
  <c r="K29" i="239" s="1"/>
  <c r="H158" i="208"/>
  <c r="K29" i="238" s="1"/>
  <c r="G158" i="208"/>
  <c r="K29" i="237" s="1"/>
  <c r="F158" i="208"/>
  <c r="K29" i="236" s="1"/>
  <c r="E158" i="208"/>
  <c r="K29" i="235" s="1"/>
  <c r="D158" i="208"/>
  <c r="K29" i="214" s="1"/>
  <c r="R154" i="208"/>
  <c r="K25" i="248" s="1"/>
  <c r="Q154" i="208"/>
  <c r="K25" i="247" s="1"/>
  <c r="P154" i="208"/>
  <c r="K25" i="246" s="1"/>
  <c r="O154" i="208"/>
  <c r="K25" i="245" s="1"/>
  <c r="N154" i="208"/>
  <c r="K25" i="244" s="1"/>
  <c r="M154" i="208"/>
  <c r="K25" i="243" s="1"/>
  <c r="L154" i="208"/>
  <c r="K25" i="242" s="1"/>
  <c r="K154" i="208"/>
  <c r="K25" i="241" s="1"/>
  <c r="J154" i="208"/>
  <c r="K25" i="240" s="1"/>
  <c r="I154" i="208"/>
  <c r="K25" i="239" s="1"/>
  <c r="H154" i="208"/>
  <c r="K25" i="238" s="1"/>
  <c r="G154" i="208"/>
  <c r="K25" i="237" s="1"/>
  <c r="F154" i="208"/>
  <c r="K25" i="236" s="1"/>
  <c r="E154" i="208"/>
  <c r="K25" i="235" s="1"/>
  <c r="D154" i="208"/>
  <c r="K25" i="214" s="1"/>
  <c r="R150" i="208"/>
  <c r="K21" i="248" s="1"/>
  <c r="Q150" i="208"/>
  <c r="K21" i="247" s="1"/>
  <c r="P150" i="208"/>
  <c r="K21" i="246" s="1"/>
  <c r="O150" i="208"/>
  <c r="K21" i="245" s="1"/>
  <c r="N150" i="208"/>
  <c r="K21" i="244" s="1"/>
  <c r="M150" i="208"/>
  <c r="K21" i="243" s="1"/>
  <c r="L150" i="208"/>
  <c r="K21" i="242" s="1"/>
  <c r="K150" i="208"/>
  <c r="K21" i="241" s="1"/>
  <c r="J150" i="208"/>
  <c r="K21" i="240" s="1"/>
  <c r="I150" i="208"/>
  <c r="K21" i="239" s="1"/>
  <c r="H150" i="208"/>
  <c r="K21" i="238" s="1"/>
  <c r="G150" i="208"/>
  <c r="K21" i="237" s="1"/>
  <c r="F150" i="208"/>
  <c r="K21" i="236" s="1"/>
  <c r="E150" i="208"/>
  <c r="K21" i="235" s="1"/>
  <c r="D150" i="208"/>
  <c r="K21" i="214" s="1"/>
  <c r="R143" i="208"/>
  <c r="Q143" i="208"/>
  <c r="P143" i="208"/>
  <c r="O143" i="208"/>
  <c r="N143" i="208"/>
  <c r="M143" i="208"/>
  <c r="L143" i="208"/>
  <c r="K143" i="208"/>
  <c r="J143" i="208"/>
  <c r="I143" i="208"/>
  <c r="H143" i="208"/>
  <c r="G143" i="208"/>
  <c r="F143" i="208"/>
  <c r="E143" i="208"/>
  <c r="D143" i="208"/>
  <c r="R139" i="208"/>
  <c r="Q139" i="208"/>
  <c r="P139" i="208"/>
  <c r="O139" i="208"/>
  <c r="N139" i="208"/>
  <c r="M139" i="208"/>
  <c r="L139" i="208"/>
  <c r="K139" i="208"/>
  <c r="J139" i="208"/>
  <c r="I139" i="208"/>
  <c r="H139" i="208"/>
  <c r="G139" i="208"/>
  <c r="F139" i="208"/>
  <c r="E139" i="208"/>
  <c r="D139" i="208"/>
  <c r="R135" i="208"/>
  <c r="Q135" i="208"/>
  <c r="P135" i="208"/>
  <c r="O135" i="208"/>
  <c r="N135" i="208"/>
  <c r="M135" i="208"/>
  <c r="L135" i="208"/>
  <c r="K135" i="208"/>
  <c r="J135" i="208"/>
  <c r="I135" i="208"/>
  <c r="H135" i="208"/>
  <c r="G135" i="208"/>
  <c r="F135" i="208"/>
  <c r="E135" i="208"/>
  <c r="D135" i="208"/>
  <c r="R131" i="208"/>
  <c r="Q131" i="208"/>
  <c r="P131" i="208"/>
  <c r="O131" i="208"/>
  <c r="N131" i="208"/>
  <c r="M131" i="208"/>
  <c r="L131" i="208"/>
  <c r="K131" i="208"/>
  <c r="J131" i="208"/>
  <c r="I131" i="208"/>
  <c r="H131" i="208"/>
  <c r="G131" i="208"/>
  <c r="F131" i="208"/>
  <c r="E131" i="208"/>
  <c r="D131" i="208"/>
  <c r="R127" i="208"/>
  <c r="Q127" i="208"/>
  <c r="P127" i="208"/>
  <c r="O127" i="208"/>
  <c r="N127" i="208"/>
  <c r="M127" i="208"/>
  <c r="L127" i="208"/>
  <c r="K127" i="208"/>
  <c r="J127" i="208"/>
  <c r="I127" i="208"/>
  <c r="H127" i="208"/>
  <c r="G127" i="208"/>
  <c r="F127" i="208"/>
  <c r="E127" i="208"/>
  <c r="D127" i="208"/>
  <c r="R119" i="208"/>
  <c r="Q119" i="208"/>
  <c r="P119" i="208"/>
  <c r="O119" i="208"/>
  <c r="N119" i="208"/>
  <c r="M119" i="208"/>
  <c r="L119" i="208"/>
  <c r="K119" i="208"/>
  <c r="J119" i="208"/>
  <c r="I119" i="208"/>
  <c r="H119" i="208"/>
  <c r="G119" i="208"/>
  <c r="F119" i="208"/>
  <c r="E119" i="208"/>
  <c r="D119" i="208"/>
  <c r="R115" i="208"/>
  <c r="Q115" i="208"/>
  <c r="P115" i="208"/>
  <c r="O115" i="208"/>
  <c r="N115" i="208"/>
  <c r="M115" i="208"/>
  <c r="L115" i="208"/>
  <c r="K115" i="208"/>
  <c r="J115" i="208"/>
  <c r="I115" i="208"/>
  <c r="H115" i="208"/>
  <c r="G115" i="208"/>
  <c r="F115" i="208"/>
  <c r="E115" i="208"/>
  <c r="D115" i="208"/>
  <c r="R111" i="208"/>
  <c r="Q111" i="208"/>
  <c r="P111" i="208"/>
  <c r="O111" i="208"/>
  <c r="N111" i="208"/>
  <c r="M111" i="208"/>
  <c r="L111" i="208"/>
  <c r="K111" i="208"/>
  <c r="J111" i="208"/>
  <c r="I111" i="208"/>
  <c r="H111" i="208"/>
  <c r="G111" i="208"/>
  <c r="F111" i="208"/>
  <c r="E111" i="208"/>
  <c r="D111" i="208"/>
  <c r="R107" i="208"/>
  <c r="Q107" i="208"/>
  <c r="P107" i="208"/>
  <c r="O107" i="208"/>
  <c r="N107" i="208"/>
  <c r="M107" i="208"/>
  <c r="L107" i="208"/>
  <c r="K107" i="208"/>
  <c r="J107" i="208"/>
  <c r="I107" i="208"/>
  <c r="H107" i="208"/>
  <c r="G107" i="208"/>
  <c r="F107" i="208"/>
  <c r="E107" i="208"/>
  <c r="D107" i="208"/>
  <c r="R103" i="208"/>
  <c r="Q103" i="208"/>
  <c r="P103" i="208"/>
  <c r="O103" i="208"/>
  <c r="N103" i="208"/>
  <c r="M103" i="208"/>
  <c r="L103" i="208"/>
  <c r="K103" i="208"/>
  <c r="J103" i="208"/>
  <c r="I103" i="208"/>
  <c r="H103" i="208"/>
  <c r="G103" i="208"/>
  <c r="F103" i="208"/>
  <c r="E103" i="208"/>
  <c r="D103" i="208"/>
  <c r="R96" i="208"/>
  <c r="Q96" i="208"/>
  <c r="P96" i="208"/>
  <c r="O96" i="208"/>
  <c r="N96" i="208"/>
  <c r="M96" i="208"/>
  <c r="L96" i="208"/>
  <c r="K96" i="208"/>
  <c r="J96" i="208"/>
  <c r="I96" i="208"/>
  <c r="H96" i="208"/>
  <c r="G96" i="208"/>
  <c r="F96" i="208"/>
  <c r="E96" i="208"/>
  <c r="D96" i="208"/>
  <c r="R92" i="208"/>
  <c r="Q92" i="208"/>
  <c r="P92" i="208"/>
  <c r="O92" i="208"/>
  <c r="N92" i="208"/>
  <c r="M92" i="208"/>
  <c r="L92" i="208"/>
  <c r="K92" i="208"/>
  <c r="J92" i="208"/>
  <c r="I92" i="208"/>
  <c r="H92" i="208"/>
  <c r="G92" i="208"/>
  <c r="F92" i="208"/>
  <c r="E92" i="208"/>
  <c r="D92" i="208"/>
  <c r="R88" i="208"/>
  <c r="Q88" i="208"/>
  <c r="P88" i="208"/>
  <c r="O88" i="208"/>
  <c r="N88" i="208"/>
  <c r="M88" i="208"/>
  <c r="L88" i="208"/>
  <c r="K88" i="208"/>
  <c r="J88" i="208"/>
  <c r="I88" i="208"/>
  <c r="H88" i="208"/>
  <c r="G88" i="208"/>
  <c r="F88" i="208"/>
  <c r="E88" i="208"/>
  <c r="D88" i="208"/>
  <c r="R84" i="208"/>
  <c r="Q84" i="208"/>
  <c r="P84" i="208"/>
  <c r="O84" i="208"/>
  <c r="N84" i="208"/>
  <c r="M84" i="208"/>
  <c r="L84" i="208"/>
  <c r="K84" i="208"/>
  <c r="J84" i="208"/>
  <c r="I84" i="208"/>
  <c r="H84" i="208"/>
  <c r="G84" i="208"/>
  <c r="F84" i="208"/>
  <c r="E84" i="208"/>
  <c r="D84" i="208"/>
  <c r="R80" i="208"/>
  <c r="Q80" i="208"/>
  <c r="P80" i="208"/>
  <c r="O80" i="208"/>
  <c r="N80" i="208"/>
  <c r="M80" i="208"/>
  <c r="L80" i="208"/>
  <c r="K80" i="208"/>
  <c r="J80" i="208"/>
  <c r="I80" i="208"/>
  <c r="H80" i="208"/>
  <c r="G80" i="208"/>
  <c r="F80" i="208"/>
  <c r="E80" i="208"/>
  <c r="D80" i="208"/>
  <c r="R73" i="208"/>
  <c r="Q73" i="208"/>
  <c r="P73" i="208"/>
  <c r="O73" i="208"/>
  <c r="N73" i="208"/>
  <c r="M73" i="208"/>
  <c r="L73" i="208"/>
  <c r="K73" i="208"/>
  <c r="J73" i="208"/>
  <c r="I73" i="208"/>
  <c r="H73" i="208"/>
  <c r="G73" i="208"/>
  <c r="F73" i="208"/>
  <c r="E73" i="208"/>
  <c r="D73" i="208"/>
  <c r="R69" i="208"/>
  <c r="Q69" i="208"/>
  <c r="P69" i="208"/>
  <c r="O69" i="208"/>
  <c r="N69" i="208"/>
  <c r="M69" i="208"/>
  <c r="L69" i="208"/>
  <c r="K69" i="208"/>
  <c r="J69" i="208"/>
  <c r="I69" i="208"/>
  <c r="H69" i="208"/>
  <c r="G69" i="208"/>
  <c r="F69" i="208"/>
  <c r="E69" i="208"/>
  <c r="D69" i="208"/>
  <c r="R65" i="208"/>
  <c r="Q65" i="208"/>
  <c r="P65" i="208"/>
  <c r="O65" i="208"/>
  <c r="N65" i="208"/>
  <c r="M65" i="208"/>
  <c r="L65" i="208"/>
  <c r="K65" i="208"/>
  <c r="J65" i="208"/>
  <c r="I65" i="208"/>
  <c r="H65" i="208"/>
  <c r="G65" i="208"/>
  <c r="F65" i="208"/>
  <c r="E65" i="208"/>
  <c r="D65" i="208"/>
  <c r="R61" i="208"/>
  <c r="Q61" i="208"/>
  <c r="P61" i="208"/>
  <c r="O61" i="208"/>
  <c r="N61" i="208"/>
  <c r="M61" i="208"/>
  <c r="L61" i="208"/>
  <c r="K61" i="208"/>
  <c r="J61" i="208"/>
  <c r="I61" i="208"/>
  <c r="H61" i="208"/>
  <c r="G61" i="208"/>
  <c r="F61" i="208"/>
  <c r="E61" i="208"/>
  <c r="D61" i="208"/>
  <c r="R57" i="208"/>
  <c r="Q57" i="208"/>
  <c r="P57" i="208"/>
  <c r="O57" i="208"/>
  <c r="N57" i="208"/>
  <c r="M57" i="208"/>
  <c r="L57" i="208"/>
  <c r="K57" i="208"/>
  <c r="J57" i="208"/>
  <c r="I57" i="208"/>
  <c r="H57" i="208"/>
  <c r="G57" i="208"/>
  <c r="F57" i="208"/>
  <c r="E57" i="208"/>
  <c r="D57" i="208"/>
  <c r="R50" i="208"/>
  <c r="Q50" i="208"/>
  <c r="P50" i="208"/>
  <c r="O50" i="208"/>
  <c r="N50" i="208"/>
  <c r="M50" i="208"/>
  <c r="L50" i="208"/>
  <c r="K50" i="208"/>
  <c r="J50" i="208"/>
  <c r="I50" i="208"/>
  <c r="H50" i="208"/>
  <c r="G50" i="208"/>
  <c r="F50" i="208"/>
  <c r="E50" i="208"/>
  <c r="D50" i="208"/>
  <c r="R46" i="208"/>
  <c r="Q46" i="208"/>
  <c r="P46" i="208"/>
  <c r="O46" i="208"/>
  <c r="N46" i="208"/>
  <c r="M46" i="208"/>
  <c r="L46" i="208"/>
  <c r="K46" i="208"/>
  <c r="J46" i="208"/>
  <c r="I46" i="208"/>
  <c r="H46" i="208"/>
  <c r="G46" i="208"/>
  <c r="F46" i="208"/>
  <c r="E46" i="208"/>
  <c r="D46" i="208"/>
  <c r="R42" i="208"/>
  <c r="Q42" i="208"/>
  <c r="P42" i="208"/>
  <c r="O42" i="208"/>
  <c r="N42" i="208"/>
  <c r="M42" i="208"/>
  <c r="L42" i="208"/>
  <c r="K42" i="208"/>
  <c r="J42" i="208"/>
  <c r="I42" i="208"/>
  <c r="H42" i="208"/>
  <c r="G42" i="208"/>
  <c r="F42" i="208"/>
  <c r="E42" i="208"/>
  <c r="D42" i="208"/>
  <c r="R38" i="208"/>
  <c r="Q38" i="208"/>
  <c r="P38" i="208"/>
  <c r="O38" i="208"/>
  <c r="N38" i="208"/>
  <c r="M38" i="208"/>
  <c r="L38" i="208"/>
  <c r="K38" i="208"/>
  <c r="J38" i="208"/>
  <c r="I38" i="208"/>
  <c r="H38" i="208"/>
  <c r="G38" i="208"/>
  <c r="F38" i="208"/>
  <c r="E38" i="208"/>
  <c r="D38" i="208"/>
  <c r="R34" i="208"/>
  <c r="Q34" i="208"/>
  <c r="P34" i="208"/>
  <c r="O34" i="208"/>
  <c r="N34" i="208"/>
  <c r="M34" i="208"/>
  <c r="L34" i="208"/>
  <c r="K34" i="208"/>
  <c r="J34" i="208"/>
  <c r="I34" i="208"/>
  <c r="H34" i="208"/>
  <c r="G34" i="208"/>
  <c r="F34" i="208"/>
  <c r="E34" i="208"/>
  <c r="D34" i="208"/>
  <c r="R27" i="208"/>
  <c r="Q27" i="208"/>
  <c r="P27" i="208"/>
  <c r="O27" i="208"/>
  <c r="N27" i="208"/>
  <c r="M27" i="208"/>
  <c r="L27" i="208"/>
  <c r="K27" i="208"/>
  <c r="J27" i="208"/>
  <c r="I27" i="208"/>
  <c r="H27" i="208"/>
  <c r="G27" i="208"/>
  <c r="F27" i="208"/>
  <c r="E27" i="208"/>
  <c r="D27" i="208"/>
  <c r="R23" i="208"/>
  <c r="Q23" i="208"/>
  <c r="P23" i="208"/>
  <c r="O23" i="208"/>
  <c r="N23" i="208"/>
  <c r="M23" i="208"/>
  <c r="L23" i="208"/>
  <c r="K23" i="208"/>
  <c r="J23" i="208"/>
  <c r="I23" i="208"/>
  <c r="H23" i="208"/>
  <c r="G23" i="208"/>
  <c r="F23" i="208"/>
  <c r="E23" i="208"/>
  <c r="D23" i="208"/>
  <c r="R19" i="208"/>
  <c r="Q19" i="208"/>
  <c r="P19" i="208"/>
  <c r="O19" i="208"/>
  <c r="N19" i="208"/>
  <c r="M19" i="208"/>
  <c r="L19" i="208"/>
  <c r="K19" i="208"/>
  <c r="J19" i="208"/>
  <c r="I19" i="208"/>
  <c r="H19" i="208"/>
  <c r="G19" i="208"/>
  <c r="F19" i="208"/>
  <c r="E19" i="208"/>
  <c r="D19" i="208"/>
  <c r="R15" i="208"/>
  <c r="Q15" i="208"/>
  <c r="P15" i="208"/>
  <c r="O15" i="208"/>
  <c r="N15" i="208"/>
  <c r="M15" i="208"/>
  <c r="L15" i="208"/>
  <c r="K15" i="208"/>
  <c r="J15" i="208"/>
  <c r="I15" i="208"/>
  <c r="H15" i="208"/>
  <c r="G15" i="208"/>
  <c r="F15" i="208"/>
  <c r="E15" i="208"/>
  <c r="D15" i="208"/>
  <c r="R11" i="208"/>
  <c r="Q11" i="208"/>
  <c r="P11" i="208"/>
  <c r="O11" i="208"/>
  <c r="N11" i="208"/>
  <c r="M11" i="208"/>
  <c r="L11" i="208"/>
  <c r="K11" i="208"/>
  <c r="J11" i="208"/>
  <c r="I11" i="208"/>
  <c r="H11" i="208"/>
  <c r="G11" i="208"/>
  <c r="F11" i="208"/>
  <c r="E11" i="208"/>
  <c r="D11" i="208"/>
  <c r="H34" i="210" l="1"/>
  <c r="C84" i="237"/>
  <c r="P34" i="210"/>
  <c r="C84" i="241"/>
  <c r="X34" i="210"/>
  <c r="C84" i="245"/>
  <c r="C84" i="238"/>
  <c r="J34" i="210"/>
  <c r="R34" i="210"/>
  <c r="C84" i="242"/>
  <c r="Z34" i="210"/>
  <c r="C84" i="246"/>
  <c r="B34" i="211"/>
  <c r="B30" i="211"/>
  <c r="D34" i="210"/>
  <c r="C84" i="235"/>
  <c r="L34" i="210"/>
  <c r="C84" i="239"/>
  <c r="T34" i="210"/>
  <c r="C84" i="243"/>
  <c r="AB34" i="210"/>
  <c r="C84" i="247"/>
  <c r="F34" i="210"/>
  <c r="C84" i="236"/>
  <c r="C84" i="240"/>
  <c r="N34" i="210"/>
  <c r="V34" i="210"/>
  <c r="C84" i="244"/>
  <c r="AD34" i="210"/>
  <c r="C84" i="248"/>
  <c r="C84" i="214"/>
  <c r="B34" i="210"/>
  <c r="O260" i="208"/>
  <c r="L584" i="208"/>
  <c r="K624" i="208"/>
  <c r="I306" i="208"/>
  <c r="Q306" i="208"/>
  <c r="O306" i="208"/>
  <c r="P376" i="208"/>
  <c r="P514" i="208"/>
  <c r="J399" i="208"/>
  <c r="O491" i="208"/>
  <c r="E491" i="208"/>
  <c r="J491" i="208"/>
  <c r="F28" i="208"/>
  <c r="J28" i="208"/>
  <c r="N28" i="208"/>
  <c r="R28" i="208"/>
  <c r="G28" i="208"/>
  <c r="K28" i="208"/>
  <c r="O28" i="208"/>
  <c r="F120" i="208"/>
  <c r="J120" i="208"/>
  <c r="N120" i="208"/>
  <c r="R120" i="208"/>
  <c r="G120" i="208"/>
  <c r="K120" i="208"/>
  <c r="O120" i="208"/>
  <c r="E120" i="208"/>
  <c r="I167" i="208"/>
  <c r="E190" i="208"/>
  <c r="F213" i="208"/>
  <c r="J213" i="208"/>
  <c r="N213" i="208"/>
  <c r="R213" i="208"/>
  <c r="G213" i="208"/>
  <c r="K213" i="208"/>
  <c r="O213" i="208"/>
  <c r="E213" i="208"/>
  <c r="I213" i="208"/>
  <c r="L376" i="208"/>
  <c r="F445" i="208"/>
  <c r="J445" i="208"/>
  <c r="N445" i="208"/>
  <c r="R445" i="208"/>
  <c r="G445" i="208"/>
  <c r="K445" i="208"/>
  <c r="O445" i="208"/>
  <c r="E445" i="208"/>
  <c r="G468" i="208"/>
  <c r="I260" i="208"/>
  <c r="O329" i="208"/>
  <c r="E329" i="208"/>
  <c r="E376" i="208"/>
  <c r="I120" i="208"/>
  <c r="F167" i="208"/>
  <c r="J167" i="208"/>
  <c r="N167" i="208"/>
  <c r="R167" i="208"/>
  <c r="G167" i="208"/>
  <c r="K167" i="208"/>
  <c r="O167" i="208"/>
  <c r="K422" i="208"/>
  <c r="O422" i="208"/>
  <c r="L422" i="208"/>
  <c r="E422" i="208"/>
  <c r="F74" i="208"/>
  <c r="N74" i="208"/>
  <c r="G74" i="208"/>
  <c r="K74" i="208"/>
  <c r="O74" i="208"/>
  <c r="G97" i="208"/>
  <c r="K97" i="208"/>
  <c r="O97" i="208"/>
  <c r="D97" i="208"/>
  <c r="L97" i="208"/>
  <c r="Q120" i="208"/>
  <c r="E167" i="208"/>
  <c r="Q167" i="208"/>
  <c r="O190" i="208"/>
  <c r="F306" i="208"/>
  <c r="J306" i="208"/>
  <c r="N306" i="208"/>
  <c r="R306" i="208"/>
  <c r="G306" i="208"/>
  <c r="K306" i="208"/>
  <c r="M399" i="208"/>
  <c r="Q445" i="208"/>
  <c r="D584" i="208"/>
  <c r="H584" i="208"/>
  <c r="P584" i="208"/>
  <c r="I584" i="208"/>
  <c r="M584" i="208"/>
  <c r="Q584" i="208"/>
  <c r="G584" i="208"/>
  <c r="K584" i="208"/>
  <c r="N624" i="208"/>
  <c r="P190" i="208"/>
  <c r="F260" i="208"/>
  <c r="J260" i="208"/>
  <c r="N260" i="208"/>
  <c r="R260" i="208"/>
  <c r="G260" i="208"/>
  <c r="K260" i="208"/>
  <c r="E260" i="208"/>
  <c r="Q260" i="208"/>
  <c r="F352" i="208"/>
  <c r="J352" i="208"/>
  <c r="N352" i="208"/>
  <c r="R352" i="208"/>
  <c r="G352" i="208"/>
  <c r="K352" i="208"/>
  <c r="O352" i="208"/>
  <c r="E352" i="208"/>
  <c r="I352" i="208"/>
  <c r="O376" i="208"/>
  <c r="I445" i="208"/>
  <c r="I491" i="208"/>
  <c r="M491" i="208"/>
  <c r="D514" i="208"/>
  <c r="H514" i="208"/>
  <c r="L514" i="208"/>
  <c r="E514" i="208"/>
  <c r="I514" i="208"/>
  <c r="M514" i="208"/>
  <c r="Q514" i="208"/>
  <c r="G514" i="208"/>
  <c r="K514" i="208"/>
  <c r="E584" i="208"/>
  <c r="D51" i="208"/>
  <c r="H51" i="208"/>
  <c r="L51" i="208"/>
  <c r="P51" i="208"/>
  <c r="E51" i="208"/>
  <c r="I51" i="208"/>
  <c r="M51" i="208"/>
  <c r="Q51" i="208"/>
  <c r="E74" i="208"/>
  <c r="I74" i="208"/>
  <c r="M74" i="208"/>
  <c r="Q74" i="208"/>
  <c r="J74" i="208"/>
  <c r="R74" i="208"/>
  <c r="E306" i="208"/>
  <c r="P329" i="208"/>
  <c r="P422" i="208"/>
  <c r="R624" i="208"/>
  <c r="F624" i="208"/>
  <c r="J624" i="208"/>
  <c r="H97" i="208"/>
  <c r="P97" i="208"/>
  <c r="E97" i="208"/>
  <c r="I97" i="208"/>
  <c r="M97" i="208"/>
  <c r="Q97" i="208"/>
  <c r="M120" i="208"/>
  <c r="D144" i="208"/>
  <c r="H144" i="208"/>
  <c r="L144" i="208"/>
  <c r="P144" i="208"/>
  <c r="E144" i="208"/>
  <c r="I144" i="208"/>
  <c r="M144" i="208"/>
  <c r="Q144" i="208"/>
  <c r="G144" i="208"/>
  <c r="K144" i="208"/>
  <c r="M167" i="208"/>
  <c r="F283" i="208"/>
  <c r="J283" i="208"/>
  <c r="N283" i="208"/>
  <c r="R283" i="208"/>
  <c r="G283" i="208"/>
  <c r="K283" i="208"/>
  <c r="L283" i="208"/>
  <c r="E283" i="208"/>
  <c r="Q283" i="208"/>
  <c r="D329" i="208"/>
  <c r="H329" i="208"/>
  <c r="L329" i="208"/>
  <c r="I329" i="208"/>
  <c r="M329" i="208"/>
  <c r="Q329" i="208"/>
  <c r="G329" i="208"/>
  <c r="K329" i="208"/>
  <c r="D376" i="208"/>
  <c r="H376" i="208"/>
  <c r="I376" i="208"/>
  <c r="M376" i="208"/>
  <c r="Q376" i="208"/>
  <c r="G376" i="208"/>
  <c r="K376" i="208"/>
  <c r="F399" i="208"/>
  <c r="N399" i="208"/>
  <c r="R399" i="208"/>
  <c r="G399" i="208"/>
  <c r="K399" i="208"/>
  <c r="O399" i="208"/>
  <c r="E399" i="208"/>
  <c r="I399" i="208"/>
  <c r="F491" i="208"/>
  <c r="N491" i="208"/>
  <c r="R491" i="208"/>
  <c r="G491" i="208"/>
  <c r="K491" i="208"/>
  <c r="O514" i="208"/>
  <c r="F538" i="208"/>
  <c r="J538" i="208"/>
  <c r="N538" i="208"/>
  <c r="R538" i="208"/>
  <c r="G538" i="208"/>
  <c r="K538" i="208"/>
  <c r="O538" i="208"/>
  <c r="E538" i="208"/>
  <c r="I538" i="208"/>
  <c r="O584" i="208"/>
  <c r="G624" i="208"/>
  <c r="O624" i="208"/>
  <c r="D624" i="208"/>
  <c r="H624" i="208"/>
  <c r="L624" i="208"/>
  <c r="P624" i="208"/>
  <c r="D190" i="208"/>
  <c r="H190" i="208"/>
  <c r="L190" i="208"/>
  <c r="I190" i="208"/>
  <c r="M190" i="208"/>
  <c r="Q190" i="208"/>
  <c r="G190" i="208"/>
  <c r="K190" i="208"/>
  <c r="D236" i="208"/>
  <c r="H236" i="208"/>
  <c r="L236" i="208"/>
  <c r="P236" i="208"/>
  <c r="E236" i="208"/>
  <c r="I236" i="208"/>
  <c r="M236" i="208"/>
  <c r="Q236" i="208"/>
  <c r="G236" i="208"/>
  <c r="M260" i="208"/>
  <c r="M306" i="208"/>
  <c r="D422" i="208"/>
  <c r="H422" i="208"/>
  <c r="I422" i="208"/>
  <c r="M422" i="208"/>
  <c r="Q422" i="208"/>
  <c r="G422" i="208"/>
  <c r="M445" i="208"/>
  <c r="D468" i="208"/>
  <c r="H468" i="208"/>
  <c r="L468" i="208"/>
  <c r="P468" i="208"/>
  <c r="E468" i="208"/>
  <c r="I468" i="208"/>
  <c r="M468" i="208"/>
  <c r="Q468" i="208"/>
  <c r="K468" i="208"/>
  <c r="Q491" i="208"/>
  <c r="D28" i="208"/>
  <c r="L28" i="208"/>
  <c r="J51" i="208"/>
  <c r="R51" i="208"/>
  <c r="E28" i="208"/>
  <c r="I28" i="208"/>
  <c r="M28" i="208"/>
  <c r="Q28" i="208"/>
  <c r="G51" i="208"/>
  <c r="K51" i="208"/>
  <c r="O51" i="208"/>
  <c r="O144" i="208"/>
  <c r="M213" i="208"/>
  <c r="H28" i="208"/>
  <c r="P28" i="208"/>
  <c r="F51" i="208"/>
  <c r="N51" i="208"/>
  <c r="D74" i="208"/>
  <c r="H74" i="208"/>
  <c r="L74" i="208"/>
  <c r="P74" i="208"/>
  <c r="F97" i="208"/>
  <c r="J97" i="208"/>
  <c r="N97" i="208"/>
  <c r="Q213" i="208"/>
  <c r="K236" i="208"/>
  <c r="H283" i="208"/>
  <c r="P283" i="208"/>
  <c r="M283" i="208"/>
  <c r="O283" i="208"/>
  <c r="R97" i="208"/>
  <c r="O236" i="208"/>
  <c r="D260" i="208"/>
  <c r="H260" i="208"/>
  <c r="L260" i="208"/>
  <c r="P260" i="208"/>
  <c r="M352" i="208"/>
  <c r="Q399" i="208"/>
  <c r="O468" i="208"/>
  <c r="M538" i="208"/>
  <c r="D120" i="208"/>
  <c r="H120" i="208"/>
  <c r="L120" i="208"/>
  <c r="P120" i="208"/>
  <c r="F144" i="208"/>
  <c r="J144" i="208"/>
  <c r="N144" i="208"/>
  <c r="R144" i="208"/>
  <c r="D167" i="208"/>
  <c r="H167" i="208"/>
  <c r="L167" i="208"/>
  <c r="P167" i="208"/>
  <c r="F190" i="208"/>
  <c r="J190" i="208"/>
  <c r="N190" i="208"/>
  <c r="R190" i="208"/>
  <c r="D213" i="208"/>
  <c r="H213" i="208"/>
  <c r="L213" i="208"/>
  <c r="P213" i="208"/>
  <c r="F236" i="208"/>
  <c r="J236" i="208"/>
  <c r="N236" i="208"/>
  <c r="R236" i="208"/>
  <c r="D283" i="208"/>
  <c r="I283" i="208"/>
  <c r="Q352" i="208"/>
  <c r="Q538" i="208"/>
  <c r="D306" i="208"/>
  <c r="H306" i="208"/>
  <c r="L306" i="208"/>
  <c r="P306" i="208"/>
  <c r="F329" i="208"/>
  <c r="J329" i="208"/>
  <c r="N329" i="208"/>
  <c r="R329" i="208"/>
  <c r="D352" i="208"/>
  <c r="H352" i="208"/>
  <c r="L352" i="208"/>
  <c r="P352" i="208"/>
  <c r="F376" i="208"/>
  <c r="J376" i="208"/>
  <c r="N376" i="208"/>
  <c r="R376" i="208"/>
  <c r="D399" i="208"/>
  <c r="H399" i="208"/>
  <c r="L399" i="208"/>
  <c r="P399" i="208"/>
  <c r="F422" i="208"/>
  <c r="J422" i="208"/>
  <c r="N422" i="208"/>
  <c r="R422" i="208"/>
  <c r="D445" i="208"/>
  <c r="H445" i="208"/>
  <c r="L445" i="208"/>
  <c r="P445" i="208"/>
  <c r="F468" i="208"/>
  <c r="J468" i="208"/>
  <c r="N468" i="208"/>
  <c r="R468" i="208"/>
  <c r="D491" i="208"/>
  <c r="H491" i="208"/>
  <c r="L491" i="208"/>
  <c r="P491" i="208"/>
  <c r="F514" i="208"/>
  <c r="J514" i="208"/>
  <c r="N514" i="208"/>
  <c r="R514" i="208"/>
  <c r="D538" i="208"/>
  <c r="H538" i="208"/>
  <c r="L538" i="208"/>
  <c r="P538" i="208"/>
  <c r="F584" i="208"/>
  <c r="J584" i="208"/>
  <c r="N584" i="208"/>
  <c r="R584" i="208"/>
  <c r="E624" i="208"/>
  <c r="I624" i="208"/>
  <c r="M624" i="208"/>
  <c r="Q624" i="208"/>
  <c r="P47" i="207"/>
  <c r="O47" i="207"/>
  <c r="N47" i="207"/>
  <c r="M47" i="207"/>
  <c r="L47" i="207"/>
  <c r="K47" i="207"/>
  <c r="J47" i="207"/>
  <c r="I47" i="207"/>
  <c r="H47" i="207"/>
  <c r="G47" i="207"/>
  <c r="F47" i="207"/>
  <c r="E47" i="207"/>
  <c r="D47" i="207"/>
  <c r="C47" i="207"/>
  <c r="B47" i="207"/>
  <c r="Q46" i="207"/>
  <c r="Q45" i="207"/>
  <c r="Q44" i="207"/>
  <c r="Q43" i="207"/>
  <c r="Q42" i="207"/>
  <c r="Q41" i="207"/>
  <c r="Q40" i="207"/>
  <c r="Q39" i="207"/>
  <c r="Q38" i="207"/>
  <c r="Q37" i="207"/>
  <c r="Q36" i="207"/>
  <c r="Q35" i="207"/>
  <c r="Q34" i="207"/>
  <c r="Q33" i="207"/>
  <c r="Q32" i="207"/>
  <c r="Q31" i="207"/>
  <c r="Q30" i="207"/>
  <c r="Q29" i="207"/>
  <c r="Q28" i="207"/>
  <c r="Q27" i="207"/>
  <c r="P25" i="207"/>
  <c r="O25" i="207"/>
  <c r="N25" i="207"/>
  <c r="M25" i="207"/>
  <c r="L25" i="207"/>
  <c r="K25" i="207"/>
  <c r="J25" i="207"/>
  <c r="I25" i="207"/>
  <c r="H25" i="207"/>
  <c r="G25" i="207"/>
  <c r="F25" i="207"/>
  <c r="E25" i="207"/>
  <c r="D25" i="207"/>
  <c r="C25" i="207"/>
  <c r="B25" i="207"/>
  <c r="Q24" i="207"/>
  <c r="Q23" i="207"/>
  <c r="Q22" i="207"/>
  <c r="Q21" i="207"/>
  <c r="Q20" i="207"/>
  <c r="Q19" i="207"/>
  <c r="Q18" i="207"/>
  <c r="Q17" i="207"/>
  <c r="Q16" i="207"/>
  <c r="Q15" i="207"/>
  <c r="Q14" i="207"/>
  <c r="Q13" i="207"/>
  <c r="Q12" i="207"/>
  <c r="Q11" i="207"/>
  <c r="Q10" i="207"/>
  <c r="Q9" i="207"/>
  <c r="Q8" i="207"/>
  <c r="Q7" i="207"/>
  <c r="Q6" i="207"/>
  <c r="Q5" i="207"/>
  <c r="V32" i="210" l="1"/>
  <c r="C82" i="244"/>
  <c r="R27" i="210"/>
  <c r="C78" i="242"/>
  <c r="V24" i="210"/>
  <c r="C75" i="244"/>
  <c r="V22" i="210"/>
  <c r="C73" i="244"/>
  <c r="R18" i="210"/>
  <c r="C19" i="242"/>
  <c r="AB20" i="210"/>
  <c r="C21" i="247"/>
  <c r="R13" i="210"/>
  <c r="C14" i="242"/>
  <c r="V12" i="210"/>
  <c r="C13" i="244"/>
  <c r="R8" i="210"/>
  <c r="C9" i="242"/>
  <c r="R16" i="210"/>
  <c r="C17" i="242"/>
  <c r="C8" i="240"/>
  <c r="N7" i="210"/>
  <c r="X5" i="210"/>
  <c r="C6" i="245"/>
  <c r="C6" i="240"/>
  <c r="N5" i="210"/>
  <c r="P26" i="210"/>
  <c r="C77" i="241"/>
  <c r="T24" i="210"/>
  <c r="C75" i="243"/>
  <c r="T18" i="210"/>
  <c r="C19" i="243"/>
  <c r="H12" i="210"/>
  <c r="C13" i="237"/>
  <c r="R36" i="210"/>
  <c r="C85" i="242"/>
  <c r="H36" i="210"/>
  <c r="C85" i="237"/>
  <c r="V30" i="210"/>
  <c r="C81" i="244"/>
  <c r="F23" i="210"/>
  <c r="C74" i="236"/>
  <c r="P19" i="210"/>
  <c r="C20" i="241"/>
  <c r="AB17" i="210"/>
  <c r="C18" i="247"/>
  <c r="AB10" i="210"/>
  <c r="C11" i="247"/>
  <c r="T8" i="210"/>
  <c r="C9" i="243"/>
  <c r="L36" i="210"/>
  <c r="C85" i="239"/>
  <c r="C81" i="238"/>
  <c r="J30" i="210"/>
  <c r="C76" i="238"/>
  <c r="J25" i="210"/>
  <c r="C74" i="238"/>
  <c r="J23" i="210"/>
  <c r="C21" i="238"/>
  <c r="J20" i="210"/>
  <c r="C20" i="240"/>
  <c r="N19" i="210"/>
  <c r="C19" i="238"/>
  <c r="J18" i="210"/>
  <c r="C15" i="240"/>
  <c r="N14" i="210"/>
  <c r="D36" i="210"/>
  <c r="C85" i="235"/>
  <c r="F32" i="210"/>
  <c r="C82" i="236"/>
  <c r="F28" i="210"/>
  <c r="C79" i="236"/>
  <c r="F26" i="210"/>
  <c r="C77" i="236"/>
  <c r="F24" i="210"/>
  <c r="C75" i="236"/>
  <c r="F22" i="210"/>
  <c r="C73" i="236"/>
  <c r="F19" i="210"/>
  <c r="C20" i="236"/>
  <c r="F14" i="210"/>
  <c r="C15" i="236"/>
  <c r="F12" i="210"/>
  <c r="C13" i="236"/>
  <c r="T20" i="210"/>
  <c r="C21" i="243"/>
  <c r="T17" i="210"/>
  <c r="C18" i="243"/>
  <c r="AB13" i="210"/>
  <c r="C14" i="247"/>
  <c r="Z6" i="210"/>
  <c r="C7" i="246"/>
  <c r="V5" i="210"/>
  <c r="C6" i="244"/>
  <c r="T13" i="210"/>
  <c r="C14" i="243"/>
  <c r="H5" i="210"/>
  <c r="C6" i="237"/>
  <c r="D4" i="210"/>
  <c r="C5" i="235"/>
  <c r="T26" i="210"/>
  <c r="C77" i="243"/>
  <c r="R26" i="210"/>
  <c r="C77" i="242"/>
  <c r="H24" i="210"/>
  <c r="C75" i="237"/>
  <c r="C75" i="238"/>
  <c r="J24" i="210"/>
  <c r="H14" i="210"/>
  <c r="C15" i="237"/>
  <c r="D14" i="210"/>
  <c r="C15" i="235"/>
  <c r="T12" i="210"/>
  <c r="C13" i="243"/>
  <c r="L30" i="210"/>
  <c r="C81" i="239"/>
  <c r="H30" i="210"/>
  <c r="C81" i="237"/>
  <c r="F30" i="210"/>
  <c r="C81" i="236"/>
  <c r="AD27" i="210"/>
  <c r="C78" i="248"/>
  <c r="D23" i="210"/>
  <c r="C74" i="235"/>
  <c r="AD23" i="210"/>
  <c r="C74" i="248"/>
  <c r="H22" i="210"/>
  <c r="C73" i="237"/>
  <c r="C73" i="238"/>
  <c r="J22" i="210"/>
  <c r="AB19" i="210"/>
  <c r="C20" i="247"/>
  <c r="C20" i="238"/>
  <c r="J19" i="210"/>
  <c r="V17" i="210"/>
  <c r="C18" i="244"/>
  <c r="T7" i="210"/>
  <c r="C8" i="243"/>
  <c r="C8" i="238"/>
  <c r="J7" i="210"/>
  <c r="Z24" i="210"/>
  <c r="C75" i="246"/>
  <c r="C7" i="240"/>
  <c r="N6" i="210"/>
  <c r="D6" i="210"/>
  <c r="C7" i="235"/>
  <c r="D5" i="210"/>
  <c r="C6" i="235"/>
  <c r="AB28" i="210"/>
  <c r="C79" i="247"/>
  <c r="R28" i="210"/>
  <c r="C79" i="242"/>
  <c r="D20" i="210"/>
  <c r="C21" i="235"/>
  <c r="AD20" i="210"/>
  <c r="C21" i="248"/>
  <c r="AB16" i="210"/>
  <c r="C17" i="247"/>
  <c r="AD16" i="210"/>
  <c r="C17" i="248"/>
  <c r="Z12" i="210"/>
  <c r="C13" i="246"/>
  <c r="AB32" i="210"/>
  <c r="C82" i="247"/>
  <c r="C82" i="238"/>
  <c r="J32" i="210"/>
  <c r="P18" i="210"/>
  <c r="C19" i="241"/>
  <c r="C19" i="240"/>
  <c r="N18" i="210"/>
  <c r="D11" i="210"/>
  <c r="C12" i="235"/>
  <c r="X7" i="210"/>
  <c r="C8" i="245"/>
  <c r="P6" i="210"/>
  <c r="C7" i="241"/>
  <c r="D24" i="210"/>
  <c r="C75" i="235"/>
  <c r="X11" i="210"/>
  <c r="C12" i="245"/>
  <c r="V11" i="210"/>
  <c r="C12" i="244"/>
  <c r="D22" i="210"/>
  <c r="C73" i="235"/>
  <c r="H26" i="210"/>
  <c r="C77" i="237"/>
  <c r="H25" i="210"/>
  <c r="C76" i="237"/>
  <c r="F25" i="210"/>
  <c r="C76" i="236"/>
  <c r="X13" i="210"/>
  <c r="C14" i="245"/>
  <c r="V13" i="210"/>
  <c r="C14" i="244"/>
  <c r="L11" i="210"/>
  <c r="C12" i="239"/>
  <c r="H8" i="210"/>
  <c r="C9" i="237"/>
  <c r="F8" i="210"/>
  <c r="C9" i="236"/>
  <c r="AD4" i="210"/>
  <c r="C5" i="248"/>
  <c r="C78" i="240"/>
  <c r="N27" i="210"/>
  <c r="Z28" i="210"/>
  <c r="C79" i="246"/>
  <c r="L18" i="210"/>
  <c r="C19" i="239"/>
  <c r="B33" i="211"/>
  <c r="T36" i="210"/>
  <c r="C85" i="243"/>
  <c r="V28" i="210"/>
  <c r="C79" i="244"/>
  <c r="R25" i="210"/>
  <c r="C76" i="242"/>
  <c r="R20" i="210"/>
  <c r="C21" i="242"/>
  <c r="Q47" i="207"/>
  <c r="AB36" i="210"/>
  <c r="C85" i="247"/>
  <c r="AD32" i="210"/>
  <c r="C82" i="248"/>
  <c r="Z30" i="210"/>
  <c r="C81" i="246"/>
  <c r="AD28" i="210"/>
  <c r="C79" i="248"/>
  <c r="Z27" i="210"/>
  <c r="C78" i="246"/>
  <c r="AD26" i="210"/>
  <c r="C77" i="248"/>
  <c r="Z25" i="210"/>
  <c r="C76" i="246"/>
  <c r="AD24" i="210"/>
  <c r="C75" i="248"/>
  <c r="Z23" i="210"/>
  <c r="C74" i="246"/>
  <c r="AD22" i="210"/>
  <c r="C73" i="248"/>
  <c r="Z20" i="210"/>
  <c r="C21" i="246"/>
  <c r="AD19" i="210"/>
  <c r="C20" i="248"/>
  <c r="Z18" i="210"/>
  <c r="C19" i="246"/>
  <c r="AB30" i="210"/>
  <c r="C81" i="247"/>
  <c r="AD14" i="210"/>
  <c r="C15" i="248"/>
  <c r="Z13" i="210"/>
  <c r="C14" i="246"/>
  <c r="AD12" i="210"/>
  <c r="C13" i="248"/>
  <c r="Z11" i="210"/>
  <c r="C12" i="246"/>
  <c r="AD10" i="210"/>
  <c r="C11" i="248"/>
  <c r="Z8" i="210"/>
  <c r="C9" i="246"/>
  <c r="T30" i="210"/>
  <c r="C81" i="243"/>
  <c r="Z16" i="210"/>
  <c r="C17" i="246"/>
  <c r="X14" i="210"/>
  <c r="C15" i="245"/>
  <c r="Z17" i="210"/>
  <c r="C18" i="246"/>
  <c r="V7" i="210"/>
  <c r="C8" i="244"/>
  <c r="R6" i="210"/>
  <c r="C7" i="242"/>
  <c r="F5" i="210"/>
  <c r="C6" i="236"/>
  <c r="X10" i="210"/>
  <c r="C11" i="245"/>
  <c r="AB4" i="210"/>
  <c r="C5" i="247"/>
  <c r="AD5" i="210"/>
  <c r="C6" i="248"/>
  <c r="AB27" i="210"/>
  <c r="C78" i="247"/>
  <c r="L26" i="210"/>
  <c r="C77" i="239"/>
  <c r="C77" i="238"/>
  <c r="J26" i="210"/>
  <c r="AB24" i="210"/>
  <c r="C75" i="247"/>
  <c r="AB14" i="210"/>
  <c r="C15" i="247"/>
  <c r="Z14" i="210"/>
  <c r="C15" i="246"/>
  <c r="L12" i="210"/>
  <c r="C13" i="239"/>
  <c r="Z36" i="210"/>
  <c r="C85" i="246"/>
  <c r="X36" i="210"/>
  <c r="C85" i="245"/>
  <c r="D30" i="210"/>
  <c r="C81" i="235"/>
  <c r="AD30" i="210"/>
  <c r="C81" i="248"/>
  <c r="X28" i="210"/>
  <c r="C79" i="245"/>
  <c r="V27" i="210"/>
  <c r="C78" i="244"/>
  <c r="X23" i="210"/>
  <c r="C74" i="245"/>
  <c r="V23" i="210"/>
  <c r="C74" i="244"/>
  <c r="AB22" i="210"/>
  <c r="C73" i="247"/>
  <c r="T19" i="210"/>
  <c r="C20" i="243"/>
  <c r="L7" i="210"/>
  <c r="C8" i="239"/>
  <c r="C85" i="240"/>
  <c r="N36" i="210"/>
  <c r="Z19" i="210"/>
  <c r="C20" i="246"/>
  <c r="AB6" i="210"/>
  <c r="C7" i="247"/>
  <c r="AB5" i="210"/>
  <c r="C6" i="247"/>
  <c r="Z5" i="210"/>
  <c r="C6" i="246"/>
  <c r="C3" i="246" s="1"/>
  <c r="D32" i="210"/>
  <c r="C82" i="235"/>
  <c r="T28" i="210"/>
  <c r="C79" i="243"/>
  <c r="C79" i="238"/>
  <c r="J28" i="210"/>
  <c r="L25" i="210"/>
  <c r="C76" i="239"/>
  <c r="X20" i="210"/>
  <c r="C21" i="245"/>
  <c r="V20" i="210"/>
  <c r="C21" i="244"/>
  <c r="D16" i="210"/>
  <c r="C17" i="235"/>
  <c r="V16" i="210"/>
  <c r="C17" i="244"/>
  <c r="V36" i="210"/>
  <c r="C85" i="244"/>
  <c r="T32" i="210"/>
  <c r="C82" i="243"/>
  <c r="H18" i="210"/>
  <c r="C19" i="237"/>
  <c r="F18" i="210"/>
  <c r="C19" i="236"/>
  <c r="AB8" i="210"/>
  <c r="C9" i="247"/>
  <c r="P7" i="210"/>
  <c r="C8" i="241"/>
  <c r="H6" i="210"/>
  <c r="C7" i="237"/>
  <c r="R24" i="210"/>
  <c r="C75" i="242"/>
  <c r="P11" i="210"/>
  <c r="C12" i="241"/>
  <c r="C12" i="240"/>
  <c r="N11" i="210"/>
  <c r="D19" i="210"/>
  <c r="C20" i="235"/>
  <c r="D25" i="210"/>
  <c r="C76" i="235"/>
  <c r="AD25" i="210"/>
  <c r="C76" i="248"/>
  <c r="R22" i="210"/>
  <c r="C73" i="242"/>
  <c r="P13" i="210"/>
  <c r="C14" i="241"/>
  <c r="C14" i="240"/>
  <c r="N13" i="210"/>
  <c r="D8" i="210"/>
  <c r="C9" i="235"/>
  <c r="AD8" i="210"/>
  <c r="C9" i="248"/>
  <c r="X4" i="210"/>
  <c r="C5" i="245"/>
  <c r="V4" i="210"/>
  <c r="C5" i="244"/>
  <c r="Z22" i="210"/>
  <c r="C73" i="246"/>
  <c r="P36" i="210"/>
  <c r="C85" i="241"/>
  <c r="D7" i="210"/>
  <c r="C8" i="235"/>
  <c r="F36" i="210"/>
  <c r="C85" i="236"/>
  <c r="D18" i="210"/>
  <c r="C19" i="235"/>
  <c r="T6" i="210"/>
  <c r="C7" i="243"/>
  <c r="T5" i="210"/>
  <c r="C6" i="243"/>
  <c r="R5" i="210"/>
  <c r="C6" i="242"/>
  <c r="P28" i="210"/>
  <c r="C79" i="241"/>
  <c r="L28" i="210"/>
  <c r="C79" i="239"/>
  <c r="X22" i="210"/>
  <c r="C73" i="245"/>
  <c r="P20" i="210"/>
  <c r="C21" i="241"/>
  <c r="C21" i="240"/>
  <c r="N20" i="210"/>
  <c r="C17" i="240"/>
  <c r="N16" i="210"/>
  <c r="P32" i="210"/>
  <c r="C82" i="241"/>
  <c r="L32" i="210"/>
  <c r="C82" i="239"/>
  <c r="AB25" i="210"/>
  <c r="C76" i="247"/>
  <c r="AD18" i="210"/>
  <c r="C19" i="248"/>
  <c r="X12" i="210"/>
  <c r="C13" i="245"/>
  <c r="R7" i="210"/>
  <c r="C8" i="242"/>
  <c r="H7" i="210"/>
  <c r="C8" i="237"/>
  <c r="V6" i="210"/>
  <c r="C7" i="244"/>
  <c r="X24" i="210"/>
  <c r="C75" i="245"/>
  <c r="H11" i="210"/>
  <c r="C12" i="237"/>
  <c r="F11" i="210"/>
  <c r="C12" i="236"/>
  <c r="X19" i="210"/>
  <c r="C20" i="245"/>
  <c r="X25" i="210"/>
  <c r="C76" i="245"/>
  <c r="V25" i="210"/>
  <c r="C76" i="244"/>
  <c r="L13" i="210"/>
  <c r="C14" i="239"/>
  <c r="H13" i="210"/>
  <c r="C14" i="237"/>
  <c r="F13" i="210"/>
  <c r="C14" i="236"/>
  <c r="X8" i="210"/>
  <c r="C9" i="245"/>
  <c r="V8" i="210"/>
  <c r="C9" i="244"/>
  <c r="P4" i="210"/>
  <c r="C5" i="241"/>
  <c r="C5" i="240"/>
  <c r="N4" i="210"/>
  <c r="X27" i="210"/>
  <c r="C78" i="245"/>
  <c r="X18" i="210"/>
  <c r="C19" i="245"/>
  <c r="R32" i="210"/>
  <c r="C82" i="242"/>
  <c r="R30" i="210"/>
  <c r="C81" i="242"/>
  <c r="V26" i="210"/>
  <c r="C77" i="244"/>
  <c r="R23" i="210"/>
  <c r="C74" i="242"/>
  <c r="V19" i="210"/>
  <c r="C20" i="244"/>
  <c r="V14" i="210"/>
  <c r="C15" i="244"/>
  <c r="R11" i="210"/>
  <c r="C12" i="242"/>
  <c r="V10" i="210"/>
  <c r="C11" i="244"/>
  <c r="X26" i="210"/>
  <c r="C77" i="245"/>
  <c r="AD7" i="210"/>
  <c r="C8" i="248"/>
  <c r="C7" i="238"/>
  <c r="J6" i="210"/>
  <c r="Z4" i="210"/>
  <c r="C5" i="246"/>
  <c r="T4" i="210"/>
  <c r="C5" i="243"/>
  <c r="D26" i="210"/>
  <c r="C77" i="235"/>
  <c r="T14" i="210"/>
  <c r="C15" i="243"/>
  <c r="R14" i="210"/>
  <c r="C15" i="242"/>
  <c r="X30" i="210"/>
  <c r="C81" i="245"/>
  <c r="P27" i="210"/>
  <c r="C78" i="241"/>
  <c r="P23" i="210"/>
  <c r="C74" i="241"/>
  <c r="T22" i="210"/>
  <c r="C73" i="243"/>
  <c r="L19" i="210"/>
  <c r="C20" i="239"/>
  <c r="Z10" i="210"/>
  <c r="C11" i="246"/>
  <c r="C82" i="240"/>
  <c r="N32" i="210"/>
  <c r="C79" i="240"/>
  <c r="N28" i="210"/>
  <c r="C77" i="240"/>
  <c r="N26" i="210"/>
  <c r="C75" i="240"/>
  <c r="N24" i="210"/>
  <c r="C73" i="240"/>
  <c r="N22" i="210"/>
  <c r="C14" i="238"/>
  <c r="J13" i="210"/>
  <c r="C12" i="238"/>
  <c r="J11" i="210"/>
  <c r="C11" i="240"/>
  <c r="N10" i="210"/>
  <c r="C9" i="238"/>
  <c r="J8" i="210"/>
  <c r="AB23" i="210"/>
  <c r="C74" i="247"/>
  <c r="C17" i="238"/>
  <c r="J16" i="210"/>
  <c r="X17" i="210"/>
  <c r="C18" i="245"/>
  <c r="P14" i="210"/>
  <c r="C15" i="241"/>
  <c r="F7" i="210"/>
  <c r="C8" i="236"/>
  <c r="C5" i="238"/>
  <c r="J4" i="210"/>
  <c r="P5" i="210"/>
  <c r="C6" i="241"/>
  <c r="L4" i="210"/>
  <c r="C5" i="239"/>
  <c r="R4" i="210"/>
  <c r="C5" i="242"/>
  <c r="AB26" i="210"/>
  <c r="C77" i="247"/>
  <c r="Z26" i="210"/>
  <c r="C77" i="246"/>
  <c r="T25" i="210"/>
  <c r="C76" i="243"/>
  <c r="L24" i="210"/>
  <c r="C75" i="239"/>
  <c r="T16" i="210"/>
  <c r="C17" i="243"/>
  <c r="L14" i="210"/>
  <c r="C15" i="239"/>
  <c r="C15" i="238"/>
  <c r="J14" i="210"/>
  <c r="AB12" i="210"/>
  <c r="C13" i="247"/>
  <c r="C13" i="238"/>
  <c r="J12" i="210"/>
  <c r="C85" i="238"/>
  <c r="J36" i="210"/>
  <c r="X32" i="210"/>
  <c r="C82" i="245"/>
  <c r="P30" i="210"/>
  <c r="C81" i="241"/>
  <c r="C81" i="240"/>
  <c r="N30" i="210"/>
  <c r="L23" i="210"/>
  <c r="C74" i="239"/>
  <c r="H23" i="210"/>
  <c r="C74" i="237"/>
  <c r="P22" i="210"/>
  <c r="C73" i="241"/>
  <c r="L22" i="210"/>
  <c r="C73" i="239"/>
  <c r="H19" i="210"/>
  <c r="C20" i="237"/>
  <c r="R19" i="210"/>
  <c r="C20" i="242"/>
  <c r="AD17" i="210"/>
  <c r="C18" i="248"/>
  <c r="T11" i="210"/>
  <c r="C12" i="243"/>
  <c r="R10" i="210"/>
  <c r="C11" i="242"/>
  <c r="AB7" i="210"/>
  <c r="C8" i="247"/>
  <c r="Z7" i="210"/>
  <c r="C8" i="246"/>
  <c r="AD36" i="210"/>
  <c r="C85" i="248"/>
  <c r="AD6" i="210"/>
  <c r="C7" i="248"/>
  <c r="L6" i="210"/>
  <c r="C7" i="239"/>
  <c r="L5" i="210"/>
  <c r="C6" i="239"/>
  <c r="C6" i="238"/>
  <c r="J5" i="210"/>
  <c r="H28" i="210"/>
  <c r="C79" i="237"/>
  <c r="D28" i="210"/>
  <c r="C79" i="235"/>
  <c r="T27" i="210"/>
  <c r="C78" i="243"/>
  <c r="L20" i="210"/>
  <c r="C21" i="239"/>
  <c r="H20" i="210"/>
  <c r="C21" i="237"/>
  <c r="F20" i="210"/>
  <c r="C21" i="236"/>
  <c r="H16" i="210"/>
  <c r="C17" i="237"/>
  <c r="F16" i="210"/>
  <c r="C17" i="236"/>
  <c r="H32" i="210"/>
  <c r="C82" i="237"/>
  <c r="Z32" i="210"/>
  <c r="C82" i="246"/>
  <c r="T23" i="210"/>
  <c r="C74" i="243"/>
  <c r="V18" i="210"/>
  <c r="C19" i="244"/>
  <c r="AB11" i="210"/>
  <c r="C12" i="247"/>
  <c r="X6" i="210"/>
  <c r="C7" i="245"/>
  <c r="F6" i="210"/>
  <c r="C7" i="236"/>
  <c r="P24" i="210"/>
  <c r="C75" i="241"/>
  <c r="AD11" i="210"/>
  <c r="C12" i="248"/>
  <c r="L8" i="210"/>
  <c r="C9" i="239"/>
  <c r="L16" i="210"/>
  <c r="C17" i="239"/>
  <c r="P25" i="210"/>
  <c r="C76" i="241"/>
  <c r="C76" i="240"/>
  <c r="N25" i="210"/>
  <c r="D13" i="210"/>
  <c r="C14" i="235"/>
  <c r="AD13" i="210"/>
  <c r="C14" i="248"/>
  <c r="P8" i="210"/>
  <c r="C9" i="241"/>
  <c r="C9" i="240"/>
  <c r="N8" i="210"/>
  <c r="H4" i="210"/>
  <c r="C5" i="237"/>
  <c r="F4" i="210"/>
  <c r="C5" i="236"/>
  <c r="C74" i="240"/>
  <c r="N23" i="210"/>
  <c r="AB18" i="210"/>
  <c r="C19" i="247"/>
  <c r="X16" i="210"/>
  <c r="C17" i="245"/>
  <c r="R12" i="210"/>
  <c r="C13" i="242"/>
  <c r="P12" i="210"/>
  <c r="C13" i="241"/>
  <c r="C13" i="240"/>
  <c r="N12" i="210"/>
  <c r="D12" i="210"/>
  <c r="C13" i="235"/>
  <c r="T10" i="210"/>
  <c r="C11" i="243"/>
  <c r="P10" i="210"/>
  <c r="C11" i="241"/>
  <c r="L10" i="210"/>
  <c r="C11" i="239"/>
  <c r="C11" i="238"/>
  <c r="J10" i="210"/>
  <c r="H10" i="210"/>
  <c r="C11" i="237"/>
  <c r="F10" i="210"/>
  <c r="C11" i="236"/>
  <c r="D10" i="210"/>
  <c r="C11" i="235"/>
  <c r="R17" i="210"/>
  <c r="C18" i="242"/>
  <c r="C3" i="242" s="1"/>
  <c r="P17" i="210"/>
  <c r="C18" i="241"/>
  <c r="C18" i="238"/>
  <c r="J17" i="210"/>
  <c r="H17" i="210"/>
  <c r="C18" i="237"/>
  <c r="L27" i="210"/>
  <c r="C78" i="239"/>
  <c r="C78" i="238"/>
  <c r="C3" i="238" s="1"/>
  <c r="J27" i="210"/>
  <c r="H27" i="210"/>
  <c r="C78" i="237"/>
  <c r="C3" i="237" s="1"/>
  <c r="F27" i="210"/>
  <c r="C78" i="236"/>
  <c r="D27" i="210"/>
  <c r="C78" i="235"/>
  <c r="F17" i="210"/>
  <c r="C18" i="236"/>
  <c r="D17" i="210"/>
  <c r="C18" i="235"/>
  <c r="C3" i="235" s="1"/>
  <c r="C18" i="240"/>
  <c r="C3" i="240" s="1"/>
  <c r="N17" i="210"/>
  <c r="L17" i="210"/>
  <c r="C18" i="239"/>
  <c r="P16" i="210"/>
  <c r="C17" i="241"/>
  <c r="C7" i="214"/>
  <c r="B6" i="210"/>
  <c r="B5" i="211" s="1"/>
  <c r="C8" i="214"/>
  <c r="B7" i="210"/>
  <c r="B6" i="211" s="1"/>
  <c r="C77" i="214"/>
  <c r="B26" i="210"/>
  <c r="B25" i="211" s="1"/>
  <c r="C79" i="214"/>
  <c r="B28" i="210"/>
  <c r="B27" i="211" s="1"/>
  <c r="C81" i="214"/>
  <c r="B30" i="210"/>
  <c r="B29" i="211" s="1"/>
  <c r="C78" i="214"/>
  <c r="B27" i="210"/>
  <c r="C76" i="214"/>
  <c r="B25" i="210"/>
  <c r="B24" i="211" s="1"/>
  <c r="C19" i="214"/>
  <c r="B18" i="210"/>
  <c r="B17" i="211" s="1"/>
  <c r="C12" i="214"/>
  <c r="B11" i="210"/>
  <c r="B10" i="211" s="1"/>
  <c r="B8" i="210"/>
  <c r="B7" i="211" s="1"/>
  <c r="C9" i="214"/>
  <c r="C15" i="214"/>
  <c r="B14" i="210"/>
  <c r="B13" i="211" s="1"/>
  <c r="C13" i="214"/>
  <c r="B12" i="210"/>
  <c r="C85" i="214"/>
  <c r="B36" i="210"/>
  <c r="B35" i="211" s="1"/>
  <c r="C6" i="214"/>
  <c r="B5" i="210"/>
  <c r="C74" i="214"/>
  <c r="B23" i="210"/>
  <c r="B22" i="211" s="1"/>
  <c r="C21" i="214"/>
  <c r="B20" i="210"/>
  <c r="B19" i="211" s="1"/>
  <c r="C18" i="214"/>
  <c r="B17" i="210"/>
  <c r="B16" i="211" s="1"/>
  <c r="C14" i="214"/>
  <c r="B13" i="210"/>
  <c r="B12" i="211" s="1"/>
  <c r="C17" i="214"/>
  <c r="B16" i="210"/>
  <c r="C75" i="214"/>
  <c r="B24" i="210"/>
  <c r="B23" i="211" s="1"/>
  <c r="C73" i="214"/>
  <c r="B22" i="210"/>
  <c r="B21" i="211" s="1"/>
  <c r="C20" i="214"/>
  <c r="B19" i="210"/>
  <c r="B18" i="211" s="1"/>
  <c r="C11" i="214"/>
  <c r="B10" i="210"/>
  <c r="C82" i="214"/>
  <c r="B32" i="210"/>
  <c r="C5" i="214"/>
  <c r="B4" i="210"/>
  <c r="Q25" i="207"/>
  <c r="C3" i="239" l="1"/>
  <c r="B3" i="211"/>
  <c r="C3" i="244"/>
  <c r="C3" i="247"/>
  <c r="B31" i="211"/>
  <c r="B4" i="211"/>
  <c r="B26" i="211"/>
  <c r="C3" i="241"/>
  <c r="C3" i="236"/>
  <c r="C3" i="243"/>
  <c r="C3" i="245"/>
  <c r="C3" i="248"/>
  <c r="B11" i="211"/>
  <c r="B9" i="211"/>
  <c r="B15" i="211"/>
  <c r="C3" i="214"/>
  <c r="S71" i="214"/>
  <c r="R18" i="72"/>
  <c r="Q18" i="72"/>
  <c r="P18" i="72"/>
  <c r="O18" i="72"/>
  <c r="N18" i="72"/>
  <c r="M18" i="72"/>
  <c r="R11" i="72"/>
  <c r="Q11" i="72"/>
  <c r="P11" i="72"/>
  <c r="O11" i="72"/>
  <c r="N11" i="72"/>
  <c r="M11" i="72"/>
  <c r="Y18" i="72"/>
  <c r="X18" i="72"/>
  <c r="W18" i="72"/>
  <c r="V18" i="72"/>
  <c r="U18" i="72"/>
  <c r="T18" i="72"/>
  <c r="S18" i="72"/>
  <c r="T11" i="72"/>
  <c r="U11" i="72"/>
  <c r="V11" i="72"/>
  <c r="W11" i="72"/>
  <c r="X11" i="72"/>
  <c r="Y11" i="72"/>
  <c r="S11" i="72"/>
  <c r="L18" i="72"/>
  <c r="K18" i="72"/>
  <c r="J18" i="72"/>
  <c r="I18" i="72"/>
  <c r="H18" i="72"/>
  <c r="G18" i="72"/>
  <c r="F18" i="72"/>
  <c r="E18" i="72"/>
  <c r="D18" i="72"/>
  <c r="E11" i="72"/>
  <c r="F11" i="72"/>
  <c r="G11" i="72"/>
  <c r="H11" i="72"/>
  <c r="I11" i="72"/>
  <c r="J11" i="72"/>
  <c r="K11" i="72"/>
  <c r="L11" i="72"/>
  <c r="D11" i="72"/>
  <c r="C1" i="177"/>
  <c r="C2" i="177"/>
  <c r="C2" i="76"/>
  <c r="C1" i="76"/>
  <c r="C2" i="72"/>
  <c r="C1" i="72"/>
  <c r="B61" i="210" l="1"/>
  <c r="B48" i="211" s="1"/>
</calcChain>
</file>

<file path=xl/comments1.xml><?xml version="1.0" encoding="utf-8"?>
<comments xmlns="http://schemas.openxmlformats.org/spreadsheetml/2006/main">
  <authors>
    <author>Audra</author>
  </authors>
  <commentList>
    <comment ref="C7" authorId="0">
      <text>
        <r>
          <rPr>
            <sz val="9"/>
            <color indexed="81"/>
            <rFont val="Tahoma"/>
            <family val="2"/>
          </rPr>
          <t>There's so much more to filming than just pointing and shooting. You don't need to know as much as a pro does, but it's important to "frame" what you're looking at and keep your camera steady so your shots are nice and smooth.</t>
        </r>
      </text>
    </comment>
    <comment ref="C8" authorId="0">
      <text>
        <r>
          <rPr>
            <b/>
            <sz val="9"/>
            <color indexed="81"/>
            <rFont val="Tahoma"/>
            <family val="2"/>
          </rPr>
          <t>Connect with a local expert to learn filming basics.</t>
        </r>
        <r>
          <rPr>
            <sz val="9"/>
            <color indexed="81"/>
            <rFont val="Tahoma"/>
            <family val="2"/>
          </rPr>
          <t xml:space="preserve"> Maybe it's someone at your local news station. Or perhaps a digital arts teacher at a nearby high school or community college. You might invite them to give a presentation at your next Girl Scout meeting.</t>
        </r>
      </text>
    </comment>
    <comment ref="C9" authorId="0">
      <text>
        <r>
          <rPr>
            <b/>
            <sz val="9"/>
            <color indexed="81"/>
            <rFont val="Tahoma"/>
            <family val="2"/>
          </rPr>
          <t>Take a class.</t>
        </r>
        <r>
          <rPr>
            <sz val="9"/>
            <color indexed="81"/>
            <rFont val="Tahoma"/>
            <family val="2"/>
          </rPr>
          <t xml:space="preserve"> Contact a local community college, arts center, or camera shop and see if they offer any beginners video classes.</t>
        </r>
      </text>
    </comment>
    <comment ref="C10" authorId="0">
      <text>
        <r>
          <rPr>
            <b/>
            <sz val="9"/>
            <color indexed="81"/>
            <rFont val="Tahoma"/>
            <family val="2"/>
          </rPr>
          <t>Teach yourself!.</t>
        </r>
        <r>
          <rPr>
            <sz val="9"/>
            <color indexed="81"/>
            <rFont val="Tahoma"/>
            <family val="2"/>
          </rPr>
          <t xml:space="preserve"> There are plenty of great books and websites dedicated to digital video cameras. Spend at least two hours reading books or visiting websites about digital video and moviemaking.</t>
        </r>
      </text>
    </comment>
    <comment ref="C11" authorId="0">
      <text>
        <r>
          <rPr>
            <sz val="9"/>
            <color indexed="81"/>
            <rFont val="Tahoma"/>
            <family val="2"/>
          </rPr>
          <t>Now that you know your way around a video camera, there's only one important piece between you and your digital movie: practice, practice, and more practice! Don't worry about the final product in this step-that comes later. Instead, experiment with different shots, angles, and camera options.</t>
        </r>
      </text>
    </comment>
    <comment ref="C12" authorId="0">
      <text>
        <r>
          <rPr>
            <b/>
            <sz val="9"/>
            <color indexed="81"/>
            <rFont val="Tahoma"/>
            <family val="2"/>
          </rPr>
          <t>Film a sporting event.</t>
        </r>
        <r>
          <rPr>
            <sz val="9"/>
            <color indexed="81"/>
            <rFont val="Tahoma"/>
            <family val="2"/>
          </rPr>
          <t xml:space="preserve"> Take your video camera to a sporting event. Capture the drama from plenty of different angles. And don't just focus on the athletes-some of your best takes might be cheering fans or players on the sidelines.</t>
        </r>
      </text>
    </comment>
    <comment ref="C13" authorId="0">
      <text>
        <r>
          <rPr>
            <b/>
            <sz val="9"/>
            <color indexed="81"/>
            <rFont val="Tahoma"/>
            <family val="2"/>
          </rPr>
          <t>Film a celebration.</t>
        </r>
        <r>
          <rPr>
            <sz val="9"/>
            <color indexed="81"/>
            <rFont val="Tahoma"/>
            <family val="2"/>
          </rPr>
          <t xml:space="preserve"> What about a wedding, a birthday party, or a family holiday? To best capture the moment, take time to film one-on-one interviews with guests. Shoot these interviews from various angles and in different light to see what works best</t>
        </r>
      </text>
    </comment>
    <comment ref="C14" authorId="0">
      <text>
        <r>
          <rPr>
            <b/>
            <sz val="9"/>
            <color indexed="81"/>
            <rFont val="Tahoma"/>
            <family val="2"/>
          </rPr>
          <t>Film a day in your life.</t>
        </r>
        <r>
          <rPr>
            <sz val="9"/>
            <color indexed="81"/>
            <rFont val="Tahoma"/>
            <family val="2"/>
          </rPr>
          <t xml:space="preserve"> Whether you're on vacation or just hanging out in your neighborhood, capture a full day on film. Don't actually film the entire day, but pick and choose interesting people, places, and things to shoot. Adjust your technique and camera as it grows lighter an darker throughout the day.</t>
        </r>
      </text>
    </comment>
    <comment ref="C15" authorId="0">
      <text>
        <r>
          <rPr>
            <sz val="9"/>
            <color indexed="81"/>
            <rFont val="Tahoma"/>
            <family val="2"/>
          </rPr>
          <t>Now it's time to pick the subject for your five-minute movie. Maybe you want to focus on something in real life and make a documentary-style movie. Or, if you love making people laugh, maybe you'll want to create a comedy.</t>
        </r>
      </text>
    </comment>
    <comment ref="C16" authorId="0">
      <text>
        <r>
          <rPr>
            <b/>
            <sz val="9"/>
            <color indexed="81"/>
            <rFont val="Tahoma"/>
            <family val="2"/>
          </rPr>
          <t xml:space="preserve">Share a scene from a book in the public domain. </t>
        </r>
        <r>
          <rPr>
            <sz val="9"/>
            <color indexed="81"/>
            <rFont val="Tahoma"/>
            <family val="2"/>
          </rPr>
          <t>Search your favorite books for a scene that would make a great short movie. Try to keep it simple-you probably don't want a scene with lots of people or wild special effects (unless you want to coordinate all the actors or try your hand at special effects!).
FOR MORE FUN: Contact a new author and see if you can help their publicity campaign by making a book trailer. The Children's Book Council or your librarian may be able to help you get in touch with authors in your area. Find examples of book trailers online.</t>
        </r>
      </text>
    </comment>
    <comment ref="C17" authorId="0">
      <text>
        <r>
          <rPr>
            <b/>
            <sz val="9"/>
            <color indexed="81"/>
            <rFont val="Tahoma"/>
            <family val="2"/>
          </rPr>
          <t>Share a cause.</t>
        </r>
        <r>
          <rPr>
            <sz val="9"/>
            <color indexed="81"/>
            <rFont val="Tahoma"/>
            <family val="2"/>
          </rPr>
          <t xml:space="preserve"> If you volunteer somewhere, ask if they could use a short movie to help their cause. You could focus on a volunteer, or tell the story of someone who has received help. Your movie might even be used to help others get involved with the organization.</t>
        </r>
      </text>
    </comment>
    <comment ref="C18" authorId="0">
      <text>
        <r>
          <rPr>
            <b/>
            <sz val="9"/>
            <color indexed="81"/>
            <rFont val="Tahoma"/>
            <family val="2"/>
          </rPr>
          <t>Share a family story.</t>
        </r>
        <r>
          <rPr>
            <sz val="9"/>
            <color indexed="81"/>
            <rFont val="Tahoma"/>
            <family val="2"/>
          </rPr>
          <t xml:space="preserve"> Every family has stories they love to tell and retell. Pick your favorite tale and re-create it on film. You might cast actual family members so they can enjoy reliving a happy experience!</t>
        </r>
      </text>
    </comment>
    <comment ref="C19" authorId="0">
      <text>
        <r>
          <rPr>
            <sz val="9"/>
            <color indexed="81"/>
            <rFont val="Tahoma"/>
            <family val="2"/>
          </rPr>
          <t>Now it's time to put everything together and start filming. Pack your equipment, and check that everyone involved knows when and where you're filming. Choose one of these to turn your hard work into a five-minute movie.</t>
        </r>
      </text>
    </comment>
    <comment ref="C20" authorId="0">
      <text>
        <r>
          <rPr>
            <b/>
            <sz val="9"/>
            <color indexed="81"/>
            <rFont val="Tahoma"/>
            <family val="2"/>
          </rPr>
          <t>Work solo.</t>
        </r>
        <r>
          <rPr>
            <sz val="9"/>
            <color indexed="81"/>
            <rFont val="Tahoma"/>
            <family val="2"/>
          </rPr>
          <t xml:space="preserve"> Keep it simple and use a basic camera to capture your subject.</t>
        </r>
      </text>
    </comment>
    <comment ref="C21" authorId="0">
      <text>
        <r>
          <rPr>
            <b/>
            <sz val="9"/>
            <color indexed="81"/>
            <rFont val="Tahoma"/>
            <family val="2"/>
          </rPr>
          <t>Work with friends.</t>
        </r>
        <r>
          <rPr>
            <sz val="9"/>
            <color indexed="81"/>
            <rFont val="Tahoma"/>
            <family val="2"/>
          </rPr>
          <t xml:space="preserve"> It can be helpful to have others to set up shots and divide up the work.</t>
        </r>
      </text>
    </comment>
    <comment ref="C22" authorId="0">
      <text>
        <r>
          <rPr>
            <b/>
            <sz val="9"/>
            <color indexed="81"/>
            <rFont val="Tahoma"/>
            <family val="2"/>
          </rPr>
          <t>Work with a mentor.</t>
        </r>
        <r>
          <rPr>
            <sz val="9"/>
            <color indexed="81"/>
            <rFont val="Tahoma"/>
            <family val="2"/>
          </rPr>
          <t xml:space="preserve"> If you're planning on using some advanced techniques, an experienced filmmaker can help you take your movie to the next level.</t>
        </r>
      </text>
    </comment>
    <comment ref="C23" authorId="0">
      <text>
        <r>
          <rPr>
            <sz val="9"/>
            <color indexed="81"/>
            <rFont val="Tahoma"/>
            <family val="2"/>
          </rPr>
          <t>Pulling together your movie can be as simple as clicking and dragging your film clips with a basic digital editing program. From there, choose at least one advanced feature to add to your finished product. Then show your movie to an audience!</t>
        </r>
      </text>
    </comment>
    <comment ref="C24" authorId="0">
      <text>
        <r>
          <rPr>
            <b/>
            <sz val="9"/>
            <color indexed="81"/>
            <rFont val="Tahoma"/>
            <family val="2"/>
          </rPr>
          <t>Add a sound track.</t>
        </r>
        <r>
          <rPr>
            <sz val="9"/>
            <color indexed="81"/>
            <rFont val="Tahoma"/>
            <family val="2"/>
          </rPr>
          <t xml:space="preserve"> Rare is the movie or even TV show that doesn't include music in the background. Add music to your movie for extra suspense or drama.</t>
        </r>
      </text>
    </comment>
    <comment ref="C25" authorId="0">
      <text>
        <r>
          <rPr>
            <b/>
            <sz val="9"/>
            <color indexed="81"/>
            <rFont val="Tahoma"/>
            <family val="2"/>
          </rPr>
          <t>Add a title and credits.</t>
        </r>
        <r>
          <rPr>
            <sz val="9"/>
            <color indexed="81"/>
            <rFont val="Tahoma"/>
            <family val="2"/>
          </rPr>
          <t xml:space="preserve"> Most digital-movie editing programs will let you add a title screen, as well as credits at the start and end of your movie. This will allow you to give thanks to anyone who helped you.</t>
        </r>
      </text>
    </comment>
    <comment ref="C26" authorId="0">
      <text>
        <r>
          <rPr>
            <b/>
            <sz val="9"/>
            <color indexed="81"/>
            <rFont val="Tahoma"/>
            <family val="2"/>
          </rPr>
          <t>Add transitions.</t>
        </r>
        <r>
          <rPr>
            <sz val="9"/>
            <color indexed="81"/>
            <rFont val="Tahoma"/>
            <family val="2"/>
          </rPr>
          <t xml:space="preserve"> Also called a "wipe," a transition is a neat effect that can smooth your cuts from one scene to the next.</t>
        </r>
      </text>
    </comment>
    <comment ref="C30" authorId="0">
      <text>
        <r>
          <rPr>
            <b/>
            <sz val="9"/>
            <color indexed="81"/>
            <rFont val="Tahoma"/>
            <family val="2"/>
          </rPr>
          <t xml:space="preserve">Know how good nutrition helps your body stay healthy. </t>
        </r>
        <r>
          <rPr>
            <sz val="9"/>
            <color indexed="81"/>
            <rFont val="Tahoma"/>
            <family val="2"/>
          </rPr>
          <t>Your body is a complex, amazing machine. Are you giving it the right kind of fuel? Set habits now that will keep your body at its peak performance all your life. First, take a look at the good and great, the bad and really bad in your current eating habits.</t>
        </r>
      </text>
    </comment>
    <comment ref="C31" authorId="0">
      <text>
        <r>
          <rPr>
            <b/>
            <sz val="9"/>
            <color indexed="81"/>
            <rFont val="Tahoma"/>
            <family val="2"/>
          </rPr>
          <t>Eat by color!</t>
        </r>
        <r>
          <rPr>
            <sz val="9"/>
            <color indexed="81"/>
            <rFont val="Tahoma"/>
            <family val="2"/>
          </rPr>
          <t xml:space="preserve"> Use the food pyramid's color groups to track how many servings of each color you're eating. Try this for two weeks and see if you can make the second week healthier than the first.
FOR MORE FUN: Create a colors quiz and give it to five friends to help them choose a healthy variety of foods, too.</t>
        </r>
      </text>
    </comment>
    <comment ref="C32" authorId="0">
      <text>
        <r>
          <rPr>
            <b/>
            <sz val="9"/>
            <color indexed="81"/>
            <rFont val="Tahoma"/>
            <family val="2"/>
          </rPr>
          <t>Have a food-log challenge with friends.</t>
        </r>
        <r>
          <rPr>
            <sz val="9"/>
            <color indexed="81"/>
            <rFont val="Tahoma"/>
            <family val="2"/>
          </rPr>
          <t xml:space="preserve"> Make an exact and honest list of everything (everything!) you eat for a week. Swap your list with a friend and analyze each other's choices. Decide on two changes you can make that will result in healthier eating habits, and put them in action for the next week.</t>
        </r>
      </text>
    </comment>
    <comment ref="C33" authorId="0">
      <text>
        <r>
          <rPr>
            <b/>
            <sz val="9"/>
            <color indexed="81"/>
            <rFont val="Tahoma"/>
            <family val="2"/>
          </rPr>
          <t>Make your own food pyramid.</t>
        </r>
        <r>
          <rPr>
            <sz val="9"/>
            <color indexed="81"/>
            <rFont val="Tahoma"/>
            <family val="2"/>
          </rPr>
          <t xml:space="preserve"> Trace the FDA pyramid. Then head to your fridge and pantry, and draw what's in them onto your pyramid. The foods from your house might look different from the pictures on the pyramid, but the FDA guidelines can still help if you know where your foods fit in. Share your pyramid with Cadette friends and work together to write a week's worth of healthy meals from your pyramids.</t>
        </r>
      </text>
    </comment>
    <comment ref="C34" authorId="0">
      <text>
        <r>
          <rPr>
            <b/>
            <sz val="9"/>
            <color indexed="81"/>
            <rFont val="Tahoma"/>
            <family val="2"/>
          </rPr>
          <t xml:space="preserve">Find out how what you eat affects your skin. </t>
        </r>
        <r>
          <rPr>
            <sz val="9"/>
            <color indexed="81"/>
            <rFont val="Tahoma"/>
            <family val="2"/>
          </rPr>
          <t>Lean protein, complex carbohydrates, whole grains, fruits, and veggies make your skin, hair and nails look better. People used to think chocolate and greasy food caused acne, but research indicates they have little effect on pimple production. However, drinking water is beneficial for skin health, glow, and for reducing acne. Get your skin glowing in this step.</t>
        </r>
      </text>
    </comment>
    <comment ref="C35" authorId="0">
      <text>
        <r>
          <rPr>
            <b/>
            <sz val="9"/>
            <color indexed="81"/>
            <rFont val="Tahoma"/>
            <family val="2"/>
          </rPr>
          <t>Get enough water.</t>
        </r>
        <r>
          <rPr>
            <sz val="9"/>
            <color indexed="81"/>
            <rFont val="Tahoma"/>
            <family val="2"/>
          </rPr>
          <t xml:space="preserve"> Scientists used to think that everyone needed to drink eight glasses of water a day, but most researchers now think that number is too high. Find out the best amount of water for your age and activity level, and come up with three clever ways to get enough water every day. You might program your computer or phone to make a gurgling noise for an alarm, or place a glass pitcher with beautiful lemon slices on your desk. Practice for a week-and see if you can get others to join in!</t>
        </r>
      </text>
    </comment>
    <comment ref="C36" authorId="0">
      <text>
        <r>
          <rPr>
            <b/>
            <sz val="9"/>
            <color indexed="81"/>
            <rFont val="Tahoma"/>
            <family val="2"/>
          </rPr>
          <t>Make a Top 10 list of antioxidant-rich foods.</t>
        </r>
        <r>
          <rPr>
            <sz val="9"/>
            <color indexed="81"/>
            <rFont val="Tahoma"/>
            <family val="2"/>
          </rPr>
          <t xml:space="preserve"> Come up with a way to work at least four into your regular diet.</t>
        </r>
      </text>
    </comment>
    <comment ref="C37" authorId="0">
      <text>
        <r>
          <rPr>
            <b/>
            <sz val="9"/>
            <color indexed="81"/>
            <rFont val="Tahoma"/>
            <family val="2"/>
          </rPr>
          <t>Do a grocery-store scavenger hunt.</t>
        </r>
        <r>
          <rPr>
            <sz val="9"/>
            <color indexed="81"/>
            <rFont val="Tahoma"/>
            <family val="2"/>
          </rPr>
          <t xml:space="preserve"> Find foods that contain selenium, essential fatty acids, healthy oils, and/or vitamin A - all things that are thought to improve skin health. Choose three of these foods to work into your meal routine.</t>
        </r>
      </text>
    </comment>
    <comment ref="C38" authorId="0">
      <text>
        <r>
          <rPr>
            <b/>
            <sz val="9"/>
            <color indexed="81"/>
            <rFont val="Tahoma"/>
            <family val="2"/>
          </rPr>
          <t>Explore how your diet affects your stress level.</t>
        </r>
        <r>
          <rPr>
            <sz val="9"/>
            <color indexed="81"/>
            <rFont val="Tahoma"/>
            <family val="2"/>
          </rPr>
          <t xml:space="preserve"> Caffeine and sugar affect mood swings, fatigue, and your ability to concentrate. When your levels of cortisol (also known as the stress hormone) go up, so do your cravings for fat, sugar, and salt-what a cycle! Take a look into the science behind eating and stress.</t>
        </r>
      </text>
    </comment>
    <comment ref="C39" authorId="0">
      <text>
        <r>
          <rPr>
            <b/>
            <sz val="9"/>
            <color indexed="81"/>
            <rFont val="Tahoma"/>
            <family val="2"/>
          </rPr>
          <t xml:space="preserve">Food makeovers. </t>
        </r>
        <r>
          <rPr>
            <sz val="9"/>
            <color indexed="81"/>
            <rFont val="Tahoma"/>
            <family val="2"/>
          </rPr>
          <t>Find three foods you eat that are high in sugar, fat, or salt, and make a healthier choice, either by substituting another food altogether or by creating new recipes that use healthier ingredients. Food magazines and websites are full of fun tricks for this.
FOR MORE FUN: Make up cards with your most successful recipes and give them to friends and family-or post them on a family, Girl Scout, or personal blog.</t>
        </r>
      </text>
    </comment>
    <comment ref="C40" authorId="0">
      <text>
        <r>
          <rPr>
            <b/>
            <sz val="9"/>
            <color indexed="81"/>
            <rFont val="Tahoma"/>
            <family val="2"/>
          </rPr>
          <t>Sugar detective.</t>
        </r>
        <r>
          <rPr>
            <sz val="9"/>
            <color indexed="81"/>
            <rFont val="Tahoma"/>
            <family val="2"/>
          </rPr>
          <t xml:space="preserve"> Just because the label doesn't say "sugar" doesn't mean the product isn't full of it. Look up all the names that sugar masquerades under. Then take a trip to the store and find as many items with sugar in disguise as possible.
FOR MORE FUN: Make up a silly song or phrase that will help you cease and desist when you crave sugar.</t>
        </r>
      </text>
    </comment>
    <comment ref="C41" authorId="0">
      <text>
        <r>
          <rPr>
            <b/>
            <sz val="9"/>
            <color indexed="81"/>
            <rFont val="Tahoma"/>
            <family val="2"/>
          </rPr>
          <t>Chemical detective.</t>
        </r>
        <r>
          <rPr>
            <sz val="9"/>
            <color indexed="81"/>
            <rFont val="Tahoma"/>
            <family val="2"/>
          </rPr>
          <t xml:space="preserve"> Go online or to a library to research food additives and chemicals that are believed to contribut to anxiety and stress. See how many you cn find in the foods you and your family eat. Talk to your family about limiting these foods and finding substitutes for them, and why it's improtant to your family's health.</t>
        </r>
      </text>
    </comment>
    <comment ref="C42" authorId="0">
      <text>
        <r>
          <rPr>
            <b/>
            <sz val="9"/>
            <color indexed="81"/>
            <rFont val="Tahoma"/>
            <family val="2"/>
          </rPr>
          <t>Investigate how what you eat affects your sleep.</t>
        </r>
        <r>
          <rPr>
            <sz val="9"/>
            <color indexed="81"/>
            <rFont val="Tahoma"/>
            <family val="2"/>
          </rPr>
          <t xml:space="preserve"> Lack of sleep affects your ability to focus, your stress level, your weight…the list goes on and on. And research says that teens and tweens need more sleep than adults do and are more affected by lack of sleep than adults are. Check out how what you eat-and when you eat-can help you get better sleep.</t>
        </r>
      </text>
    </comment>
    <comment ref="C43" authorId="0">
      <text>
        <r>
          <rPr>
            <b/>
            <sz val="9"/>
            <color indexed="81"/>
            <rFont val="Tahoma"/>
            <family val="2"/>
          </rPr>
          <t>Make an illustrated chart of snooze/lose foods.</t>
        </r>
        <r>
          <rPr>
            <sz val="9"/>
            <color indexed="81"/>
            <rFont val="Tahoma"/>
            <family val="2"/>
          </rPr>
          <t xml:space="preserve"> These are foods that help you sleep and those that keep you awake. Post it near your bed and keep a journal for a week to see what works for you and what doesn't.
FOR MORE FUN: Track your dreams for the week, too. Are they related to what you've been eating, or how much you sleep?</t>
        </r>
      </text>
    </comment>
    <comment ref="C44" authorId="0">
      <text>
        <r>
          <rPr>
            <b/>
            <sz val="9"/>
            <color indexed="81"/>
            <rFont val="Tahoma"/>
            <family val="2"/>
          </rPr>
          <t>Take the two-week test.</t>
        </r>
        <r>
          <rPr>
            <sz val="9"/>
            <color indexed="81"/>
            <rFont val="Tahoma"/>
            <family val="2"/>
          </rPr>
          <t xml:space="preserve"> For two weeks, track the time you eat dinner, what and how much you eat at dinner and before bed, and how easy it is to get to sleep. Keep other variables the same-hit the sack at the same time, and exercise the same amount during the day. Do you notice that caffeine and high-sugar snacks before bed tweak your system?</t>
        </r>
      </text>
    </comment>
    <comment ref="C45" authorId="0">
      <text>
        <r>
          <rPr>
            <b/>
            <sz val="9"/>
            <color indexed="81"/>
            <rFont val="Tahoma"/>
            <family val="2"/>
          </rPr>
          <t>REM it up.</t>
        </r>
        <r>
          <rPr>
            <sz val="9"/>
            <color indexed="81"/>
            <rFont val="Tahoma"/>
            <family val="2"/>
          </rPr>
          <t xml:space="preserve"> Look into the importance of rapid eye movement (REM) sleep. Many specialists stress the importance of uninterrupted sleep, which menas not drinking after a certain amount of time so you won't have to get up to use the bathroom. Avoid drinking three hours before you got to bed fo four nights in a row. Did you sleep better?</t>
        </r>
      </text>
    </comment>
    <comment ref="C46" authorId="0">
      <text>
        <r>
          <rPr>
            <b/>
            <sz val="9"/>
            <color indexed="81"/>
            <rFont val="Tahoma"/>
            <family val="2"/>
          </rPr>
          <t>Look at how your diet affects your energy.</t>
        </r>
        <r>
          <rPr>
            <sz val="9"/>
            <color indexed="81"/>
            <rFont val="Tahoma"/>
            <family val="2"/>
          </rPr>
          <t xml:space="preserve"> Keeping energy up is all about keeping blood sugar steady-not up or down. For some people, eating whole foods and enough fiber and protein at each meal does the trick. For others, eating five or six small meals throughout the day works best.</t>
        </r>
      </text>
    </comment>
    <comment ref="C47" authorId="0">
      <text>
        <r>
          <rPr>
            <b/>
            <sz val="9"/>
            <color indexed="81"/>
            <rFont val="Tahoma"/>
            <family val="2"/>
          </rPr>
          <t>Take a poll of friends and family.</t>
        </r>
        <r>
          <rPr>
            <sz val="9"/>
            <color indexed="81"/>
            <rFont val="Tahoma"/>
            <family val="2"/>
          </rPr>
          <t xml:space="preserve"> Ask them five questions about when they feel most energetic and how it seems to relate to what and when they've eaten. Now ask yourself the same questions. What conclusions or advice can you draw?</t>
        </r>
      </text>
    </comment>
    <comment ref="C48" authorId="0">
      <text>
        <r>
          <rPr>
            <b/>
            <sz val="9"/>
            <color indexed="81"/>
            <rFont val="Tahoma"/>
            <family val="2"/>
          </rPr>
          <t>Do an exercise/energy experiment.</t>
        </r>
        <r>
          <rPr>
            <sz val="9"/>
            <color indexed="81"/>
            <rFont val="Tahoma"/>
            <family val="2"/>
          </rPr>
          <t xml:space="preserve"> There are times during the day-especially when you exercise-when getting food into your body fast is key. Make a list of 20 healthy foods you can make and eat quickly. Star those that are portable, and keep one or two in your backpack for a week. See which ones make you feel best before, during, and after your workouts!</t>
        </r>
      </text>
    </comment>
    <comment ref="C49" authorId="0">
      <text>
        <r>
          <rPr>
            <b/>
            <sz val="9"/>
            <color indexed="81"/>
            <rFont val="Tahoma"/>
            <family val="2"/>
          </rPr>
          <t>Create a chart or blog post.</t>
        </r>
        <r>
          <rPr>
            <sz val="9"/>
            <color indexed="81"/>
            <rFont val="Tahoma"/>
            <family val="2"/>
          </rPr>
          <t xml:space="preserve"> Explain the ways the fiber and vitamins in five different fruits can help you stay energized and why.
FOR MORE FUN: Go apple-or berry-picking and make your chart about what you picked.</t>
        </r>
      </text>
    </comment>
    <comment ref="C53" authorId="0">
      <text>
        <r>
          <rPr>
            <sz val="9"/>
            <color indexed="81"/>
            <rFont val="Tahoma"/>
            <family val="2"/>
          </rPr>
          <t>Here's your chance to try performing alone. If you're comfortable reading to friends or family, go fir it! If you'd rather build your skills first, deliver one of these pieces in front of a mirror or into a recorder to hear how you sound. (You can see how much you've grown by comparing these practice runs with your final badge performance.)</t>
        </r>
      </text>
    </comment>
    <comment ref="C54" authorId="0">
      <text>
        <r>
          <rPr>
            <b/>
            <sz val="9"/>
            <color indexed="81"/>
            <rFont val="Tahoma"/>
            <family val="2"/>
          </rPr>
          <t>Read aloud one monogue from three different plays.</t>
        </r>
        <r>
          <rPr>
            <sz val="9"/>
            <color indexed="81"/>
            <rFont val="Tahoma"/>
            <family val="2"/>
          </rPr>
          <t xml:space="preserve"> A monologue is a long, uninterrupted speech by one actor. Find three plays you like and choose a long part to read.</t>
        </r>
      </text>
    </comment>
    <comment ref="C55" authorId="0">
      <text>
        <r>
          <rPr>
            <b/>
            <sz val="9"/>
            <color indexed="81"/>
            <rFont val="Tahoma"/>
            <family val="2"/>
          </rPr>
          <t>Read aloud two political speeches.</t>
        </r>
        <r>
          <rPr>
            <sz val="9"/>
            <color indexed="81"/>
            <rFont val="Tahoma"/>
            <family val="2"/>
          </rPr>
          <t xml:space="preserve"> Perhaps they could be about the same issues but from different viewpoints, or great speeches from history. The American Rhetoric website is a good resource.</t>
        </r>
      </text>
    </comment>
    <comment ref="C56" authorId="0">
      <text>
        <r>
          <rPr>
            <b/>
            <sz val="9"/>
            <color indexed="81"/>
            <rFont val="Tahoma"/>
            <family val="2"/>
          </rPr>
          <t xml:space="preserve">Read aloud three poems or one short story. </t>
        </r>
        <r>
          <rPr>
            <sz val="9"/>
            <color indexed="81"/>
            <rFont val="Tahoma"/>
            <family val="2"/>
          </rPr>
          <t xml:space="preserve"> You can look for pieces performed at poetry jams or by famous storytellers.</t>
        </r>
      </text>
    </comment>
    <comment ref="C57" authorId="0">
      <text>
        <r>
          <rPr>
            <sz val="9"/>
            <color indexed="81"/>
            <rFont val="Tahoma"/>
            <family val="2"/>
          </rPr>
          <t>Has a friend ever said, "I'm not mad at you," but you didn't believe them? It probably wasn't what they said, but how they said it. Woods are only part of a performance-facial expressions and body movements are just as important. Do at least one of these exercises, focusing on your face and body movements.</t>
        </r>
      </text>
    </comment>
    <comment ref="C58" authorId="0">
      <text>
        <r>
          <rPr>
            <b/>
            <sz val="9"/>
            <color indexed="81"/>
            <rFont val="Tahoma"/>
            <family val="2"/>
          </rPr>
          <t>Get a group together and play charades.</t>
        </r>
        <r>
          <rPr>
            <sz val="9"/>
            <color indexed="81"/>
            <rFont val="Tahoma"/>
            <family val="2"/>
          </rPr>
          <t xml:space="preserve"> Take note of the clues you and others give that work and those that don't. During the game, be at least eight different things.</t>
        </r>
      </text>
    </comment>
    <comment ref="C59" authorId="0">
      <text>
        <r>
          <rPr>
            <b/>
            <sz val="9"/>
            <color indexed="81"/>
            <rFont val="Tahoma"/>
            <family val="2"/>
          </rPr>
          <t>Videotape yourself miming one animal, one famous person, and one action.</t>
        </r>
        <r>
          <rPr>
            <sz val="9"/>
            <color indexed="81"/>
            <rFont val="Tahoma"/>
            <family val="2"/>
          </rPr>
          <t xml:space="preserve"> Watch it back to see if you were convincing in your role.
FOR MORE FUN: Make this a game to play with others!</t>
        </r>
      </text>
    </comment>
    <comment ref="C60" authorId="0">
      <text>
        <r>
          <rPr>
            <b/>
            <sz val="9"/>
            <color indexed="81"/>
            <rFont val="Tahoma"/>
            <family val="2"/>
          </rPr>
          <t>Pretend an item is something else.</t>
        </r>
        <r>
          <rPr>
            <sz val="9"/>
            <color indexed="81"/>
            <rFont val="Tahoma"/>
            <family val="2"/>
          </rPr>
          <t xml:space="preserve"> Do this in a group: pick up a simple prop, such as a wooden spoon, a cardboard box, or a cup, and act as if it's something else. Each time the item is passed to a new person, it becomes a new thing, and the rest of the group guesses what it is. Use at least eight different props.</t>
        </r>
      </text>
    </comment>
    <comment ref="C61" authorId="0">
      <text>
        <r>
          <rPr>
            <sz val="9"/>
            <color indexed="81"/>
            <rFont val="Tahoma"/>
            <family val="2"/>
          </rPr>
          <t>Get into more than the words-consider the emotion you're portraying, the inflection and tone, even the accent you might use. Practice projecting your voice so your audience can hear you clearly. When you do one of these exercises, record it to evaluate on your own, or do it for others and ask for feedback.</t>
        </r>
      </text>
    </comment>
    <comment ref="C62" authorId="0">
      <text>
        <r>
          <rPr>
            <b/>
            <sz val="9"/>
            <color indexed="81"/>
            <rFont val="Tahoma"/>
            <family val="2"/>
          </rPr>
          <t>Repeat one word, one sentence, and one passage four times.</t>
        </r>
        <r>
          <rPr>
            <sz val="9"/>
            <color indexed="81"/>
            <rFont val="Tahoma"/>
            <family val="2"/>
          </rPr>
          <t xml:space="preserve"> Try to communicate a different emotion each of the four times you say them-for instance, excited, embarrased, lonely, and surprised.
FOR MORE FUN: Pick examples that are difficult to say-words like "chiropractor" and "specificity." For sentences, what about tongue twisters? Passages might come from 19th-century political speeches.</t>
        </r>
      </text>
    </comment>
    <comment ref="C63" authorId="0">
      <text>
        <r>
          <rPr>
            <b/>
            <sz val="9"/>
            <color indexed="81"/>
            <rFont val="Tahoma"/>
            <family val="2"/>
          </rPr>
          <t>Tell your own story, from birth until now, in 60 seconds.</t>
        </r>
        <r>
          <rPr>
            <sz val="9"/>
            <color indexed="81"/>
            <rFont val="Tahoma"/>
            <family val="2"/>
          </rPr>
          <t xml:space="preserve"> First, tell it as a simple story. Then use your tone and inflection to make it into a drama. Last make it a comedy!</t>
        </r>
      </text>
    </comment>
    <comment ref="C64" authorId="0">
      <text>
        <r>
          <rPr>
            <b/>
            <sz val="9"/>
            <color indexed="81"/>
            <rFont val="Tahoma"/>
            <family val="2"/>
          </rPr>
          <t>Practice impressions of three famous people.</t>
        </r>
        <r>
          <rPr>
            <sz val="9"/>
            <color indexed="81"/>
            <rFont val="Tahoma"/>
            <family val="2"/>
          </rPr>
          <t xml:space="preserve"> Choose people you consider interesting. Find movies, interviews, or other media to listen to. Then observe each voice carefully. When does it rise and fall? Is it high and squeaky or low and deep?
FOR MORE FUN: Do the impressions for a group and see who can guess who you are!</t>
        </r>
      </text>
    </comment>
    <comment ref="C65" authorId="0">
      <text>
        <r>
          <rPr>
            <sz val="9"/>
            <color indexed="81"/>
            <rFont val="Tahoma"/>
            <family val="2"/>
          </rPr>
          <t>Now that you're getting comfortable speaking, it's time to find something to say! Whether you choose an existing piece for this step or write your own, it should be at least 500 words.</t>
        </r>
      </text>
    </comment>
    <comment ref="C66" authorId="0">
      <text>
        <r>
          <rPr>
            <b/>
            <sz val="9"/>
            <color indexed="81"/>
            <rFont val="Tahoma"/>
            <family val="2"/>
          </rPr>
          <t>Write a speech about something you believe in.</t>
        </r>
        <r>
          <rPr>
            <sz val="9"/>
            <color indexed="81"/>
            <rFont val="Tahoma"/>
            <family val="2"/>
          </rPr>
          <t xml:space="preserve"> In this case, the character you're playing is you. The focus is your message. Do you want to persuade your audience to support a cause or to take action? What kind of tone should you use? How can you couple your voice and gestures to educate and inspire?</t>
        </r>
      </text>
    </comment>
    <comment ref="C67" authorId="0">
      <text>
        <r>
          <rPr>
            <b/>
            <sz val="9"/>
            <color indexed="81"/>
            <rFont val="Tahoma"/>
            <family val="2"/>
          </rPr>
          <t>Create a piece for a character.</t>
        </r>
        <r>
          <rPr>
            <sz val="9"/>
            <color indexed="81"/>
            <rFont val="Tahoma"/>
            <family val="2"/>
          </rPr>
          <t xml:space="preserve"> Choose a character you'd like to play and write a monologue as if you were that character. Maybe you'd like to be Queen Victoria, a TV news reporter, or a super-confident hip-hop star with a great cause. You can take on any role you like, so let your imagination go wild!</t>
        </r>
      </text>
    </comment>
    <comment ref="C68" authorId="0">
      <text>
        <r>
          <rPr>
            <b/>
            <sz val="9"/>
            <color indexed="81"/>
            <rFont val="Tahoma"/>
            <family val="2"/>
          </rPr>
          <t>Pick an existing piece.</t>
        </r>
        <r>
          <rPr>
            <sz val="9"/>
            <color indexed="81"/>
            <rFont val="Tahoma"/>
            <family val="2"/>
          </rPr>
          <t xml:space="preserve"> You can find monologues in many plays, or you could choose a passage from a story you love. Although you haven't written it, you'll bring it to life, so you'll have to think about pacing, voice, and gestures. If you want to perform a published piece, be sure to ask a drama teacher if you need to pay royalties. (These are fees play-publishing companies charge for use of their material.)</t>
        </r>
      </text>
    </comment>
    <comment ref="C69" authorId="0">
      <text>
        <r>
          <rPr>
            <sz val="9"/>
            <color indexed="81"/>
            <rFont val="Tahoma"/>
            <family val="2"/>
          </rPr>
          <t>Make it big or keep it small-it's time to get in the spotlight!</t>
        </r>
      </text>
    </comment>
    <comment ref="C70" authorId="0">
      <text>
        <r>
          <rPr>
            <b/>
            <sz val="9"/>
            <color indexed="81"/>
            <rFont val="Tahoma"/>
            <family val="2"/>
          </rPr>
          <t>Create a theater in your own home.</t>
        </r>
        <r>
          <rPr>
            <sz val="9"/>
            <color indexed="81"/>
            <rFont val="Tahoma"/>
            <family val="2"/>
          </rPr>
          <t xml:space="preserve"> Perform for Girl Scout friends or family.</t>
        </r>
      </text>
    </comment>
    <comment ref="C71" authorId="0">
      <text>
        <r>
          <rPr>
            <b/>
            <sz val="9"/>
            <color indexed="81"/>
            <rFont val="Tahoma"/>
            <family val="2"/>
          </rPr>
          <t>Perform at school.</t>
        </r>
        <r>
          <rPr>
            <sz val="9"/>
            <color indexed="81"/>
            <rFont val="Tahoma"/>
            <family val="2"/>
          </rPr>
          <t xml:space="preserve"> Ask your teacher if you can perform in front of the class, perhaps for extra credit. If you're feeling brave and have prepared a speech you want the student body to hear, perhaps you can speak at an assembly.</t>
        </r>
      </text>
    </comment>
    <comment ref="C72" authorId="0">
      <text>
        <r>
          <rPr>
            <b/>
            <sz val="9"/>
            <color indexed="81"/>
            <rFont val="Tahoma"/>
            <family val="2"/>
          </rPr>
          <t>Go to your audeince.</t>
        </r>
        <r>
          <rPr>
            <sz val="9"/>
            <color indexed="81"/>
            <rFont val="Tahoma"/>
            <family val="2"/>
          </rPr>
          <t xml:space="preserve"> Depending on your topic, there could be a particular group you'd like to educate and inspire. Take your show to them!</t>
        </r>
      </text>
    </comment>
    <comment ref="C76" authorId="0">
      <text>
        <r>
          <rPr>
            <sz val="9"/>
            <color indexed="81"/>
            <rFont val="Tahoma"/>
            <family val="2"/>
          </rPr>
          <t xml:space="preserve">What would make you happiest? Money? Cool clothes? Living in a mansion on a tropical island? Such things may make you happy for a while, but science shows they aren't what keep you happy in the long run. What is? Pleasure, engagement, and meaning (see the box for more information). In this step, practice getting more engagement and meaning in your daily life. Do one of these choices for </t>
        </r>
        <r>
          <rPr>
            <b/>
            <sz val="9"/>
            <color indexed="81"/>
            <rFont val="Tahoma"/>
            <family val="2"/>
          </rPr>
          <t>two weeks</t>
        </r>
        <r>
          <rPr>
            <sz val="9"/>
            <color indexed="81"/>
            <rFont val="Tahoma"/>
            <family val="2"/>
          </rPr>
          <t>.</t>
        </r>
      </text>
    </comment>
    <comment ref="C77" authorId="0">
      <text>
        <r>
          <rPr>
            <b/>
            <sz val="9"/>
            <color indexed="81"/>
            <rFont val="Tahoma"/>
            <family val="2"/>
          </rPr>
          <t>Get into a state of "flow."</t>
        </r>
        <r>
          <rPr>
            <sz val="9"/>
            <color indexed="81"/>
            <rFont val="Tahoma"/>
            <family val="2"/>
          </rPr>
          <t xml:space="preserve"> When you hit your flow, you're really into whatever you're doing. You get so focused that you might not notice time flying by! Try getting into the flow of playing a sport, reading a great story, or doing a cool craft project for at least a half hour each day.</t>
        </r>
      </text>
    </comment>
    <comment ref="C78" authorId="0">
      <text>
        <r>
          <rPr>
            <b/>
            <sz val="9"/>
            <color indexed="81"/>
            <rFont val="Tahoma"/>
            <family val="2"/>
          </rPr>
          <t>Count three blessings.</t>
        </r>
        <r>
          <rPr>
            <sz val="9"/>
            <color indexed="81"/>
            <rFont val="Tahoma"/>
            <family val="2"/>
          </rPr>
          <t xml:space="preserve"> In a gratitude journal or in a video or audio recording, write down, draw, or record three things that went well each day and why you consider them blessings.</t>
        </r>
      </text>
    </comment>
    <comment ref="C79" authorId="0">
      <text>
        <r>
          <rPr>
            <b/>
            <sz val="9"/>
            <color indexed="81"/>
            <rFont val="Tahoma"/>
            <family val="2"/>
          </rPr>
          <t>Stop and smell the roses!</t>
        </r>
        <r>
          <rPr>
            <sz val="9"/>
            <color indexed="81"/>
            <rFont val="Tahoma"/>
            <family val="2"/>
          </rPr>
          <t xml:space="preserve"> Pay attention to the little things that make you happy. Try taking mental photograhs of the things you love throughout your day-it might be a pretty sunset, a fuzzy dog, or a food that tastes really good. Record three to five things every day.</t>
        </r>
      </text>
    </comment>
    <comment ref="C80" authorId="0">
      <text>
        <r>
          <rPr>
            <sz val="9"/>
            <color indexed="81"/>
            <rFont val="Tahoma"/>
            <family val="2"/>
          </rPr>
          <t xml:space="preserve">Sometimes you can't change what happens in your day, but you can change how you react to it. Scientists say that people who stay positive, or are "optimistic," are happier, even if more bad things happen to them! Choose one of these ideas, and use it for </t>
        </r>
        <r>
          <rPr>
            <b/>
            <sz val="9"/>
            <color indexed="81"/>
            <rFont val="Tahoma"/>
            <family val="2"/>
          </rPr>
          <t>two weeks</t>
        </r>
        <r>
          <rPr>
            <sz val="9"/>
            <color indexed="81"/>
            <rFont val="Tahoma"/>
            <family val="2"/>
          </rPr>
          <t xml:space="preserve"> each time something happens that upsets you. Don't forget to track your results!</t>
        </r>
      </text>
    </comment>
    <comment ref="C81" authorId="0">
      <text>
        <r>
          <rPr>
            <b/>
            <sz val="9"/>
            <color indexed="81"/>
            <rFont val="Tahoma"/>
            <family val="2"/>
          </rPr>
          <t>Focus on what's realistic.</t>
        </r>
        <r>
          <rPr>
            <sz val="9"/>
            <color indexed="81"/>
            <rFont val="Tahoma"/>
            <family val="2"/>
          </rPr>
          <t xml:space="preserve"> Sometimes our worries make us focus on the very worst outcome, even when that's pretty unlikely to happen. During your two weeks, when you start to feel negative about something that's coming up, write down what you think the worst part could be, what the best part could be, and what you think will most likely happen. When you look at all sides realistically, does it help you feel more comfortable?</t>
        </r>
      </text>
    </comment>
    <comment ref="C82" authorId="0">
      <text>
        <r>
          <rPr>
            <b/>
            <sz val="9"/>
            <color indexed="81"/>
            <rFont val="Tahoma"/>
            <family val="2"/>
          </rPr>
          <t>Try to use your strengths.</t>
        </r>
        <r>
          <rPr>
            <sz val="9"/>
            <color indexed="81"/>
            <rFont val="Tahoma"/>
            <family val="2"/>
          </rPr>
          <t xml:space="preserve"> Maybe you're good at listening, a whiz at math, or have a great sense of humor (see page 4). Make a list of all your strengths. (If you're having a hard time thinking of them, ask your friends what they are!) Then, when you have to face something tough in the next two weeks, focus on what you're good at and think of how you could use one of your strengths.
FOR MORE FUN: With a trusted adult, go to www.authentichappiness.org and try their VIA Strength Survey for Children (8-17) to see what science says your strenghts are.</t>
        </r>
      </text>
    </comment>
    <comment ref="C83" authorId="0">
      <text>
        <r>
          <rPr>
            <b/>
            <sz val="9"/>
            <color indexed="81"/>
            <rFont val="Tahoma"/>
            <family val="2"/>
          </rPr>
          <t>Be happy for others.</t>
        </r>
        <r>
          <rPr>
            <sz val="9"/>
            <color indexed="81"/>
            <rFont val="Tahoma"/>
            <family val="2"/>
          </rPr>
          <t xml:space="preserve"> Scientists say that if you celebrate with someone, you'll be happier. So when a friend or family member tells you about something great in their lives, pay attention and try to be happy for them-even if you're busy or a little jealous. Celebrate with some kind words, by asking more about what's happening, or even giving a short speech in their honor. See how you feel-are you more positive about your own situation?</t>
        </r>
      </text>
    </comment>
    <comment ref="C84" authorId="0">
      <text>
        <r>
          <rPr>
            <sz val="9"/>
            <color indexed="81"/>
            <rFont val="Tahoma"/>
            <family val="2"/>
          </rPr>
          <t>One of the most common ways to find engagement and meaning is in our relationships. A good way for you to be happy on the inside is to care about others and focus on relationships with people on the outside. In steps 1 and 2, you worked on yourself, so now it's time to work on your relationships with others. Do one of these activities at least twice so you'll know if it works for you. Record the results in your journal.</t>
        </r>
      </text>
    </comment>
    <comment ref="C85" authorId="0">
      <text>
        <r>
          <rPr>
            <b/>
            <sz val="9"/>
            <color indexed="81"/>
            <rFont val="Tahoma"/>
            <family val="2"/>
          </rPr>
          <t>Make a gratitude visit.</t>
        </r>
        <r>
          <rPr>
            <sz val="9"/>
            <color indexed="81"/>
            <rFont val="Tahoma"/>
            <family val="2"/>
          </rPr>
          <t xml:space="preserve"> Thank a mentor, friend, teacher, coach, or family member who has helped you in some way. Visit them face-to-face, and tell them why you're thanking them and how they helped. After you have done that, ask yourself how you feel. What was hard or easy about this? How long did the effect last.</t>
        </r>
      </text>
    </comment>
    <comment ref="C86" authorId="0">
      <text>
        <r>
          <rPr>
            <b/>
            <sz val="9"/>
            <color indexed="81"/>
            <rFont val="Tahoma"/>
            <family val="2"/>
          </rPr>
          <t>Write a forgiveness letter.</t>
        </r>
        <r>
          <rPr>
            <sz val="9"/>
            <color indexed="81"/>
            <rFont val="Tahoma"/>
            <family val="2"/>
          </rPr>
          <t xml:space="preserve"> In a handwritten note to a mentor, friend, teacher, coach, or family member, ask them to forgive you for something you might have done wrong. If you stop feeling bad about what you did, the science of happiness says you'll be happier. Send the letter and see how you feel. What was hard or easy about this? How long did the feeling last?</t>
        </r>
      </text>
    </comment>
    <comment ref="C87" authorId="0">
      <text>
        <r>
          <rPr>
            <b/>
            <sz val="9"/>
            <color indexed="81"/>
            <rFont val="Tahoma"/>
            <family val="2"/>
          </rPr>
          <t>Make something meaningful.</t>
        </r>
        <r>
          <rPr>
            <sz val="9"/>
            <color indexed="81"/>
            <rFont val="Tahoma"/>
            <family val="2"/>
          </rPr>
          <t xml:space="preserve"> Make a collage, video, or painting that shows how much someone means to you. Explain to them why you made it and what it means. Once you give it to them, see how you feel. What was hard or easy about this? How long did the feeling last?</t>
        </r>
      </text>
    </comment>
    <comment ref="C88" authorId="0">
      <text>
        <r>
          <rPr>
            <sz val="9"/>
            <color indexed="81"/>
            <rFont val="Tahoma"/>
            <family val="2"/>
          </rPr>
          <t>The science of how you think, or psychology, used to focus only on mental illnesses. Now scientists also try to find out what makes people stay well-just as exercising keeps your body strong, staying happy keeps your spirit strong. So "positive psychologists" test people's happiness. In this step, do your own experiment to test the happiness of a group. Share your results so the whole group can be happier!</t>
        </r>
      </text>
    </comment>
    <comment ref="C89" authorId="0">
      <text>
        <r>
          <rPr>
            <b/>
            <sz val="9"/>
            <color indexed="81"/>
            <rFont val="Tahoma"/>
            <family val="2"/>
          </rPr>
          <t>Design your own five-question happiness survey.</t>
        </r>
        <r>
          <rPr>
            <sz val="9"/>
            <color indexed="81"/>
            <rFont val="Tahoma"/>
            <family val="2"/>
          </rPr>
          <t xml:space="preserve"> Happiness surveys usually include statements that subjects agree or disagree with on a scale. Use what you've learned about happiness to make some statements for your survey (see the box for tips). Give it to a group of friends-maybe you can help them find their strengths, point out where they might be more optimistic, or share the power of gratitude!</t>
        </r>
      </text>
    </comment>
    <comment ref="C90" authorId="0">
      <text>
        <r>
          <rPr>
            <b/>
            <sz val="9"/>
            <color indexed="81"/>
            <rFont val="Tahoma"/>
            <family val="2"/>
          </rPr>
          <t>Try quick polling.</t>
        </r>
        <r>
          <rPr>
            <sz val="9"/>
            <color indexed="81"/>
            <rFont val="Tahoma"/>
            <family val="2"/>
          </rPr>
          <t xml:space="preserve"> Through e-mail, IM, texts, or verbal questions, ask 10 schoolmates or Girl Scout sisters to rate how happy they feel at three different moments throught the day on a scale of 1 to 5, with 5 being very happy and 1 meaning they're not happy at all. Also, ask them what they are doing at each moment and who they're with. The science says if they're doing something they find meaningful with people they care about, they'll be happier than if they're alone or disinterested. Is that true for your group? Afterward, make a chart to share with your friends. Explain what you measured, and share ideas about what could make them even happier. (If you're going online for this choice, remember to do so with an adult!)</t>
        </r>
      </text>
    </comment>
    <comment ref="C91" authorId="0">
      <text>
        <r>
          <rPr>
            <b/>
            <sz val="9"/>
            <color indexed="81"/>
            <rFont val="Tahoma"/>
            <family val="2"/>
          </rPr>
          <t>Focus on one friend.</t>
        </r>
        <r>
          <rPr>
            <sz val="9"/>
            <color indexed="81"/>
            <rFont val="Tahoma"/>
            <family val="2"/>
          </rPr>
          <t xml:space="preserve"> Talk to a friend who seems sad, and ask if you can help them become happier with what you've learned. Suggest an activity to do together, and try one of the tips for being happy. For example, you could help them find their strengths or count their own blessings. Which tip helped them feel better?</t>
        </r>
      </text>
    </comment>
    <comment ref="C92" authorId="0">
      <text>
        <r>
          <rPr>
            <sz val="9"/>
            <color indexed="81"/>
            <rFont val="Tahoma"/>
            <family val="2"/>
          </rPr>
          <t>Now that you're becoming an expert in what makes you happy, take what you've learned about yourself and put it into action. Look back over your journal and use your notes as you do this step.</t>
        </r>
      </text>
    </comment>
    <comment ref="C93" authorId="0">
      <text>
        <r>
          <rPr>
            <b/>
            <sz val="9"/>
            <color indexed="81"/>
            <rFont val="Tahoma"/>
            <family val="2"/>
          </rPr>
          <t>Find a happiness helper.</t>
        </r>
        <r>
          <rPr>
            <sz val="9"/>
            <color indexed="81"/>
            <rFont val="Tahoma"/>
            <family val="2"/>
          </rPr>
          <t xml:space="preserve"> Share what you discovered with a friend or family member, and together make a list of five ways that person can help you stay happy. In the process, list five things that make your helper happy, too-so you can look out for each other's happiness!
FOR MORE FUN: Create a Happiness Club! You might include a happiness check-in at the beginning of your Cadette meeting or find friends who want to support each other in finding pleasure, engagement, and meaning in their lives.</t>
        </r>
      </text>
    </comment>
    <comment ref="C94" authorId="0">
      <text>
        <r>
          <rPr>
            <b/>
            <sz val="9"/>
            <color indexed="81"/>
            <rFont val="Tahoma"/>
            <family val="2"/>
          </rPr>
          <t>Create an inspiration collage with the five top tips that help you stay happy.</t>
        </r>
        <r>
          <rPr>
            <sz val="9"/>
            <color indexed="81"/>
            <rFont val="Tahoma"/>
            <family val="2"/>
          </rPr>
          <t xml:space="preserve"> Hang it beside your desk or bed or post it in your locker-wherever it's most helpful to you.</t>
        </r>
      </text>
    </comment>
    <comment ref="C95" authorId="0">
      <text>
        <r>
          <rPr>
            <b/>
            <sz val="9"/>
            <color indexed="81"/>
            <rFont val="Tahoma"/>
            <family val="2"/>
          </rPr>
          <t>Create a Bliss Box.</t>
        </r>
        <r>
          <rPr>
            <sz val="9"/>
            <color indexed="81"/>
            <rFont val="Tahoma"/>
            <family val="2"/>
          </rPr>
          <t xml:space="preserve"> Write the happiest moments from your journal on scraps of paper-an activity you were doing, a reason you're thankful, something a friend said, or one of your strengths. Then search for photos, quotes, souvenirs-anything that will make you smile. Now put them all into your Bliss Box. When you start to feel down, open it up and read your happy moments! Keep adding to it as what makes you happy changes.
FOR MORE FUN: Start a family or group Bliss Box to remind others why they should stay happy. You could use it to leave positive notes for others, which will make you feel good, too. Then anyone can open the box when they need to lift their spirits.</t>
        </r>
      </text>
    </comment>
    <comment ref="C99" authorId="0">
      <text>
        <r>
          <rPr>
            <sz val="9"/>
            <color indexed="81"/>
            <rFont val="Tahoma"/>
            <family val="2"/>
          </rPr>
          <t>In this step, think about the movies or television show syou love most. Then examine them for clues as to what makes them work. Look beyond the actors, and focus instead on the characters' words, the scenery changes, and the situations the screenwriter puts the characters through-and how all three elements work together.</t>
        </r>
      </text>
    </comment>
    <comment ref="C100" authorId="0">
      <text>
        <r>
          <rPr>
            <b/>
            <sz val="9"/>
            <color indexed="81"/>
            <rFont val="Tahoma"/>
            <family val="2"/>
          </rPr>
          <t>Watch one movie or three shows in your favorite genre.</t>
        </r>
        <r>
          <rPr>
            <sz val="9"/>
            <color indexed="81"/>
            <rFont val="Tahoma"/>
            <family val="2"/>
          </rPr>
          <t xml:space="preserve"> (A genre is a category, like adventure, comedy, or drama.) Take notes on how at least three elements, such as the ones mentioned above, make things entertaining. Refer to them for inspiration while working on your own script.
FOR MORE FUN: Analyze one movie or three shows you </t>
        </r>
        <r>
          <rPr>
            <i/>
            <sz val="9"/>
            <color indexed="81"/>
            <rFont val="Tahoma"/>
            <family val="2"/>
          </rPr>
          <t>don't</t>
        </r>
        <r>
          <rPr>
            <sz val="9"/>
            <color indexed="81"/>
            <rFont val="Tahoma"/>
            <family val="2"/>
          </rPr>
          <t xml:space="preserve"> find entertaining. Looking at what doesn't work can be as helpful as concentrating on what does. If you could remake a film or show to make it more entertaining, what would you do differently? Add a talking cat? Make the main character obsessed with chocolate?</t>
        </r>
      </text>
    </comment>
    <comment ref="C101" authorId="0">
      <text>
        <r>
          <rPr>
            <b/>
            <sz val="9"/>
            <color indexed="81"/>
            <rFont val="Tahoma"/>
            <family val="2"/>
          </rPr>
          <t>Host a script-dissection party with friends.</t>
        </r>
        <r>
          <rPr>
            <sz val="9"/>
            <color indexed="81"/>
            <rFont val="Tahoma"/>
            <family val="2"/>
          </rPr>
          <t xml:space="preserve"> Watch one movie or three shows in the same genre, then discuss and write down what everyone likes and doesn't like about the script.</t>
        </r>
      </text>
    </comment>
    <comment ref="C102" authorId="0">
      <text>
        <r>
          <rPr>
            <b/>
            <sz val="9"/>
            <color indexed="81"/>
            <rFont val="Tahoma"/>
            <family val="2"/>
          </rPr>
          <t>Read two scripts.</t>
        </r>
        <r>
          <rPr>
            <sz val="9"/>
            <color indexed="81"/>
            <rFont val="Tahoma"/>
            <family val="2"/>
          </rPr>
          <t xml:space="preserve"> What better way to learn the craft of writing for the screen than by reading a real script? Look for the scripts of your favorite shows or movies, or scripts from shows you've never seen. Ask a librarian for help, or team up with an adult to look online. You can also find examples in books about screenwriting!</t>
        </r>
      </text>
    </comment>
    <comment ref="C103" authorId="0">
      <text>
        <r>
          <rPr>
            <sz val="9"/>
            <color indexed="81"/>
            <rFont val="Tahoma"/>
            <family val="2"/>
          </rPr>
          <t>Most tales have a beginning that introduces the situation, a middle that builds on the story until it reaches a climax, and an ending that shows how everything turns out. Before you can write any of these pieces, you need a basic idea to build your script around.</t>
        </r>
      </text>
    </comment>
    <comment ref="C104" authorId="0">
      <text>
        <r>
          <rPr>
            <b/>
            <sz val="9"/>
            <color indexed="81"/>
            <rFont val="Tahoma"/>
            <family val="2"/>
          </rPr>
          <t>Look into your own life.</t>
        </r>
        <r>
          <rPr>
            <sz val="9"/>
            <color indexed="81"/>
            <rFont val="Tahoma"/>
            <family val="2"/>
          </rPr>
          <t xml:space="preserve"> Have you had an adventure that could be made into a movie? Did something hysterically funny happen at school? Is there a great family story your relatives tell every time they get together? Any of these could be the seed of a great script.</t>
        </r>
      </text>
    </comment>
    <comment ref="C105" authorId="0">
      <text>
        <r>
          <rPr>
            <b/>
            <sz val="9"/>
            <color indexed="81"/>
            <rFont val="Tahoma"/>
            <family val="2"/>
          </rPr>
          <t>Add to a story you already know.</t>
        </r>
        <r>
          <rPr>
            <sz val="9"/>
            <color indexed="81"/>
            <rFont val="Tahoma"/>
            <family val="2"/>
          </rPr>
          <t xml:space="preserve"> Choose a fairy tale, book, or nursery rhyme and tell how the characters got there or what happened later. How did the old woman end up living in a shoe? After Dorothy, who was the next adventurer in the land of Oz?</t>
        </r>
      </text>
    </comment>
    <comment ref="C106" authorId="0">
      <text>
        <r>
          <rPr>
            <b/>
            <sz val="9"/>
            <color indexed="81"/>
            <rFont val="Tahoma"/>
            <family val="2"/>
          </rPr>
          <t>Play Story Maker.</t>
        </r>
        <r>
          <rPr>
            <sz val="9"/>
            <color indexed="81"/>
            <rFont val="Tahoma"/>
            <family val="2"/>
          </rPr>
          <t xml:space="preserve"> Divide at least 24 index cards or slips of paper into two piles, one for characters and one for situations/settings. Write an idea on each (you can start with the ideas in the chart). Then draw two from the character pile and one from the situations/settings pile and see if they spark any story ideas.</t>
        </r>
      </text>
    </comment>
    <comment ref="C107" authorId="0">
      <text>
        <r>
          <rPr>
            <sz val="9"/>
            <color indexed="81"/>
            <rFont val="Tahoma"/>
            <family val="2"/>
          </rPr>
          <t>Whatever your story idea, you'll need a protagonist and an antagonist. Get to know them by writing a one-page description of each. Use one of these choices to add details, from their hobbies to their jobs to their postures and the sound of their voices. The boxes at the bottom of the page might help you get started.</t>
        </r>
      </text>
    </comment>
    <comment ref="C108" authorId="0">
      <text>
        <r>
          <rPr>
            <b/>
            <sz val="9"/>
            <color indexed="81"/>
            <rFont val="Tahoma"/>
            <family val="2"/>
          </rPr>
          <t>Spend some time people watching.</t>
        </r>
        <r>
          <rPr>
            <sz val="9"/>
            <color indexed="81"/>
            <rFont val="Tahoma"/>
            <family val="2"/>
          </rPr>
          <t xml:space="preserve"> Take notes on what people wear, how they act, and what they say at school, the library, a coffee shop, or a park. Then, choose three or four details from your observations to make part of your characters' personalities and life stories.</t>
        </r>
      </text>
    </comment>
    <comment ref="C109" authorId="0">
      <text>
        <r>
          <rPr>
            <b/>
            <sz val="9"/>
            <color indexed="81"/>
            <rFont val="Tahoma"/>
            <family val="2"/>
          </rPr>
          <t>Exaggerate details about people you're familiar with.</t>
        </r>
        <r>
          <rPr>
            <sz val="9"/>
            <color indexed="81"/>
            <rFont val="Tahoma"/>
            <family val="2"/>
          </rPr>
          <t xml:space="preserve"> Perhaps you know someone who loves red; maybe your character wears only red velvet suits. Or your local newscaster speaks loudly-your character might insist on speaking through a megaphone wherever she goes.</t>
        </r>
      </text>
    </comment>
    <comment ref="C110" authorId="0">
      <text>
        <r>
          <rPr>
            <b/>
            <sz val="9"/>
            <color indexed="81"/>
            <rFont val="Tahoma"/>
            <family val="2"/>
          </rPr>
          <t>Mix and match.</t>
        </r>
        <r>
          <rPr>
            <sz val="9"/>
            <color indexed="81"/>
            <rFont val="Tahoma"/>
            <family val="2"/>
          </rPr>
          <t xml:space="preserve"> Take three aspects of people or characters you know and combine them to round out your characters. Your protagonist could have a celebrity's curly hair, a friend's dream of being a pilot, and a neighbor's habit of eating a peanut butter sandwich every day at noon.</t>
        </r>
      </text>
    </comment>
    <comment ref="C111" authorId="0">
      <text>
        <r>
          <rPr>
            <sz val="9"/>
            <color indexed="81"/>
            <rFont val="Tahoma"/>
            <family val="2"/>
          </rPr>
          <t>You have a story idea and characters. Now you need a plot! A plot is an outline of the situations your protagonist will face. A protagonist's circumstances generally grow more dire as the story unfolds toward the climax, where the protagonist faces their most difficult challenge. (That challenge usually involves something the antagonist said or did!) The chart on page 6 will help you with this step.</t>
        </r>
      </text>
    </comment>
    <comment ref="C112" authorId="0">
      <text>
        <r>
          <rPr>
            <b/>
            <sz val="9"/>
            <color indexed="81"/>
            <rFont val="Tahoma"/>
            <family val="2"/>
          </rPr>
          <t>Fill out the worksheet using your imagination.</t>
        </r>
        <r>
          <rPr>
            <sz val="9"/>
            <color indexed="81"/>
            <rFont val="Tahoma"/>
            <family val="2"/>
          </rPr>
          <t xml:space="preserve"> Challenge yourself to find all the plot twists in the creative corners of your mind.</t>
        </r>
      </text>
    </comment>
    <comment ref="C113" authorId="0">
      <text>
        <r>
          <rPr>
            <b/>
            <sz val="9"/>
            <color indexed="81"/>
            <rFont val="Tahoma"/>
            <family val="2"/>
          </rPr>
          <t>Find plot twists in the news.</t>
        </r>
        <r>
          <rPr>
            <sz val="9"/>
            <color indexed="81"/>
            <rFont val="Tahoma"/>
            <family val="2"/>
          </rPr>
          <t xml:space="preserve"> How are protagonists and antagonists acting and reacting in newspapers or magazines? Collect three editions and hunt through their pages for plot ideas.</t>
        </r>
      </text>
    </comment>
    <comment ref="C114" authorId="0">
      <text>
        <r>
          <rPr>
            <b/>
            <sz val="9"/>
            <color indexed="81"/>
            <rFont val="Tahoma"/>
            <family val="2"/>
          </rPr>
          <t>Use plot twists from a familiar story.</t>
        </r>
        <r>
          <rPr>
            <sz val="9"/>
            <color indexed="81"/>
            <rFont val="Tahoma"/>
            <family val="2"/>
          </rPr>
          <t xml:space="preserve"> Think about the twists from other stories. In </t>
        </r>
        <r>
          <rPr>
            <i/>
            <sz val="9"/>
            <color indexed="81"/>
            <rFont val="Tahoma"/>
            <family val="2"/>
          </rPr>
          <t>Romeo and Juliet</t>
        </r>
        <r>
          <rPr>
            <sz val="9"/>
            <color indexed="81"/>
            <rFont val="Tahoma"/>
            <family val="2"/>
          </rPr>
          <t xml:space="preserve">, Romeo misses a very important message from Juliet. In </t>
        </r>
        <r>
          <rPr>
            <i/>
            <sz val="9"/>
            <color indexed="81"/>
            <rFont val="Tahoma"/>
            <family val="2"/>
          </rPr>
          <t>Up</t>
        </r>
        <r>
          <rPr>
            <sz val="9"/>
            <color indexed="81"/>
            <rFont val="Tahoma"/>
            <family val="2"/>
          </rPr>
          <t>, a boy accidentally ends up in a flying house. You could even pull twists from two or three different stories.</t>
        </r>
      </text>
    </comment>
    <comment ref="C115" authorId="0">
      <text>
        <r>
          <rPr>
            <sz val="9"/>
            <color indexed="81"/>
            <rFont val="Tahoma"/>
            <family val="2"/>
          </rPr>
          <t>It's time to put everything together! Screenplays include not only dialogue, but also descriptions of action that clarify how the scene is intended to look on-screen. See the example below for what details to include. Then pick one choice and write your script.</t>
        </r>
      </text>
    </comment>
    <comment ref="C116" authorId="0">
      <text>
        <r>
          <rPr>
            <b/>
            <sz val="9"/>
            <color indexed="81"/>
            <rFont val="Tahoma"/>
            <family val="2"/>
          </rPr>
          <t>Work solo.</t>
        </r>
        <r>
          <rPr>
            <sz val="9"/>
            <color indexed="81"/>
            <rFont val="Tahoma"/>
            <family val="2"/>
          </rPr>
          <t xml:space="preserve"> Some writers prefer to work their magic alone! If that's you, share your script when you're finished, perhaps by reading it aloud at a group meeting. You could ask other girls to read the differnet parts.</t>
        </r>
      </text>
    </comment>
    <comment ref="C117" authorId="0">
      <text>
        <r>
          <rPr>
            <b/>
            <sz val="9"/>
            <color indexed="81"/>
            <rFont val="Tahoma"/>
            <family val="2"/>
          </rPr>
          <t>Work with a friend.</t>
        </r>
        <r>
          <rPr>
            <sz val="9"/>
            <color indexed="81"/>
            <rFont val="Tahoma"/>
            <family val="2"/>
          </rPr>
          <t xml:space="preserve"> Two minds can take creativity to a whole new level-and it's fun to try out dialogue as you go along. If your friend is another Cadette earning her Screenwriter badge, try to write a 24-page script.</t>
        </r>
      </text>
    </comment>
    <comment ref="C118" authorId="0">
      <text>
        <r>
          <rPr>
            <b/>
            <sz val="9"/>
            <color indexed="81"/>
            <rFont val="Tahoma"/>
            <family val="2"/>
          </rPr>
          <t>Work with a mentor.</t>
        </r>
        <r>
          <rPr>
            <sz val="9"/>
            <color indexed="81"/>
            <rFont val="Tahoma"/>
            <family val="2"/>
          </rPr>
          <t xml:space="preserve"> Perhaps a playwright, director, or actor; an English or drama teacher; or a film or drama student at a local college would be willing to help? Ask your mentor to give you feedback on your pages.</t>
        </r>
      </text>
    </comment>
    <comment ref="C123" authorId="0">
      <text>
        <r>
          <rPr>
            <sz val="9"/>
            <color indexed="81"/>
            <rFont val="Tahoma"/>
            <family val="2"/>
          </rPr>
          <t>Since they were scratching figures into clay with sticks, humans have been creating and preserving documents. The invention of paper made the possibilities seemingly endless, and today artists make book covers by recycling everything from bottle caps and cereal boxes to leather clothes and license plates. Dive into the art of bookbinding!</t>
        </r>
      </text>
    </comment>
    <comment ref="C124" authorId="0">
      <text>
        <r>
          <rPr>
            <b/>
            <sz val="9"/>
            <color indexed="81"/>
            <rFont val="Tahoma"/>
            <family val="2"/>
          </rPr>
          <t>Survey a book collection.</t>
        </r>
        <r>
          <rPr>
            <sz val="9"/>
            <color indexed="81"/>
            <rFont val="Tahoma"/>
            <family val="2"/>
          </rPr>
          <t xml:space="preserve"> Find five different sizes and styles of books that you like at a library, bookstore, or in your own collection. Then figure out the binding and printing methods used to create each one. (Books and websites about book arts will help you get familiar with the parts of a book. Check out the sidebar on page 3 for some great terms to understand.)
FOR MORE FUN: Share one or two examples of books you find particularly beautiful with your Cadette group.</t>
        </r>
      </text>
    </comment>
    <comment ref="C125" authorId="0">
      <text>
        <r>
          <rPr>
            <b/>
            <sz val="9"/>
            <color indexed="81"/>
            <rFont val="Tahoma"/>
            <family val="2"/>
          </rPr>
          <t>Interview or visit a book artist or bookbinder.</t>
        </r>
        <r>
          <rPr>
            <sz val="9"/>
            <color indexed="81"/>
            <rFont val="Tahoma"/>
            <family val="2"/>
          </rPr>
          <t xml:space="preserve"> Many colleges offer courses in book arts, and the teachers may share some knowledge with you. Librarians and antique booksellers may also be able to point you to a book artist. Ask the artist how they got involved in book arts, why they love making books, and what kinds of books they make. If you can, visit their studio. What kinds of tools and materials do they use? Can they point you to resources in the community that can help you with th rest of your steps?</t>
        </r>
      </text>
    </comment>
    <comment ref="C126" authorId="0">
      <text>
        <r>
          <rPr>
            <b/>
            <sz val="9"/>
            <color indexed="81"/>
            <rFont val="Tahoma"/>
            <family val="2"/>
          </rPr>
          <t>Tour a book arts center or art museum.</t>
        </r>
        <r>
          <rPr>
            <sz val="9"/>
            <color indexed="81"/>
            <rFont val="Tahoma"/>
            <family val="2"/>
          </rPr>
          <t xml:space="preserve"> If there's a book arts center or museum with a book arts collection near you, go for a visit. When there, find five examples of the bookbinding craft that you like.
FOR MORE FUN: Read a book about bookbinding before you go so you'll have some questions in mind and can search for the kinds of books you might like to make.</t>
        </r>
      </text>
    </comment>
    <comment ref="C127" authorId="0">
      <text>
        <r>
          <rPr>
            <b/>
            <sz val="9"/>
            <color indexed="81"/>
            <rFont val="Tahoma"/>
            <family val="2"/>
          </rPr>
          <t>Get familiar with the insides of a book.</t>
        </r>
        <r>
          <rPr>
            <sz val="9"/>
            <color indexed="81"/>
            <rFont val="Tahoma"/>
            <family val="2"/>
          </rPr>
          <t xml:space="preserve"> Before you start creating your own books, take a look inside to see how they're made. In the process, learn how to mend books so you can help keep your collection-and the collection of others-in great shape. Get started with these choices.</t>
        </r>
      </text>
    </comment>
    <comment ref="C128" authorId="0">
      <text>
        <r>
          <rPr>
            <b/>
            <sz val="9"/>
            <color indexed="81"/>
            <rFont val="Tahoma"/>
            <family val="2"/>
          </rPr>
          <t>Mend an old book.</t>
        </r>
        <r>
          <rPr>
            <sz val="9"/>
            <color indexed="81"/>
            <rFont val="Tahoma"/>
            <family val="2"/>
          </rPr>
          <t xml:space="preserve"> Visit a nearby library, and, if possible, tour the repair or conservation area. Understand the basic process of repairing a paperback book, and try your hand at it-either help at the library you're visiting, or ask for the librarian's assistance in repairing an old book of yours or one from a used bookstore.</t>
        </r>
      </text>
    </comment>
    <comment ref="C129" authorId="0">
      <text>
        <r>
          <rPr>
            <b/>
            <sz val="9"/>
            <color indexed="81"/>
            <rFont val="Tahoma"/>
            <family val="2"/>
          </rPr>
          <t>Take an old book apart.</t>
        </r>
        <r>
          <rPr>
            <sz val="9"/>
            <color indexed="81"/>
            <rFont val="Tahoma"/>
            <family val="2"/>
          </rPr>
          <t xml:space="preserve"> Find a discarded book from a library or an old book from your collection, a used bookstore, or a yard sale. Name the parts of the binding and interior. Then carefully take the book apart to find out how it was made.
FOR MORE FUN: Find out what it would take to put the book back together, and, if possible, go for it!</t>
        </r>
      </text>
    </comment>
    <comment ref="C130" authorId="0">
      <text>
        <r>
          <rPr>
            <b/>
            <sz val="9"/>
            <color indexed="81"/>
            <rFont val="Tahoma"/>
            <family val="2"/>
          </rPr>
          <t>Visit an antiuque or rare bookseller.</t>
        </r>
        <r>
          <rPr>
            <sz val="9"/>
            <color indexed="81"/>
            <rFont val="Tahoma"/>
            <family val="2"/>
          </rPr>
          <t xml:space="preserve"> Repairing very old books is a delicate process. Ask someone skilled in this area to explain how it's done and to show you some examples.
FOR MORE FUN: Find out what makes a book rare and why an old book is not necessarily a rare and valuable book.</t>
        </r>
      </text>
    </comment>
    <comment ref="C131" authorId="0">
      <text>
        <r>
          <rPr>
            <sz val="9"/>
            <color indexed="81"/>
            <rFont val="Tahoma"/>
            <family val="2"/>
          </rPr>
          <t xml:space="preserve">All you need to get started in book crafts are plain paper, your fingers for folding, regular thread, and glue. Pick one choice to try </t>
        </r>
        <r>
          <rPr>
            <b/>
            <sz val="9"/>
            <color indexed="81"/>
            <rFont val="Tahoma"/>
            <family val="2"/>
          </rPr>
          <t>two</t>
        </r>
        <r>
          <rPr>
            <sz val="9"/>
            <color indexed="81"/>
            <rFont val="Tahoma"/>
            <family val="2"/>
          </rPr>
          <t xml:space="preserve"> of these classic bookbinding methods. You'll make finished books in steps 4 and 5, so use this step to get familiar with your materials and how to use them. Look for specific directions in a book or online; you might also ask an expert or attend a course for guidance.
TECHNIQUES:
Fold-and-cut. Try making a star book or accordion book with this method, which requires few tools.
Glue binding. Gluing allows you to place many pages into a spine and to add beautiful covers to basic books.
Stitch. Make a simple sewn book-you could try a simple saddle stitch or the more advanced chain stitch method.</t>
        </r>
      </text>
    </comment>
    <comment ref="C135" authorId="0">
      <text>
        <r>
          <rPr>
            <sz val="9"/>
            <color indexed="81"/>
            <rFont val="Tahoma"/>
            <family val="2"/>
          </rPr>
          <t>Now that you've taken a close look at books, it's time to make your own! Consider what kinds of materials will work best with the contents of the book you choose to make.</t>
        </r>
      </text>
    </comment>
    <comment ref="C136" authorId="0">
      <text>
        <r>
          <rPr>
            <b/>
            <sz val="9"/>
            <color indexed="81"/>
            <rFont val="Tahoma"/>
            <family val="2"/>
          </rPr>
          <t>Make an organizational book.</t>
        </r>
        <r>
          <rPr>
            <sz val="9"/>
            <color indexed="81"/>
            <rFont val="Tahoma"/>
            <family val="2"/>
          </rPr>
          <t xml:space="preserve"> This might be a personal date book, planner, or calendar book. Some computer programs offer templates with calendar pages you can bind into your book.</t>
        </r>
      </text>
    </comment>
    <comment ref="C137" authorId="0">
      <text>
        <r>
          <rPr>
            <b/>
            <sz val="9"/>
            <color indexed="81"/>
            <rFont val="Tahoma"/>
            <family val="2"/>
          </rPr>
          <t>Make a scrapbook, memory book, or personal journal.</t>
        </r>
        <r>
          <rPr>
            <sz val="9"/>
            <color indexed="81"/>
            <rFont val="Tahoma"/>
            <family val="2"/>
          </rPr>
          <t xml:space="preserve"> This could be an album for your photos; a journal for thoughts, dreams, or favorite quotes; or a book with heavy paper for pasting in memories from a Girl Scout trip or a family vacation.</t>
        </r>
      </text>
    </comment>
    <comment ref="C138" authorId="0">
      <text>
        <r>
          <rPr>
            <b/>
            <sz val="9"/>
            <color indexed="81"/>
            <rFont val="Tahoma"/>
            <family val="2"/>
          </rPr>
          <t>Make a gift book.</t>
        </r>
        <r>
          <rPr>
            <sz val="9"/>
            <color indexed="81"/>
            <rFont val="Tahoma"/>
            <family val="2"/>
          </rPr>
          <t xml:space="preserve"> This could be an appreciation book, in which friends can write something cool about the girl you're giving it to. It could be a sketch journal for an artist friend. Or it could be a bound manuscript or book of poems for a friend who's a novelist or poet (you could even design a book jacket!).</t>
        </r>
      </text>
    </comment>
    <comment ref="C139" authorId="0">
      <text>
        <r>
          <rPr>
            <sz val="9"/>
            <color indexed="81"/>
            <rFont val="Tahoma"/>
            <family val="2"/>
          </rPr>
          <t>Books can be interesting for more than just their content-they can be beautiful works of art. Concentrate on the look and style of the book you create in one of the choices below.</t>
        </r>
      </text>
    </comment>
    <comment ref="C140" authorId="0">
      <text>
        <r>
          <rPr>
            <b/>
            <sz val="9"/>
            <color indexed="81"/>
            <rFont val="Tahoma"/>
            <family val="2"/>
          </rPr>
          <t>Make a book form something unexpected.</t>
        </r>
        <r>
          <rPr>
            <sz val="9"/>
            <color indexed="81"/>
            <rFont val="Tahoma"/>
            <family val="2"/>
          </rPr>
          <t xml:space="preserve"> Use grocery bags, maps, menus, magazine or newspaper pages, or any other kind of creative material as a cover, endpapers, or pages for your book.</t>
        </r>
      </text>
    </comment>
    <comment ref="C141" authorId="0">
      <text>
        <r>
          <rPr>
            <b/>
            <sz val="9"/>
            <color indexed="81"/>
            <rFont val="Tahoma"/>
            <family val="2"/>
          </rPr>
          <t>Try a different binding technique or alter a book.</t>
        </r>
        <r>
          <rPr>
            <sz val="9"/>
            <color indexed="81"/>
            <rFont val="Tahoma"/>
            <family val="2"/>
          </rPr>
          <t xml:space="preserve"> Other bindings might include buttonhole binding or coptic binding. An "altered" book is one that might otherwise be discarded-instead, you add paint, collage, pop-ups, scrapbook elements, messages, or anything else you'd like to give the book a new life as an art piece.</t>
        </r>
      </text>
    </comment>
    <comment ref="C142" authorId="0">
      <text>
        <r>
          <rPr>
            <b/>
            <sz val="9"/>
            <color indexed="81"/>
            <rFont val="Tahoma"/>
            <family val="2"/>
          </rPr>
          <t>Get creative with the definition of "book."</t>
        </r>
        <r>
          <rPr>
            <sz val="9"/>
            <color indexed="81"/>
            <rFont val="Tahoma"/>
            <family val="2"/>
          </rPr>
          <t xml:space="preserve"> Use your bookbinding skills to make a pop-up book, old-fashioned scroll, artist's portolio case, or cloth baby book!</t>
        </r>
      </text>
    </comment>
    <comment ref="C146" authorId="0">
      <text>
        <r>
          <rPr>
            <sz val="9"/>
            <color indexed="81"/>
            <rFont val="Tahoma"/>
            <family val="2"/>
          </rPr>
          <t>Get some scrap lumber at a lumberyard or hardware store and learn to hit a nail on the head-without ending up with a sore thumb. This can be tougher than it sounds, but learning a few tricks will have you hammering in no time. Practice in one of these ways.</t>
        </r>
      </text>
    </comment>
    <comment ref="C147" authorId="0">
      <text>
        <r>
          <rPr>
            <b/>
            <sz val="9"/>
            <color indexed="81"/>
            <rFont val="Tahoma"/>
            <family val="2"/>
          </rPr>
          <t>Write your name in nails.</t>
        </r>
        <r>
          <rPr>
            <sz val="9"/>
            <color indexed="81"/>
            <rFont val="Tahoma"/>
            <family val="2"/>
          </rPr>
          <t xml:space="preserve"> Hammer nails into wood in the shape of the letters in your name.
FOR MORE FUN: Try it in cursive!</t>
        </r>
      </text>
    </comment>
    <comment ref="C148" authorId="0">
      <text>
        <r>
          <rPr>
            <b/>
            <sz val="9"/>
            <color indexed="81"/>
            <rFont val="Tahoma"/>
            <family val="2"/>
          </rPr>
          <t>Make a design with nails on wood.</t>
        </r>
        <r>
          <rPr>
            <sz val="9"/>
            <color indexed="81"/>
            <rFont val="Tahoma"/>
            <family val="2"/>
          </rPr>
          <t xml:space="preserve"> Hammer nails in the shape of a spiral or star, for example.</t>
        </r>
      </text>
    </comment>
    <comment ref="C149" authorId="0">
      <text>
        <r>
          <rPr>
            <b/>
            <sz val="9"/>
            <color indexed="81"/>
            <rFont val="Tahoma"/>
            <family val="2"/>
          </rPr>
          <t>Create a sculpture.</t>
        </r>
        <r>
          <rPr>
            <sz val="9"/>
            <color indexed="81"/>
            <rFont val="Tahoma"/>
            <family val="2"/>
          </rPr>
          <t xml:space="preserve"> Nail together a dozen pieces of scrap lumber to make an interesting art piece.</t>
        </r>
      </text>
    </comment>
    <comment ref="C150" authorId="0">
      <text>
        <r>
          <rPr>
            <sz val="9"/>
            <color indexed="81"/>
            <rFont val="Tahoma"/>
            <family val="2"/>
          </rPr>
          <t xml:space="preserve">On every project, whether you're building a bench or hanging a picture, you want to make sure your work is </t>
        </r>
        <r>
          <rPr>
            <b/>
            <sz val="9"/>
            <color indexed="81"/>
            <rFont val="Tahoma"/>
            <family val="2"/>
          </rPr>
          <t>level</t>
        </r>
        <r>
          <rPr>
            <sz val="9"/>
            <color indexed="81"/>
            <rFont val="Tahoma"/>
            <family val="2"/>
          </rPr>
          <t xml:space="preserve"> (straight horizontally) and </t>
        </r>
        <r>
          <rPr>
            <b/>
            <sz val="9"/>
            <color indexed="81"/>
            <rFont val="Tahoma"/>
            <family val="2"/>
          </rPr>
          <t>plumb</t>
        </r>
        <r>
          <rPr>
            <sz val="9"/>
            <color indexed="81"/>
            <rFont val="Tahoma"/>
            <family val="2"/>
          </rPr>
          <t xml:space="preserve"> (straight vertically). Use a measuring tape, level, plumb line, and L square to do one of the following choices.</t>
        </r>
      </text>
    </comment>
    <comment ref="C151" authorId="0">
      <text>
        <r>
          <rPr>
            <b/>
            <sz val="9"/>
            <color indexed="81"/>
            <rFont val="Tahoma"/>
            <family val="2"/>
          </rPr>
          <t>Level up.</t>
        </r>
        <r>
          <rPr>
            <sz val="9"/>
            <color indexed="81"/>
            <rFont val="Tahoma"/>
            <family val="2"/>
          </rPr>
          <t xml:space="preserve"> Put four pieces of paper on a wall about an arm's length apart. Make a dot on each and try to make sure thy're level by sight. Use your tools to check if you were right.
FOR MORE FUN: With permission, hang three pictures along a straight line on a wall and check to make certain they're level.</t>
        </r>
      </text>
    </comment>
    <comment ref="C152" authorId="0">
      <text>
        <r>
          <rPr>
            <b/>
            <sz val="9"/>
            <color indexed="81"/>
            <rFont val="Tahoma"/>
            <family val="2"/>
          </rPr>
          <t>Make it right.</t>
        </r>
        <r>
          <rPr>
            <sz val="9"/>
            <color indexed="81"/>
            <rFont val="Tahoma"/>
            <family val="2"/>
          </rPr>
          <t xml:space="preserve"> Using two pieces of scrap lumber, a hammer, and nails, build a level letter T.
FOR MORE FUN: Make more level letters-perhaps your initials or a full name? Paint them for a gift!</t>
        </r>
      </text>
    </comment>
    <comment ref="C153" authorId="0">
      <text>
        <r>
          <rPr>
            <b/>
            <sz val="9"/>
            <color indexed="81"/>
            <rFont val="Tahoma"/>
            <family val="2"/>
          </rPr>
          <t>Do a survey.</t>
        </r>
        <r>
          <rPr>
            <sz val="9"/>
            <color indexed="81"/>
            <rFont val="Tahoma"/>
            <family val="2"/>
          </rPr>
          <t xml:space="preserve"> Check five different spots around your house or Girl Scout meeting place to see if the structures is level and plumb. For example, use your level to check a floor, window frame, hanging picture, countertop, and porch rail.
FOR MORE FUN: If you find a piece of furniture that's wobbly due to uneven floors, such as a dining room or kitchen table, use a small piece of wood, a furniture coaster, or cardboard to help level it.</t>
        </r>
      </text>
    </comment>
    <comment ref="C154" authorId="0">
      <text>
        <r>
          <rPr>
            <sz val="9"/>
            <color indexed="81"/>
            <rFont val="Tahoma"/>
            <family val="2"/>
          </rPr>
          <t xml:space="preserve">Try out a regular and a power screwdrive (also known as a cordless drill). Most woodworkers reach for their cordless drill more than any other tool, because when you use different bits it drives the screw </t>
        </r>
        <r>
          <rPr>
            <i/>
            <sz val="9"/>
            <color indexed="81"/>
            <rFont val="Tahoma"/>
            <family val="2"/>
          </rPr>
          <t>and</t>
        </r>
        <r>
          <rPr>
            <sz val="9"/>
            <color indexed="81"/>
            <rFont val="Tahoma"/>
            <family val="2"/>
          </rPr>
          <t xml:space="preserve"> makes a hole! Still, it's important to know how to use a regular screwdriver, since that's usually what you'll find in the kitchen drawer.</t>
        </r>
      </text>
    </comment>
    <comment ref="C155" authorId="0">
      <text>
        <r>
          <rPr>
            <b/>
            <sz val="9"/>
            <color indexed="81"/>
            <rFont val="Tahoma"/>
            <family val="2"/>
          </rPr>
          <t>Fix loose screws.</t>
        </r>
        <r>
          <rPr>
            <sz val="9"/>
            <color indexed="81"/>
            <rFont val="Tahoma"/>
            <family val="2"/>
          </rPr>
          <t xml:space="preserve"> Find at least three loose screws and tighten them. Here are a few things that often need fixing: pot handles, knobs, drawer pulls on dressers and cabinets, and door hinges. Be sure to get advice from an adult about what needs tightening-and get permission to try!</t>
        </r>
      </text>
    </comment>
    <comment ref="C156" authorId="0">
      <text>
        <r>
          <rPr>
            <b/>
            <sz val="9"/>
            <color indexed="81"/>
            <rFont val="Tahoma"/>
            <family val="2"/>
          </rPr>
          <t>Attach it, detach it.</t>
        </r>
        <r>
          <rPr>
            <sz val="9"/>
            <color indexed="81"/>
            <rFont val="Tahoma"/>
            <family val="2"/>
          </rPr>
          <t xml:space="preserve"> Screw together two or more pieces of wood. Use the power drill on six screws and the hand-powered screwdriver on six more. Then take the pieces apart the same way.</t>
        </r>
      </text>
    </comment>
    <comment ref="C157" authorId="0">
      <text>
        <r>
          <rPr>
            <b/>
            <sz val="9"/>
            <color indexed="81"/>
            <rFont val="Tahoma"/>
            <family val="2"/>
          </rPr>
          <t>Build with a screwdriver.</t>
        </r>
        <r>
          <rPr>
            <sz val="9"/>
            <color indexed="81"/>
            <rFont val="Tahoma"/>
            <family val="2"/>
          </rPr>
          <t xml:space="preserve"> Find a simple DIY project that requires a screwdriver, such as a bookshelf, toy, mirror, or clothes rack. Build it with help.</t>
        </r>
      </text>
    </comment>
    <comment ref="C158" authorId="0">
      <text>
        <r>
          <rPr>
            <sz val="9"/>
            <color indexed="81"/>
            <rFont val="Tahoma"/>
            <family val="2"/>
          </rPr>
          <t>A miter saw is a saw attached to a metal guide and box that accurately cuts a piece of wood in straight lines and angles. A handsaw does not use a box, and can be used to cut wood in different shapes. Practice using a miter saw or handsaw in the choices below.</t>
        </r>
      </text>
    </comment>
    <comment ref="C159" authorId="0">
      <text>
        <r>
          <rPr>
            <b/>
            <sz val="9"/>
            <color indexed="81"/>
            <rFont val="Tahoma"/>
            <family val="2"/>
          </rPr>
          <t>End the alphabet.</t>
        </r>
        <r>
          <rPr>
            <sz val="9"/>
            <color indexed="81"/>
            <rFont val="Tahoma"/>
            <family val="2"/>
          </rPr>
          <t xml:space="preserve"> Cut the letters X, Y, and Z with the miter saw and box.
FOR MORE FUN: With your Cadette group, have a contest to see who can cut the straightest lines.</t>
        </r>
      </text>
    </comment>
    <comment ref="C160" authorId="0">
      <text>
        <r>
          <rPr>
            <b/>
            <sz val="9"/>
            <color indexed="81"/>
            <rFont val="Tahoma"/>
            <family val="2"/>
          </rPr>
          <t>Square it off.</t>
        </r>
        <r>
          <rPr>
            <sz val="9"/>
            <color indexed="81"/>
            <rFont val="Tahoma"/>
            <family val="2"/>
          </rPr>
          <t xml:space="preserve"> Compare the miter and the handsaw by cutting a 6" x 6" square out of a piece of plywood. First use a miter, then a handsaw.</t>
        </r>
      </text>
    </comment>
    <comment ref="C161" authorId="0">
      <text>
        <r>
          <rPr>
            <b/>
            <sz val="9"/>
            <color indexed="81"/>
            <rFont val="Tahoma"/>
            <family val="2"/>
          </rPr>
          <t>Make a simple doll.</t>
        </r>
        <r>
          <rPr>
            <sz val="9"/>
            <color indexed="81"/>
            <rFont val="Tahoma"/>
            <family val="2"/>
          </rPr>
          <t xml:space="preserve"> Using the miter saw and box, cut geometric shapes to create a simple figure (like a girl or dog made of triangles, rectangles, and square).
FOR MORE FUN: Cut out more creatures to make a zoo or village. You could sand and paint to make fun toys for younger girls.</t>
        </r>
      </text>
    </comment>
    <comment ref="C162" authorId="0">
      <text>
        <r>
          <rPr>
            <sz val="9"/>
            <color indexed="81"/>
            <rFont val="Tahoma"/>
            <family val="2"/>
          </rPr>
          <t>Now you're ready to make something you can actually use!</t>
        </r>
      </text>
    </comment>
    <comment ref="C163" authorId="0">
      <text>
        <r>
          <rPr>
            <b/>
            <sz val="9"/>
            <color indexed="81"/>
            <rFont val="Tahoma"/>
            <family val="2"/>
          </rPr>
          <t>Build with your expert.</t>
        </r>
        <r>
          <rPr>
            <sz val="9"/>
            <color indexed="81"/>
            <rFont val="Tahoma"/>
            <family val="2"/>
          </rPr>
          <t xml:space="preserve"> Ask for good project ideas and assistance from the woodworker helping you on the badge. There are many beginner plans available in magazines and online.</t>
        </r>
      </text>
    </comment>
    <comment ref="C164" authorId="0">
      <text>
        <r>
          <rPr>
            <b/>
            <sz val="9"/>
            <color indexed="81"/>
            <rFont val="Tahoma"/>
            <family val="2"/>
          </rPr>
          <t>Build with home improvers.</t>
        </r>
        <r>
          <rPr>
            <sz val="9"/>
            <color indexed="81"/>
            <rFont val="Tahoma"/>
            <family val="2"/>
          </rPr>
          <t xml:space="preserve"> Find a beginner class or workshop at a local home improvement, lumber, or hardware store.</t>
        </r>
      </text>
    </comment>
    <comment ref="C165" authorId="0">
      <text>
        <r>
          <rPr>
            <b/>
            <sz val="9"/>
            <color indexed="81"/>
            <rFont val="Tahoma"/>
            <family val="2"/>
          </rPr>
          <t>Build at a craft store or artisan workshop.</t>
        </r>
        <r>
          <rPr>
            <sz val="9"/>
            <color indexed="81"/>
            <rFont val="Tahoma"/>
            <family val="2"/>
          </rPr>
          <t xml:space="preserve"> Some woodworkers teach courses in their workshops, and crafts or framing stores in your area might also offer guidance.</t>
        </r>
      </text>
    </comment>
    <comment ref="C169" authorId="0">
      <text>
        <r>
          <rPr>
            <sz val="9"/>
            <color indexed="81"/>
            <rFont val="Tahoma"/>
            <family val="2"/>
          </rPr>
          <t>One of a detective's most important skills is the ability to watch people and situations very closely. Work on your observation skills with one of these activities.</t>
        </r>
      </text>
    </comment>
    <comment ref="C170" authorId="0">
      <text>
        <r>
          <rPr>
            <b/>
            <sz val="9"/>
            <color indexed="81"/>
            <rFont val="Tahoma"/>
            <family val="2"/>
          </rPr>
          <t>Ask an adult helper to find and watch a one-minute online video.</t>
        </r>
        <r>
          <rPr>
            <sz val="9"/>
            <color indexed="81"/>
            <rFont val="Tahoma"/>
            <family val="2"/>
          </rPr>
          <t xml:space="preserve"> Have your helper come up with three questions about the details, such as, "What was the jogger wearing?" then, watch the video and try to answer the questions.
FOR MORE FUN: Research memory to learn why recalling details can be difficult.</t>
        </r>
      </text>
    </comment>
    <comment ref="C171" authorId="0">
      <text>
        <r>
          <rPr>
            <b/>
            <sz val="9"/>
            <color indexed="81"/>
            <rFont val="Tahoma"/>
            <family val="2"/>
          </rPr>
          <t>Shake up a room.</t>
        </r>
        <r>
          <rPr>
            <sz val="9"/>
            <color indexed="81"/>
            <rFont val="Tahoma"/>
            <family val="2"/>
          </rPr>
          <t xml:space="preserve"> Have someone take five items out of a room and see if you can identify what was taken. Then ask someone to add items to the room and try to spot them.
FOR MORE FUN: Try this in a room that is crowded or really full of stuff.</t>
        </r>
      </text>
    </comment>
    <comment ref="C172" authorId="0">
      <text>
        <r>
          <rPr>
            <b/>
            <sz val="9"/>
            <color indexed="81"/>
            <rFont val="Tahoma"/>
            <family val="2"/>
          </rPr>
          <t>Take notice.</t>
        </r>
        <r>
          <rPr>
            <sz val="9"/>
            <color indexed="81"/>
            <rFont val="Tahoma"/>
            <family val="2"/>
          </rPr>
          <t xml:space="preserve"> Every day for one week, make note of three things you never noticed before as you go home from school. Is there a different car in someone's driveway? Was a tree cut down in a yard? Was a new sign put up at a store?</t>
        </r>
      </text>
    </comment>
    <comment ref="C173" authorId="0">
      <text>
        <r>
          <rPr>
            <sz val="9"/>
            <color indexed="81"/>
            <rFont val="Tahoma"/>
            <family val="2"/>
          </rPr>
          <t>Sometimes detectives, spies, or special agents can't talk to one another because of distance or the chance of being found out. They have to use other ways to get messages to each other. Try cracking one of these cool codes.</t>
        </r>
      </text>
    </comment>
    <comment ref="C174" authorId="0">
      <text>
        <r>
          <rPr>
            <b/>
            <sz val="9"/>
            <color indexed="81"/>
            <rFont val="Tahoma"/>
            <family val="2"/>
          </rPr>
          <t>Learn some classic codes.</t>
        </r>
        <r>
          <rPr>
            <sz val="9"/>
            <color indexed="81"/>
            <rFont val="Tahoma"/>
            <family val="2"/>
          </rPr>
          <t xml:space="preserve"> First, try Morse code with one of your friends. Send them at least a five-word sentence. Then send the same message in Pigpen code, transposition, or another code. In what situations are each of these codes used?</t>
        </r>
      </text>
    </comment>
    <comment ref="C175" authorId="0">
      <text>
        <r>
          <rPr>
            <b/>
            <sz val="9"/>
            <color indexed="81"/>
            <rFont val="Tahoma"/>
            <family val="2"/>
          </rPr>
          <t>Create your own code with your friends.</t>
        </r>
        <r>
          <rPr>
            <sz val="9"/>
            <color indexed="81"/>
            <rFont val="Tahoma"/>
            <family val="2"/>
          </rPr>
          <t xml:space="preserve"> Write the letters in the alphabet, and beneath each, draw a picture or symbol. Make a dictionary so you can remember the code.
FOR MORE FUN: Find a page written in French, Spanish, Italian, or German. See how many words you recognize because you know "codes" from the English language.</t>
        </r>
      </text>
    </comment>
    <comment ref="C176" authorId="0">
      <text>
        <r>
          <rPr>
            <b/>
            <sz val="9"/>
            <color indexed="81"/>
            <rFont val="Tahoma"/>
            <family val="2"/>
          </rPr>
          <t>Make invisible inks.</t>
        </r>
        <r>
          <rPr>
            <sz val="9"/>
            <color indexed="81"/>
            <rFont val="Tahoma"/>
            <family val="2"/>
          </rPr>
          <t xml:space="preserve"> Write a message using a cotton swab dipped in lemon juice. Dry the paper in the sun or with a hair dryer to see the message. Then try again using baking soda and water-hold it under a light to see the words. Trade ideas with friends about why heat causes the inks to reveal your message.</t>
        </r>
      </text>
    </comment>
    <comment ref="C177" authorId="0">
      <text>
        <r>
          <rPr>
            <sz val="8"/>
            <color indexed="81"/>
            <rFont val="Tahoma"/>
            <family val="2"/>
          </rPr>
          <t>From the biology of insects that can determine time of death to the precise physics that determine a bullet's trajectory, forensic experts need to know all types of science. Experiment with how forensic specialists use one of these classic sciences.</t>
        </r>
      </text>
    </comment>
    <comment ref="C178" authorId="0">
      <text>
        <r>
          <rPr>
            <b/>
            <sz val="9"/>
            <color indexed="81"/>
            <rFont val="Tahoma"/>
            <family val="2"/>
          </rPr>
          <t>forensic chemistry.</t>
        </r>
        <r>
          <rPr>
            <sz val="9"/>
            <color indexed="81"/>
            <rFont val="Tahoma"/>
            <family val="2"/>
          </rPr>
          <t xml:space="preserve"> Chromatography is the process forensic scientists use to separate the parts of a mixture so their individual parts can be analyzed. The method can be used to detect poisons or drugs preent in a body, to find traces of explosives, or to identify ink in stains or ransom notes. Try ink chromatography in the experiment on page 6.</t>
        </r>
      </text>
    </comment>
    <comment ref="C179" authorId="0">
      <text>
        <r>
          <rPr>
            <b/>
            <sz val="9"/>
            <color indexed="81"/>
            <rFont val="Tahoma"/>
            <family val="2"/>
          </rPr>
          <t>Forensic physics.</t>
        </r>
        <r>
          <rPr>
            <sz val="9"/>
            <color indexed="81"/>
            <rFont val="Tahoma"/>
            <family val="2"/>
          </rPr>
          <t xml:space="preserve"> Ballistics and blood spatter analysis can be used to figure out the path and direction of a bullet or another impact. Try a "spatter" analysis in the experiment on page 7.</t>
        </r>
      </text>
    </comment>
    <comment ref="C180" authorId="0">
      <text>
        <r>
          <rPr>
            <b/>
            <sz val="9"/>
            <color indexed="81"/>
            <rFont val="Tahoma"/>
            <family val="2"/>
          </rPr>
          <t>Forensic biology.</t>
        </r>
        <r>
          <rPr>
            <sz val="9"/>
            <color indexed="81"/>
            <rFont val="Tahoma"/>
            <family val="2"/>
          </rPr>
          <t xml:space="preserve"> Every person's DNA is unique, so DNA evidence can be used to identify a suspect or a victim. Try extracting the DNA from a banana in the experiment on page 8. Or, if you have the help of an expert and a serious interest in biology, try an experiment in DNA "fingerprint," or profiling</t>
        </r>
      </text>
    </comment>
    <comment ref="C181" authorId="0">
      <text>
        <r>
          <rPr>
            <sz val="9"/>
            <color indexed="81"/>
            <rFont val="Tahoma"/>
            <family val="2"/>
          </rPr>
          <t>Detectives often need to keep their feelings and ideas under wraps while they talk to a suspect. How do these experts keep their cool in an interrogation, and how do they read the body language of others?</t>
        </r>
      </text>
    </comment>
    <comment ref="C182" authorId="0">
      <text>
        <r>
          <rPr>
            <b/>
            <sz val="9"/>
            <color indexed="81"/>
            <rFont val="Tahoma"/>
            <family val="2"/>
          </rPr>
          <t>Find out about "tells."</t>
        </r>
        <r>
          <rPr>
            <sz val="9"/>
            <color indexed="81"/>
            <rFont val="Tahoma"/>
            <family val="2"/>
          </rPr>
          <t xml:space="preserve"> Unconscious face and body movements that indicate untruths are known as "tells." Card players use them as an important piece of their game strategy-eliminating tells is using your "poker face"! Research common tells, then host a card-game tournament to see tells in action. What are yours? Can your newfound knowledge help you make them less obvious?</t>
        </r>
      </text>
    </comment>
    <comment ref="C183" authorId="0">
      <text>
        <r>
          <rPr>
            <b/>
            <sz val="9"/>
            <color indexed="81"/>
            <rFont val="Tahoma"/>
            <family val="2"/>
          </rPr>
          <t>Research body language.</t>
        </r>
        <r>
          <rPr>
            <sz val="9"/>
            <color indexed="81"/>
            <rFont val="Tahoma"/>
            <family val="2"/>
          </rPr>
          <t xml:space="preserve"> Want to appear confident? Make strong eye contact, and don't jiggle your feet, legs, or fingers. Don't want anyone to know you're angry? Unclench your fists. Find out what body gestures and positions mean, then look at photos in magazines. If you were interrogating the people in the photos, what would their body language tell you?
FOR MORE FUN: Videotape yourself or look through photos of yourself. What messages are you sending the world?</t>
        </r>
      </text>
    </comment>
    <comment ref="C184" authorId="0">
      <text>
        <r>
          <rPr>
            <b/>
            <sz val="9"/>
            <color indexed="81"/>
            <rFont val="Tahoma"/>
            <family val="2"/>
          </rPr>
          <t>Check out voice analysis.</t>
        </r>
        <r>
          <rPr>
            <sz val="9"/>
            <color indexed="81"/>
            <rFont val="Tahoma"/>
            <family val="2"/>
          </rPr>
          <t xml:space="preserve"> It's not just body language that separates lies from truth. A suspect's tone of voice can speak volumes. Do a little research on this, then tape and analyze your own voice in different conversations under different circumstances. Can you tell when you were stressed or excited?</t>
        </r>
      </text>
    </comment>
    <comment ref="C185" authorId="0">
      <text>
        <r>
          <rPr>
            <sz val="9"/>
            <color indexed="81"/>
            <rFont val="Tahoma"/>
            <family val="2"/>
          </rPr>
          <t>Having a career in forensics doesn't always involve chemistry, biology, math, or physics. Your artistic talents could translate into a career as a forensics photographer, artist, or sculptor. You could write scripts for all those TV shows we've been talking about. You could be a spy-or just dress up like one!</t>
        </r>
      </text>
    </comment>
    <comment ref="C186" authorId="0">
      <text>
        <r>
          <rPr>
            <b/>
            <sz val="9"/>
            <color indexed="81"/>
            <rFont val="Tahoma"/>
            <family val="2"/>
          </rPr>
          <t>Write a scene or script for your own forensic-science drama.</t>
        </r>
        <r>
          <rPr>
            <sz val="9"/>
            <color indexed="81"/>
            <rFont val="Tahoma"/>
            <family val="2"/>
          </rPr>
          <t xml:space="preserve"> What is the crime, how will it be solved, and who will solve it?
FOR MORE FUN: Perform your script for an audience.</t>
        </r>
      </text>
    </comment>
    <comment ref="C187" authorId="0">
      <text>
        <r>
          <rPr>
            <b/>
            <sz val="9"/>
            <color indexed="81"/>
            <rFont val="Tahoma"/>
            <family val="2"/>
          </rPr>
          <t xml:space="preserve">Sketch or sculpt a "suspect" or photograph a "crime scene." </t>
        </r>
        <r>
          <rPr>
            <sz val="9"/>
            <color indexed="81"/>
            <rFont val="Tahoma"/>
            <family val="2"/>
          </rPr>
          <t xml:space="preserve">Have someoen describe a person you've never met and sketch or sculpt that person. Or stage a crime scene, and take detailed photos. See the FBI's </t>
        </r>
        <r>
          <rPr>
            <i/>
            <sz val="9"/>
            <color indexed="81"/>
            <rFont val="Tahoma"/>
            <family val="2"/>
          </rPr>
          <t>Handbook of Forensic Services</t>
        </r>
        <r>
          <rPr>
            <sz val="9"/>
            <color indexed="81"/>
            <rFont val="Tahoma"/>
            <family val="2"/>
          </rPr>
          <t xml:space="preserve"> for descriptions of how to photograph and sketch for forensic purposes.</t>
        </r>
      </text>
    </comment>
    <comment ref="C188" authorId="0">
      <text>
        <r>
          <rPr>
            <b/>
            <sz val="9"/>
            <color indexed="81"/>
            <rFont val="Tahoma"/>
            <family val="2"/>
          </rPr>
          <t>Create or re-create a spy scenario and design a disguise.</t>
        </r>
        <r>
          <rPr>
            <sz val="9"/>
            <color indexed="81"/>
            <rFont val="Tahoma"/>
            <family val="2"/>
          </rPr>
          <t xml:space="preserve"> The trick is to dress up enough to cover your recognizable features and to blend into the environment in which you'll be sleuthing. Go for costume, makeup, and hairstyle-get as detailed as you'd like! Ask your Girl Scout friends to do the same, and critique each other's disguises.</t>
        </r>
      </text>
    </comment>
    <comment ref="C192" authorId="0">
      <text>
        <r>
          <rPr>
            <sz val="9"/>
            <color indexed="81"/>
            <rFont val="Tahoma"/>
            <family val="2"/>
          </rPr>
          <t>When you're packing in and packing out all your gear, pay special attention to preparation. Do one of the choices below to help you review the planning checklist on the next page.</t>
        </r>
      </text>
    </comment>
    <comment ref="C193" authorId="0">
      <text>
        <r>
          <rPr>
            <b/>
            <sz val="9"/>
            <color indexed="81"/>
            <rFont val="Tahoma"/>
            <family val="2"/>
          </rPr>
          <t>Talk an older Girl Scout or Girl Scout volunteer for tips.</t>
        </r>
        <r>
          <rPr>
            <sz val="9"/>
            <color indexed="81"/>
            <rFont val="Tahoma"/>
            <family val="2"/>
          </rPr>
          <t xml:space="preserve"> She should have tips on nearby campsites and recommendations for the kinds of gear you'll need to stay safe and have fun.</t>
        </r>
      </text>
    </comment>
    <comment ref="C194" authorId="0">
      <text>
        <r>
          <rPr>
            <b/>
            <sz val="9"/>
            <color indexed="81"/>
            <rFont val="Tahoma"/>
            <family val="2"/>
          </rPr>
          <t>Check with a member of a local trekking club.</t>
        </r>
        <r>
          <rPr>
            <sz val="9"/>
            <color indexed="81"/>
            <rFont val="Tahoma"/>
            <family val="2"/>
          </rPr>
          <t xml:space="preserve"> Ask the person to come speak to your group, tell you about trails in the area, and help you plan your adventure.</t>
        </r>
      </text>
    </comment>
    <comment ref="C195" authorId="0">
      <text>
        <r>
          <rPr>
            <b/>
            <sz val="9"/>
            <color indexed="81"/>
            <rFont val="Tahoma"/>
            <family val="2"/>
          </rPr>
          <t>Do it yourself.</t>
        </r>
        <r>
          <rPr>
            <sz val="9"/>
            <color indexed="81"/>
            <rFont val="Tahoma"/>
            <family val="2"/>
          </rPr>
          <t xml:space="preserve"> Pick up maps and information about places to trek from a library, bookstore, or recreation center. Look in hiking books or go online to research the supplies you'll need.</t>
        </r>
      </text>
    </comment>
    <comment ref="C196" authorId="0">
      <text>
        <r>
          <rPr>
            <sz val="9"/>
            <color indexed="81"/>
            <rFont val="Tahoma"/>
            <family val="2"/>
          </rPr>
          <t>Hiking can be hard work, so make sure you're ready. Can you carry all your supplies over the distances and terrain you'll travel? Can you work together with your trailblazing companions? Get your group in mental and physical shape for the trip. (For at least one of the sessions, do your exercise with your pack fully loaded and in the shoes you plan to wear.)
Before you begin, fill out the quiz on the next page and discuss your answers with your group.</t>
        </r>
      </text>
    </comment>
    <comment ref="C197" authorId="0">
      <text>
        <r>
          <rPr>
            <b/>
            <sz val="9"/>
            <color indexed="81"/>
            <rFont val="Tahoma"/>
            <family val="2"/>
          </rPr>
          <t xml:space="preserve">Participate in a physically challenging team-building course. </t>
        </r>
        <r>
          <rPr>
            <sz val="9"/>
            <color indexed="81"/>
            <rFont val="Tahoma"/>
            <family val="2"/>
          </rPr>
          <t>These might be offered through your Girl Scout council, Outward Bound, or another organization. To continue to practice the skills you gained on the course, meet at least twice before you go.</t>
        </r>
      </text>
    </comment>
    <comment ref="C198" authorId="0">
      <text>
        <r>
          <rPr>
            <b/>
            <sz val="9"/>
            <color indexed="81"/>
            <rFont val="Tahoma"/>
            <family val="2"/>
          </rPr>
          <t>Build teamwork and endurance.</t>
        </r>
        <r>
          <rPr>
            <sz val="9"/>
            <color indexed="81"/>
            <rFont val="Tahoma"/>
            <family val="2"/>
          </rPr>
          <t xml:space="preserve"> Do three hikes, bike trips, or jogs of at least 30 minutes each with friends you'll be hiking with. Try to practice on your own as well.</t>
        </r>
      </text>
    </comment>
    <comment ref="C199" authorId="0">
      <text>
        <r>
          <rPr>
            <b/>
            <sz val="9"/>
            <color indexed="81"/>
            <rFont val="Tahoma"/>
            <family val="2"/>
          </rPr>
          <t>Try a "boot camp" exercise course.</t>
        </r>
        <r>
          <rPr>
            <sz val="9"/>
            <color indexed="81"/>
            <rFont val="Tahoma"/>
            <family val="2"/>
          </rPr>
          <t xml:space="preserve"> Find a course in your community, or ask a coach or trainer to help you make your own. Practice the routine at least three times all together before you go. Try to practice on your own as well!</t>
        </r>
      </text>
    </comment>
    <comment ref="C200" authorId="0">
      <text>
        <r>
          <rPr>
            <sz val="9"/>
            <color indexed="81"/>
            <rFont val="Tahoma"/>
            <family val="2"/>
          </rPr>
          <t>You'll need meals that are not only energy-packed but lightweight. What's the difference between freeze-dried and dehydrated foods? Which foods pack best? Which need to be repackaged? What do you need to eat to keep you warm, energized, and satisfied? Find the answers and plan your menu based on what you discover. Use one of the choices below to help you.</t>
        </r>
      </text>
    </comment>
    <comment ref="C201" authorId="0">
      <text>
        <r>
          <rPr>
            <b/>
            <sz val="9"/>
            <color indexed="81"/>
            <rFont val="Tahoma"/>
            <family val="2"/>
          </rPr>
          <t>Find three recipes for quick meals.</t>
        </r>
        <r>
          <rPr>
            <sz val="9"/>
            <color indexed="81"/>
            <rFont val="Tahoma"/>
            <family val="2"/>
          </rPr>
          <t xml:space="preserve"> Look for meals that can be cooked quickly in one pot using a cooking stove. Quick cooking means more time can be spent exploring. It also means using less cooking fuel. Ask your companions about their favorite foods and any allergy restrictions, and keep them in mind.</t>
        </r>
      </text>
    </comment>
    <comment ref="C202" authorId="0">
      <text>
        <r>
          <rPr>
            <b/>
            <sz val="9"/>
            <color indexed="81"/>
            <rFont val="Tahoma"/>
            <family val="2"/>
          </rPr>
          <t>Get into quick-energy snacks.</t>
        </r>
        <r>
          <rPr>
            <sz val="9"/>
            <color indexed="81"/>
            <rFont val="Tahoma"/>
            <family val="2"/>
          </rPr>
          <t xml:space="preserve"> You'll need fast fuel on your trek! Plan a menu to include energy bars and other non-cook lunch items. Then, try three different recipes for energy bars or quick snacks before you go, and make your favorite to take on your trek.</t>
        </r>
      </text>
    </comment>
    <comment ref="C203" authorId="0">
      <text>
        <r>
          <rPr>
            <b/>
            <sz val="9"/>
            <color indexed="81"/>
            <rFont val="Tahoma"/>
            <family val="2"/>
          </rPr>
          <t>Trash the trash challenge.</t>
        </r>
        <r>
          <rPr>
            <sz val="9"/>
            <color indexed="81"/>
            <rFont val="Tahoma"/>
            <family val="2"/>
          </rPr>
          <t xml:space="preserve"> Since you'll be packing out what you packed in, plan your menu to create as little trash as possible. Bringin just enough food for each person and selecting foods with minimal packaging are two ways to reduce trash-find at least three more.</t>
        </r>
      </text>
    </comment>
    <comment ref="C204" authorId="0">
      <text>
        <r>
          <rPr>
            <sz val="9"/>
            <color indexed="81"/>
            <rFont val="Tahoma"/>
            <family val="2"/>
          </rPr>
          <t>You might already have some great trail skills, and if you don't, one of your trailblazing companions might. Within your group, assess what would be most useful for each person to learn and divide these choices accordingly.</t>
        </r>
      </text>
    </comment>
    <comment ref="C205" authorId="0">
      <text>
        <r>
          <rPr>
            <b/>
            <sz val="9"/>
            <color indexed="81"/>
            <rFont val="Tahoma"/>
            <family val="2"/>
          </rPr>
          <t>Learn how to purify water.</t>
        </r>
        <r>
          <rPr>
            <sz val="9"/>
            <color indexed="81"/>
            <rFont val="Tahoma"/>
            <family val="2"/>
          </rPr>
          <t xml:space="preserve"> The farther away from civilization you head, the less likely you are to find a water tap! Research the common water pollutants in the area where you'll travel. Find out about methods of purifying water and practice at least one.
FOR MORE FUN: Learn how to construct a solar still in the ground to extract water.</t>
        </r>
      </text>
    </comment>
    <comment ref="C206" authorId="0">
      <text>
        <r>
          <rPr>
            <b/>
            <sz val="9"/>
            <color indexed="81"/>
            <rFont val="Tahoma"/>
            <family val="2"/>
          </rPr>
          <t>Practice navigating with a map and compass or GPS unit.</t>
        </r>
        <r>
          <rPr>
            <sz val="9"/>
            <color indexed="81"/>
            <rFont val="Tahoma"/>
            <family val="2"/>
          </rPr>
          <t xml:space="preserve"> Trace out a hiking route on a topographical map. Describe what you would see along the way by visualizing the terrain from the map symbols, and decide where you'll take the rest breaks based on the topography. Remember, if you're taking technology on teh trail, have a low-tech backup in case you move out of range of GPS satellites.
FOR MORE FUN: Try orienteering or geocaching on the trip.</t>
        </r>
      </text>
    </comment>
    <comment ref="C207" authorId="0">
      <text>
        <r>
          <rPr>
            <b/>
            <sz val="9"/>
            <color indexed="81"/>
            <rFont val="Tahoma"/>
            <family val="2"/>
          </rPr>
          <t>Pitch your tent three times in three different locations.</t>
        </r>
        <r>
          <rPr>
            <sz val="9"/>
            <color indexed="81"/>
            <rFont val="Tahoma"/>
            <family val="2"/>
          </rPr>
          <t xml:space="preserve"> Select a tent that will meet the needs of your group. Then practice assembling, taking down, and storing the tent in three locations with different conditions. You'll always want a well-drained, level tent site, but it's good to practice in various conditions-who knows where you might go trailblazing next!</t>
        </r>
      </text>
    </comment>
    <comment ref="C208" authorId="0">
      <text>
        <r>
          <rPr>
            <sz val="9"/>
            <color indexed="81"/>
            <rFont val="Tahoma"/>
            <family val="2"/>
          </rPr>
          <t>Enjoy being away from it all and out in the natural world, using your skills and adventuring with friends. Practice Leave No Trace principles, and take time to bond and reflect on your experience. Try one of these activities once you've settled in for the evening.</t>
        </r>
      </text>
    </comment>
    <comment ref="C209" authorId="0">
      <text>
        <r>
          <rPr>
            <b/>
            <sz val="9"/>
            <color indexed="81"/>
            <rFont val="Tahoma"/>
            <family val="2"/>
          </rPr>
          <t>Play stuff-sack dramatics.</t>
        </r>
        <r>
          <rPr>
            <sz val="9"/>
            <color indexed="81"/>
            <rFont val="Tahoma"/>
            <family val="2"/>
          </rPr>
          <t xml:space="preserve"> From tents or packs, everyone finds the strangest thing they have. Then get into teams. Make as many stuff sacks as the number of teams, and mix up the objects evenly in the sacks. Then give each team 15 minutes to invent a play that uses every object as a prop. Remember, use the objects as things they're NOT-a banana is </t>
        </r>
        <r>
          <rPr>
            <i/>
            <sz val="9"/>
            <color indexed="81"/>
            <rFont val="Tahoma"/>
            <family val="2"/>
          </rPr>
          <t>not</t>
        </r>
        <r>
          <rPr>
            <sz val="9"/>
            <color indexed="81"/>
            <rFont val="Tahoma"/>
            <family val="2"/>
          </rPr>
          <t xml:space="preserve"> a fruit, but a telephone, a stray sock, or a fancy glove.</t>
        </r>
      </text>
    </comment>
    <comment ref="C210" authorId="0">
      <text>
        <r>
          <rPr>
            <b/>
            <sz val="9"/>
            <color indexed="81"/>
            <rFont val="Tahoma"/>
            <family val="2"/>
          </rPr>
          <t>See the stars.</t>
        </r>
        <r>
          <rPr>
            <sz val="9"/>
            <color indexed="81"/>
            <rFont val="Tahoma"/>
            <family val="2"/>
          </rPr>
          <t xml:space="preserve"> Bring a guide to constellations with you, and identify as many as you can in the night sky. Talk about the stories behind the stars from Greek mythology. And what about a game of constellation charades using what you find out from stories?</t>
        </r>
      </text>
    </comment>
    <comment ref="C211" authorId="0">
      <text>
        <r>
          <rPr>
            <b/>
            <sz val="9"/>
            <color indexed="81"/>
            <rFont val="Tahoma"/>
            <family val="2"/>
          </rPr>
          <t>Tell a progressive story.</t>
        </r>
        <r>
          <rPr>
            <sz val="9"/>
            <color indexed="81"/>
            <rFont val="Tahoma"/>
            <family val="2"/>
          </rPr>
          <t xml:space="preserve"> One girl starts the story and tells it for a minute, then the story is picked up by the next girl until everyone has made up a part. You could even act out the story as you tell it, or tell your part in song!</t>
        </r>
      </text>
    </comment>
    <comment ref="C215" authorId="0">
      <text>
        <r>
          <rPr>
            <sz val="9"/>
            <color indexed="81"/>
            <rFont val="Tahoma"/>
            <family val="2"/>
          </rPr>
          <t xml:space="preserve">Kids of different ages have different needs, desires, and behaviors. In this step, do one choice to find out more about three of these age groups: newborns, infants, toddlers, preschoolers, young kids (ages 5-7), and older kids (ages 8-10).
Take notes on what you learn about these questions (you might turn them into a chart for easy reference!):
</t>
        </r>
        <r>
          <rPr>
            <sz val="9"/>
            <color indexed="81"/>
            <rFont val="Wingdings"/>
            <charset val="2"/>
          </rPr>
          <t></t>
        </r>
        <r>
          <rPr>
            <sz val="9"/>
            <color indexed="81"/>
            <rFont val="Tahoma"/>
            <family val="2"/>
          </rPr>
          <t xml:space="preserve">What's important to know about these three age groups?
</t>
        </r>
        <r>
          <rPr>
            <sz val="9"/>
            <color indexed="81"/>
            <rFont val="Wingdings"/>
            <charset val="2"/>
          </rPr>
          <t></t>
        </r>
        <r>
          <rPr>
            <sz val="9"/>
            <color indexed="81"/>
            <rFont val="Tahoma"/>
            <family val="2"/>
          </rPr>
          <t xml:space="preserve">What do kids this age look like?
</t>
        </r>
        <r>
          <rPr>
            <sz val="9"/>
            <color indexed="81"/>
            <rFont val="Wingdings"/>
            <charset val="2"/>
          </rPr>
          <t></t>
        </r>
        <r>
          <rPr>
            <sz val="9"/>
            <color indexed="81"/>
            <rFont val="Tahoma"/>
            <family val="2"/>
          </rPr>
          <t xml:space="preserve">What do they act like?
</t>
        </r>
        <r>
          <rPr>
            <sz val="9"/>
            <color indexed="81"/>
            <rFont val="Wingdings"/>
            <charset val="2"/>
          </rPr>
          <t></t>
        </r>
        <r>
          <rPr>
            <sz val="9"/>
            <color indexed="81"/>
            <rFont val="Tahoma"/>
            <family val="2"/>
          </rPr>
          <t>How do they interact with others?</t>
        </r>
      </text>
    </comment>
    <comment ref="C216" authorId="0">
      <text>
        <r>
          <rPr>
            <b/>
            <sz val="9"/>
            <color indexed="81"/>
            <rFont val="Tahoma"/>
            <family val="2"/>
          </rPr>
          <t>Observe kids in person for at least one hour.</t>
        </r>
        <r>
          <rPr>
            <sz val="9"/>
            <color indexed="81"/>
            <rFont val="Tahoma"/>
            <family val="2"/>
          </rPr>
          <t xml:space="preserve"> It could be at a day-care center, preschool, after-school program, or with an older girl who has a regular babysitting job. Act as a scientific researcher, and take notes about your observations. When you get home, do some research in books or online, and compare your observations with professional opinions on childhood development.</t>
        </r>
      </text>
    </comment>
    <comment ref="C217" authorId="0">
      <text>
        <r>
          <rPr>
            <b/>
            <sz val="9"/>
            <color indexed="81"/>
            <rFont val="Tahoma"/>
            <family val="2"/>
          </rPr>
          <t>Ask an expert.</t>
        </r>
        <r>
          <rPr>
            <sz val="9"/>
            <color indexed="81"/>
            <rFont val="Tahoma"/>
            <family val="2"/>
          </rPr>
          <t xml:space="preserve"> A school counselor, developmental psychologisy, day-care professionial, or health-care provider can provide you with valuable knowledge from their years of experience. Before your interview, do some basic research on how kids in the three groups you're interested in act, so you can ask informed questions.</t>
        </r>
      </text>
    </comment>
    <comment ref="C218" authorId="0">
      <text>
        <r>
          <rPr>
            <b/>
            <sz val="9"/>
            <color indexed="81"/>
            <rFont val="Tahoma"/>
            <family val="2"/>
          </rPr>
          <t>Find information at the library or online.</t>
        </r>
        <r>
          <rPr>
            <sz val="9"/>
            <color indexed="81"/>
            <rFont val="Tahoma"/>
            <family val="2"/>
          </rPr>
          <t xml:space="preserve"> Watch videos that show kids in action. Then write a one-paragraph summary of your findings for each age level to help you remember what you've found out. (It's easier to cement information in your mind when you talk to professionals or see things firsthand.) You'll impress potential employers when you're able to share all you know!</t>
        </r>
      </text>
    </comment>
    <comment ref="C219" authorId="0">
      <text>
        <r>
          <rPr>
            <sz val="9"/>
            <color indexed="81"/>
            <rFont val="Tahoma"/>
            <family val="2"/>
          </rPr>
          <t>The number-one rule of sitting is to keep kids safe! Babies and toddlers need diapering and toilet help. Temper tantrums, meltdowns, sibling rivalry, scrapes and tumbles, behavioral issues-it's all art of the day-to-day experience of dealing with kids. Learn crucial skills in one of the following ways.</t>
        </r>
      </text>
    </comment>
    <comment ref="C220" authorId="0">
      <text>
        <r>
          <rPr>
            <b/>
            <sz val="9"/>
            <color indexed="81"/>
            <rFont val="Tahoma"/>
            <family val="2"/>
          </rPr>
          <t>Attend a babysitter training course.</t>
        </r>
        <r>
          <rPr>
            <sz val="9"/>
            <color indexed="81"/>
            <rFont val="Tahoma"/>
            <family val="2"/>
          </rPr>
          <t xml:space="preserve"> Many hospitals, colleges, and community centers offer these courses. Your Girl Scout council might as well. (If you attend a course that includes first aid training, that course completes both this step and step 1 of the Cadette First Aid badge.)</t>
        </r>
      </text>
    </comment>
    <comment ref="C221" authorId="0">
      <text>
        <r>
          <rPr>
            <b/>
            <sz val="9"/>
            <color indexed="81"/>
            <rFont val="Tahoma"/>
            <family val="2"/>
          </rPr>
          <t>Interview five moms about what they expect from a babysitter.</t>
        </r>
        <r>
          <rPr>
            <sz val="9"/>
            <color indexed="81"/>
            <rFont val="Tahoma"/>
            <family val="2"/>
          </rPr>
          <t xml:space="preserve"> What are the top-three behavioral, safety, and emergency situations they expect babysitters to be able to handle? If these are situations you aren't prepared for, find a way to prepare, and do so.</t>
        </r>
      </text>
    </comment>
    <comment ref="C222" authorId="0">
      <text>
        <r>
          <rPr>
            <b/>
            <sz val="9"/>
            <color indexed="81"/>
            <rFont val="Tahoma"/>
            <family val="2"/>
          </rPr>
          <t>Interview five experienced babysitters, nannies, or child-care specialists.</t>
        </r>
        <r>
          <rPr>
            <sz val="9"/>
            <color indexed="81"/>
            <rFont val="Tahoma"/>
            <family val="2"/>
          </rPr>
          <t xml:space="preserve"> Ask about behavioral challenges and emergency situations they've encountered on the job. What did they do? What would they suggest you do? How would you handle these situations? If you're missing important knowledge, find a way to get it, and go for it.</t>
        </r>
      </text>
    </comment>
    <comment ref="C223" authorId="0">
      <text>
        <r>
          <rPr>
            <sz val="9"/>
            <color indexed="81"/>
            <rFont val="Tahoma"/>
            <family val="2"/>
          </rPr>
          <t>As you become familiar with playtime in one of these choices, take notes to use throughout your career as a babysitter! Be aware of safety concerns at playtime, too-review the sidebar for a list of safe toys for each age group.</t>
        </r>
      </text>
    </comment>
    <comment ref="C224" authorId="0">
      <text>
        <r>
          <rPr>
            <b/>
            <sz val="9"/>
            <color indexed="81"/>
            <rFont val="Tahoma"/>
            <family val="2"/>
          </rPr>
          <t>Interview an educational toy or game creator.</t>
        </r>
        <r>
          <rPr>
            <sz val="9"/>
            <color indexed="81"/>
            <rFont val="Tahoma"/>
            <family val="2"/>
          </rPr>
          <t xml:space="preserve"> With an adult's help, find a staff member at a game or toy company that develops toys for kids. Prepare questions and ask for advice about how to best use the toys with kids of different ages.</t>
        </r>
      </text>
    </comment>
    <comment ref="C225" authorId="0">
      <text>
        <r>
          <rPr>
            <b/>
            <sz val="9"/>
            <color indexed="81"/>
            <rFont val="Tahoma"/>
            <family val="2"/>
          </rPr>
          <t>Observe kids at a toy store for two hours.</t>
        </r>
        <r>
          <rPr>
            <sz val="9"/>
            <color indexed="81"/>
            <rFont val="Tahoma"/>
            <family val="2"/>
          </rPr>
          <t xml:space="preserve"> First, speak with the store manager to make sure it's okay to spend time there. (You could spend two hours in one store, or do two one-hour sessions at different stores.) While you're there, take notes on what kinds of games and toys are most attractive to kids of various ages.</t>
        </r>
      </text>
    </comment>
    <comment ref="C226" authorId="0">
      <text>
        <r>
          <rPr>
            <b/>
            <sz val="9"/>
            <color indexed="81"/>
            <rFont val="Tahoma"/>
            <family val="2"/>
          </rPr>
          <t>Volunteer for at least two hours.</t>
        </r>
        <r>
          <rPr>
            <sz val="9"/>
            <color indexed="81"/>
            <rFont val="Tahoma"/>
            <family val="2"/>
          </rPr>
          <t xml:space="preserve"> It could be at a day-care center or a preschool, an after-school program, or as an assistant to an older girl with a sitting job. As you watch kids play and interact, take note of the fun active games and of quieter things like drawing and crafting. (If you choose this activity in step 1, do a seaparte visit for this step.)</t>
        </r>
      </text>
    </comment>
    <comment ref="C227" authorId="0">
      <text>
        <r>
          <rPr>
            <sz val="9"/>
            <color indexed="81"/>
            <rFont val="Tahoma"/>
            <family val="2"/>
          </rPr>
          <t>Now that you've observed an dknow what to expect from kids of different ages, think about how many kids and what ages you'd be comfortable babysitting. Review the "Market Prep" box for some tips before you begin this step. Then begin to search for a family whose need matches your desires and capabilities. Start with people you know well: family, friends, and neighbors. (If you already have a babysitting job, use this step to find a new employer for your job in step 5.)</t>
        </r>
      </text>
    </comment>
    <comment ref="C228" authorId="0">
      <text>
        <r>
          <rPr>
            <b/>
            <sz val="9"/>
            <color indexed="81"/>
            <rFont val="Tahoma"/>
            <family val="2"/>
          </rPr>
          <t>Market yourself.</t>
        </r>
        <r>
          <rPr>
            <sz val="9"/>
            <color indexed="81"/>
            <rFont val="Tahoma"/>
            <family val="2"/>
          </rPr>
          <t xml:space="preserve"> Have your introduction speech and your questions ready, and call around, keeping notes on who is interested and what they need, including if and when you should call back.</t>
        </r>
      </text>
    </comment>
    <comment ref="C229" authorId="0">
      <text>
        <r>
          <rPr>
            <b/>
            <sz val="9"/>
            <color indexed="81"/>
            <rFont val="Tahoma"/>
            <family val="2"/>
          </rPr>
          <t>Create a questionnaire to give to family, friends, and neighbors.</t>
        </r>
        <r>
          <rPr>
            <sz val="9"/>
            <color indexed="81"/>
            <rFont val="Tahoma"/>
            <family val="2"/>
          </rPr>
          <t xml:space="preserve"> On one side of a flyer, write your name, qualifications, and the type of babysitting job you're seeking. On the flip side, write a questionnaire for your potential employers to fill out-it might include number of children and their ages; when the family generally needs babysitting help; what, if any, household responsibilities they expect you to complete; their basic house rules; and if they have any pets.</t>
        </r>
      </text>
    </comment>
    <comment ref="C230" authorId="0">
      <text>
        <r>
          <rPr>
            <b/>
            <sz val="9"/>
            <color indexed="81"/>
            <rFont val="Tahoma"/>
            <family val="2"/>
          </rPr>
          <t>Conduct interviews with potential employers.</t>
        </r>
        <r>
          <rPr>
            <sz val="9"/>
            <color indexed="81"/>
            <rFont val="Tahoma"/>
            <family val="2"/>
          </rPr>
          <t xml:space="preserve"> Think about places where you might find possible customers. What about before a PTA meeting or after a worship service?</t>
        </r>
      </text>
    </comment>
    <comment ref="C231" authorId="0">
      <text>
        <r>
          <rPr>
            <sz val="9"/>
            <color indexed="81"/>
            <rFont val="Tahoma"/>
            <family val="2"/>
          </rPr>
          <t>For your first job, you could co-sit with a friend, be an apprentice to an older girl, or act as a parent's helper. Set up a job with the family you feel most comfortable sitting for. Know the information listed on the parent's form, or fill it out with the parents (see page 6). Then do one of the following to add a healthy dose of fun-for both you and the kids! Use what you've learned in previous steps as you pick the right kind of fun for you and your charges.</t>
        </r>
      </text>
    </comment>
    <comment ref="C232" authorId="0">
      <text>
        <r>
          <rPr>
            <b/>
            <sz val="9"/>
            <color indexed="81"/>
            <rFont val="Tahoma"/>
            <family val="2"/>
          </rPr>
          <t>Come prepared for a game.</t>
        </r>
        <r>
          <rPr>
            <sz val="9"/>
            <color indexed="81"/>
            <rFont val="Tahoma"/>
            <family val="2"/>
          </rPr>
          <t xml:space="preserve"> You could plan a scavenger hunt, teach your favorite board game (or learn to play the kids' favorite before you arrive), or bring a great bedtime story to read using fun voices for each character.
FOR MORE FUN: Customize an existing toy or game.</t>
        </r>
      </text>
    </comment>
    <comment ref="C233" authorId="0">
      <text>
        <r>
          <rPr>
            <b/>
            <sz val="9"/>
            <color indexed="81"/>
            <rFont val="Tahoma"/>
            <family val="2"/>
          </rPr>
          <t>Make a tasty snack.</t>
        </r>
        <r>
          <rPr>
            <sz val="9"/>
            <color indexed="81"/>
            <rFont val="Tahoma"/>
            <family val="2"/>
          </rPr>
          <t xml:space="preserve"> Are the kids allowed snacks? Ask what foods, if any, will be available, and if it's okay to make a kid-friendly recipe. What about raisin faces on jelly toast, no-bake granola bars, or fruit smoothies? If the kids are old enough, let them help you make the recipe-it's a great chance to teach them about healthy living.
FOR MORE FUN: Find out the child's favorite foods, and create a great snack using them!</t>
        </r>
      </text>
    </comment>
    <comment ref="C234" authorId="0">
      <text>
        <r>
          <rPr>
            <b/>
            <sz val="9"/>
            <color indexed="81"/>
            <rFont val="Tahoma"/>
            <family val="2"/>
          </rPr>
          <t>Play a fun craft.</t>
        </r>
        <r>
          <rPr>
            <sz val="9"/>
            <color indexed="81"/>
            <rFont val="Tahoma"/>
            <family val="2"/>
          </rPr>
          <t xml:space="preserve"> Find a simple recipe for play dough, bring paper bags to make puppets with, or ask about family art supplies and teach a little lesson about an art or craft you enjoy (or want to learn with the kids).</t>
        </r>
      </text>
    </comment>
    <comment ref="C239" authorId="0">
      <text>
        <r>
          <rPr>
            <sz val="9"/>
            <color indexed="81"/>
            <rFont val="Tahoma"/>
            <family val="2"/>
          </rPr>
          <t>Find information about life after dark. If the cultural institution or science center you choose offers overnight events, you might arrange with your family or Girl Scout sisters to spend the night. Whatever the hours of your visit, use it to become better acquainted with the night.</t>
        </r>
      </text>
    </comment>
    <comment ref="C240" authorId="0">
      <text>
        <r>
          <rPr>
            <b/>
            <sz val="9"/>
            <color indexed="81"/>
            <rFont val="Tahoma"/>
            <family val="2"/>
          </rPr>
          <t>Share the night.</t>
        </r>
        <r>
          <rPr>
            <sz val="9"/>
            <color indexed="81"/>
            <rFont val="Tahoma"/>
            <family val="2"/>
          </rPr>
          <t xml:space="preserve"> At an art museum or library, find three paintings of famous nighttime scenes, or three bedtime books or poems about the night. Tell your friends the stories behind the pictures, or read the poems or stories together.</t>
        </r>
      </text>
    </comment>
    <comment ref="C241" authorId="0">
      <text>
        <r>
          <rPr>
            <b/>
            <sz val="9"/>
            <color indexed="81"/>
            <rFont val="Tahoma"/>
            <family val="2"/>
          </rPr>
          <t>Get into nightlife.</t>
        </r>
        <r>
          <rPr>
            <sz val="9"/>
            <color indexed="81"/>
            <rFont val="Tahoma"/>
            <family val="2"/>
          </rPr>
          <t xml:space="preserve"> At a zoo or aquarium, gather three fun facts about one creature's nocturnal habits. If you can, talk about what you've learned as you watch the creature in action.</t>
        </r>
      </text>
    </comment>
    <comment ref="C242" authorId="0">
      <text>
        <r>
          <rPr>
            <b/>
            <sz val="9"/>
            <color indexed="81"/>
            <rFont val="Tahoma"/>
            <family val="2"/>
          </rPr>
          <t>Go solar (or lunar, or extraterrestrial…).</t>
        </r>
        <r>
          <rPr>
            <sz val="9"/>
            <color indexed="81"/>
            <rFont val="Tahoma"/>
            <family val="2"/>
          </rPr>
          <t xml:space="preserve"> At a planetarium, find five fun facts about stars, planets, and the night sky. Share them as you enjoy a planetary show or display.</t>
        </r>
      </text>
    </comment>
    <comment ref="C243" authorId="0">
      <text>
        <r>
          <rPr>
            <sz val="9"/>
            <color indexed="81"/>
            <rFont val="Tahoma"/>
            <family val="2"/>
          </rPr>
          <t>Get out and enjoy how the cloak of darkness and the glitter of stars make the ordinary extraordinary. How do things change after dark? Scribble thoughts in a journal by flashlight, record audio or video, or find your own way to document your experience so you can share the night mysteries with others.</t>
        </r>
      </text>
    </comment>
    <comment ref="C244" authorId="0">
      <text>
        <r>
          <rPr>
            <b/>
            <sz val="9"/>
            <color indexed="81"/>
            <rFont val="Tahoma"/>
            <family val="2"/>
          </rPr>
          <t>Tour your neighborhood at night.</t>
        </r>
        <r>
          <rPr>
            <sz val="9"/>
            <color indexed="81"/>
            <rFont val="Tahoma"/>
            <family val="2"/>
          </rPr>
          <t xml:space="preserve"> First, map out your route and follow it during the day. Then travel the same route after dark. Note what's different, from shapes to sounds to creatures to your feelings about your surroundings.</t>
        </r>
      </text>
    </comment>
    <comment ref="C245" authorId="0">
      <text>
        <r>
          <rPr>
            <b/>
            <sz val="9"/>
            <color indexed="81"/>
            <rFont val="Tahoma"/>
            <family val="2"/>
          </rPr>
          <t>Visit a park, trail, lake, stream, or other natural environment.</t>
        </r>
        <r>
          <rPr>
            <sz val="9"/>
            <color indexed="81"/>
            <rFont val="Tahoma"/>
            <family val="2"/>
          </rPr>
          <t xml:space="preserve"> Use all five senses to notice what's different after dark.
FOR MORE FUN: Put on a pair of inexpensive nighttime goggles (sold by toy or science stores) to see how they change the view of the world.</t>
        </r>
      </text>
    </comment>
    <comment ref="C246" authorId="0">
      <text>
        <r>
          <rPr>
            <b/>
            <sz val="9"/>
            <color indexed="81"/>
            <rFont val="Tahoma"/>
            <family val="2"/>
          </rPr>
          <t>Visit a place that's open 24 hours.</t>
        </r>
        <r>
          <rPr>
            <sz val="9"/>
            <color indexed="81"/>
            <rFont val="Tahoma"/>
            <family val="2"/>
          </rPr>
          <t xml:space="preserve"> Perhaps it's a grocery store, restaurant, hotel, or airport. How is the place different after dark? Do you feel any different being there?</t>
        </r>
      </text>
    </comment>
    <comment ref="C247" authorId="0">
      <text>
        <r>
          <rPr>
            <sz val="9"/>
            <color indexed="81"/>
            <rFont val="Tahoma"/>
            <family val="2"/>
          </rPr>
          <t>Many people are on the job while the rest of the world sleeps-check out all the examples in the sidebar. Find out what it's like to be employed as a night owl, and capture your experience in one of these ways.</t>
        </r>
      </text>
    </comment>
    <comment ref="C248" authorId="0">
      <text>
        <r>
          <rPr>
            <b/>
            <sz val="9"/>
            <color indexed="81"/>
            <rFont val="Tahoma"/>
            <family val="2"/>
          </rPr>
          <t>Be an investigative reporter.</t>
        </r>
        <r>
          <rPr>
            <sz val="9"/>
            <color indexed="81"/>
            <rFont val="Tahoma"/>
            <family val="2"/>
          </rPr>
          <t xml:space="preserve"> Interview someone who works the night shift and record audio to share, or write your interview and share it in your local paper or on a Girl Scout or family website.
FOR MORE FUN: Make and share an old-fashioned radio show that dramatizes a scene at the interviewee's workplace.</t>
        </r>
      </text>
    </comment>
    <comment ref="C249" authorId="0">
      <text>
        <r>
          <rPr>
            <b/>
            <sz val="9"/>
            <color indexed="81"/>
            <rFont val="Tahoma"/>
            <family val="2"/>
          </rPr>
          <t>Take part in the night shift.</t>
        </r>
        <r>
          <rPr>
            <sz val="9"/>
            <color indexed="81"/>
            <rFont val="Tahoma"/>
            <family val="2"/>
          </rPr>
          <t xml:space="preserve"> Visit the person at their workplace and imagine yourself in the job. What is a typical shift like? How does having a nighttime job affect other parts of your life?
FOR MORE FUN: Take video of your visit and share it with your community or school.</t>
        </r>
      </text>
    </comment>
    <comment ref="C250" authorId="0">
      <text>
        <r>
          <rPr>
            <b/>
            <sz val="9"/>
            <color indexed="81"/>
            <rFont val="Tahoma"/>
            <family val="2"/>
          </rPr>
          <t>Create a photo essay.</t>
        </r>
        <r>
          <rPr>
            <sz val="9"/>
            <color indexed="81"/>
            <rFont val="Tahoma"/>
            <family val="2"/>
          </rPr>
          <t xml:space="preserve"> If you can visit a night worker, take pictures of the person to include. Or find nighttime work pictures in magazines or online. Put together a photo essay or photo collage that captures your feelings about what it's like to work at night.</t>
        </r>
      </text>
    </comment>
    <comment ref="C251" authorId="0">
      <text>
        <r>
          <rPr>
            <sz val="9"/>
            <color indexed="81"/>
            <rFont val="Tahoma"/>
            <family val="2"/>
          </rPr>
          <t>From planets to constellations, from moonflower to evening primrose, from bats to owls to annacondas, some parts of the natural world come alive-or only appear-at night. Become more familiar with the natural night world.</t>
        </r>
      </text>
    </comment>
    <comment ref="C252" authorId="0">
      <text>
        <r>
          <rPr>
            <b/>
            <sz val="9"/>
            <color indexed="81"/>
            <rFont val="Tahoma"/>
            <family val="2"/>
          </rPr>
          <t>Examine the night sky.</t>
        </r>
        <r>
          <rPr>
            <sz val="9"/>
            <color indexed="81"/>
            <rFont val="Tahoma"/>
            <family val="2"/>
          </rPr>
          <t xml:space="preserve"> Take this chance to learn more about an astronomy topic that interests you. You might make a drawing of the Big Dipper and North Star twice in on evening three hours apart as Cadettes in 1963 did to earn their Star badge. Or you could look through a telescope at three or more heavenly objects, such as a star cluster, a galaxy, or a moon, as girls did to earn their Aerospace badge in 1980.</t>
        </r>
      </text>
    </comment>
    <comment ref="C253" authorId="0">
      <text>
        <r>
          <rPr>
            <b/>
            <sz val="9"/>
            <color indexed="81"/>
            <rFont val="Tahoma"/>
            <family val="2"/>
          </rPr>
          <t>Create a nocturnal animal.</t>
        </r>
        <r>
          <rPr>
            <sz val="9"/>
            <color indexed="81"/>
            <rFont val="Tahoma"/>
            <family val="2"/>
          </rPr>
          <t xml:space="preserve"> How do cats see in the dark? How do bats navigate? Design your own super-night-sense animal, combining aspects of real animals and your own ideas. Share it as a sketch, sculpture, or collage.</t>
        </r>
      </text>
    </comment>
    <comment ref="C254" authorId="0">
      <text>
        <r>
          <rPr>
            <b/>
            <sz val="9"/>
            <color indexed="81"/>
            <rFont val="Tahoma"/>
            <family val="2"/>
          </rPr>
          <t>Sketch a landscape plan for your own "midnight garden."</t>
        </r>
        <r>
          <rPr>
            <sz val="9"/>
            <color indexed="81"/>
            <rFont val="Tahoma"/>
            <family val="2"/>
          </rPr>
          <t xml:space="preserve"> These gardens are full of night-blooming flowers and flowers that simmer in moonlight. For inspiration, try to see at least one such flower in the dark. A nursery is a good place to start!</t>
        </r>
      </text>
    </comment>
    <comment ref="C255" authorId="0">
      <text>
        <r>
          <rPr>
            <sz val="9"/>
            <color indexed="81"/>
            <rFont val="Tahoma"/>
            <family val="2"/>
          </rPr>
          <t>Get to know even more about those wee hours by ramping up a nighttime or slumber party with one of these activities. (Even if it's your family in sleeping bags in the living room, it can still be an adventure!)</t>
        </r>
      </text>
    </comment>
    <comment ref="C256" authorId="0">
      <text>
        <r>
          <rPr>
            <b/>
            <sz val="9"/>
            <color indexed="81"/>
            <rFont val="Tahoma"/>
            <family val="2"/>
          </rPr>
          <t>A "night" activity for younger Girl Scouts.</t>
        </r>
        <r>
          <rPr>
            <sz val="9"/>
            <color indexed="81"/>
            <rFont val="Tahoma"/>
            <family val="2"/>
          </rPr>
          <t xml:space="preserve"> You might make a planet or Star Finder (find instructions on the NASA website), paing glow-in-the-dark T-shirts or create constellations from star stickers. Make fun snacks to share (star-shaped cookes?).
FOR MORE FUN: Ask older girls to stay latger and watch space-themed movies.</t>
        </r>
      </text>
    </comment>
    <comment ref="C257" authorId="0">
      <text>
        <r>
          <rPr>
            <b/>
            <sz val="9"/>
            <color indexed="81"/>
            <rFont val="Tahoma"/>
            <family val="2"/>
          </rPr>
          <t>A "Power Down!" night.</t>
        </r>
        <r>
          <rPr>
            <sz val="9"/>
            <color indexed="81"/>
            <rFont val="Tahoma"/>
            <family val="2"/>
          </rPr>
          <t xml:space="preserve"> Pretend you live before electricity. Spend at least three hours with your family using no lights, television, or other electronics. Figure out how to light and heat your house, cook food, and entertain yourselves.
FOR MORE FUN: Give the night a theme-pretend you're living during pionee days or the Renaissance. </t>
        </r>
      </text>
    </comment>
    <comment ref="C258" authorId="0">
      <text>
        <r>
          <rPr>
            <b/>
            <sz val="9"/>
            <color indexed="81"/>
            <rFont val="Tahoma"/>
            <family val="2"/>
          </rPr>
          <t>A nighttime legend.</t>
        </r>
        <r>
          <rPr>
            <sz val="9"/>
            <color indexed="81"/>
            <rFont val="Tahoma"/>
            <family val="2"/>
          </rPr>
          <t xml:space="preserve"> For centures, storytellers invented legends about the night, like how constellations came to live in the sky. Find one of these stories to tell friends and family-or find your own constellation and tell how yours came to be.</t>
        </r>
      </text>
    </comment>
    <comment ref="C262" authorId="0">
      <text>
        <r>
          <rPr>
            <b/>
            <sz val="9"/>
            <color indexed="81"/>
            <rFont val="Tahoma"/>
            <family val="2"/>
          </rPr>
          <t>Explore the connection between humans and animals.</t>
        </r>
        <r>
          <rPr>
            <sz val="9"/>
            <color indexed="81"/>
            <rFont val="Tahoma"/>
            <family val="2"/>
          </rPr>
          <t xml:space="preserve"> The lives of humans and other animals have been linked for thousands of years-and the connection keeps getting stronger!</t>
        </r>
      </text>
    </comment>
    <comment ref="C263" authorId="0">
      <text>
        <r>
          <rPr>
            <b/>
            <sz val="9"/>
            <color indexed="81"/>
            <rFont val="Tahoma"/>
            <family val="2"/>
          </rPr>
          <t>Find out how views of animals have changed over the centuries.</t>
        </r>
        <r>
          <rPr>
            <sz val="9"/>
            <color indexed="81"/>
            <rFont val="Tahoma"/>
            <family val="2"/>
          </rPr>
          <t xml:space="preserve"> People used to think animals had no feelings, and they didn't always let cats and dogs sleep on their beds! Find 10 examples of how and why the human-animal connection has changed over time, then share what you've learned with friends, classmates, or a group of younger girls.</t>
        </r>
      </text>
    </comment>
    <comment ref="C264" authorId="0">
      <text>
        <r>
          <rPr>
            <b/>
            <sz val="9"/>
            <color indexed="81"/>
            <rFont val="Tahoma"/>
            <family val="2"/>
          </rPr>
          <t>Watch a documentary series on the human-animal connection.</t>
        </r>
        <r>
          <rPr>
            <sz val="9"/>
            <color indexed="81"/>
            <rFont val="Tahoma"/>
            <family val="2"/>
          </rPr>
          <t xml:space="preserve"> Then host a screening party about it. Come up with five topics or questions to discuss. For instance: How are certain animals, such as dogs and cows, viewed and treated in different parts of the world? Why?</t>
        </r>
      </text>
    </comment>
    <comment ref="C265" authorId="0">
      <text>
        <r>
          <rPr>
            <b/>
            <sz val="9"/>
            <color indexed="81"/>
            <rFont val="Tahoma"/>
            <family val="2"/>
          </rPr>
          <t>Show how animals helped at key points in history.</t>
        </r>
        <r>
          <rPr>
            <sz val="9"/>
            <color indexed="81"/>
            <rFont val="Tahoma"/>
            <family val="2"/>
          </rPr>
          <t xml:space="preserve"> Where would humans be if we hadn't began to use oxen to plow fields? What would have happened in 1776 if Paul Rever hadn't been able to ride his horse? Pinpoint five moments when animals took a role in human history, then share one-or all-in a skit or video show for friends and family.</t>
        </r>
      </text>
    </comment>
    <comment ref="C266" authorId="0">
      <text>
        <r>
          <rPr>
            <b/>
            <sz val="9"/>
            <color indexed="81"/>
            <rFont val="Tahoma"/>
            <family val="2"/>
          </rPr>
          <t>Find out how animals help keep people safe.</t>
        </r>
        <r>
          <rPr>
            <sz val="9"/>
            <color indexed="81"/>
            <rFont val="Tahoma"/>
            <family val="2"/>
          </rPr>
          <t xml:space="preserve"> If you're ever in danger, an animal may truly be your best friend. Fire departments still use canine units to find fire victims. Police work with dogs (and sometimes pigs and ferrets) to detect drugs, bombs, and unexploded mines. And in disasters such as earthquakes, tornadoes, floods, or explosions, animals often help find survivors.</t>
        </r>
      </text>
    </comment>
    <comment ref="C267" authorId="0">
      <text>
        <r>
          <rPr>
            <b/>
            <sz val="9"/>
            <color indexed="81"/>
            <rFont val="Tahoma"/>
            <family val="2"/>
          </rPr>
          <t>Check out a safety team that uses animals.</t>
        </r>
        <r>
          <rPr>
            <sz val="9"/>
            <color indexed="81"/>
            <rFont val="Tahoma"/>
            <family val="2"/>
          </rPr>
          <t xml:space="preserve"> You might visit a fire department, police department, or search-and-rescue team. How do the animals help them? What special skills do people need to work with these animals?</t>
        </r>
      </text>
    </comment>
    <comment ref="C268" authorId="0">
      <text>
        <r>
          <rPr>
            <b/>
            <sz val="9"/>
            <color indexed="81"/>
            <rFont val="Tahoma"/>
            <family val="2"/>
          </rPr>
          <t>Talk to a trainer.</t>
        </r>
        <r>
          <rPr>
            <sz val="9"/>
            <color indexed="81"/>
            <rFont val="Tahoma"/>
            <family val="2"/>
          </rPr>
          <t xml:space="preserve"> Find someone who trains animals to work with firefighters, police officers, or search-and-rescue teams. Which animals are best for this kind of work? How are they trained? What kind of educational background would you need for this career?</t>
        </r>
      </text>
    </comment>
    <comment ref="C269" authorId="0">
      <text>
        <r>
          <rPr>
            <b/>
            <sz val="9"/>
            <color indexed="81"/>
            <rFont val="Tahoma"/>
            <family val="2"/>
          </rPr>
          <t>Read stories about animal heroes.</t>
        </r>
        <r>
          <rPr>
            <sz val="9"/>
            <color indexed="81"/>
            <rFont val="Tahoma"/>
            <family val="2"/>
          </rPr>
          <t xml:space="preserve"> Even animals that haven't been trained to save people often rise to the occasion. Cats have alerted sleeping families to house fires. Dogs have carried out of collapsing buildings. Find five animal-hero stories and share them with others.
FOR MORE FUN: Find out if there are any animal heroes in your own community.</t>
        </r>
      </text>
    </comment>
    <comment ref="C270" authorId="0">
      <text>
        <r>
          <rPr>
            <b/>
            <sz val="9"/>
            <color indexed="81"/>
            <rFont val="Tahoma"/>
            <family val="2"/>
          </rPr>
          <t>Know how animals help people emotionally.</t>
        </r>
        <r>
          <rPr>
            <sz val="9"/>
            <color indexed="81"/>
            <rFont val="Tahoma"/>
            <family val="2"/>
          </rPr>
          <t xml:space="preserve"> Studies show that just being around an animal can reduce stress, lower blood pressure, and make people feel happier. Find out more about the mood-boosting effect of animals!</t>
        </r>
      </text>
    </comment>
    <comment ref="C271" authorId="0">
      <text>
        <r>
          <rPr>
            <b/>
            <sz val="9"/>
            <color indexed="81"/>
            <rFont val="Tahoma"/>
            <family val="2"/>
          </rPr>
          <t>Talk to a vet or psychologist.</t>
        </r>
        <r>
          <rPr>
            <sz val="9"/>
            <color indexed="81"/>
            <rFont val="Tahoma"/>
            <family val="2"/>
          </rPr>
          <t xml:space="preserve"> Find out how caring for a pet affects people's emotional and mental health, and read some of the research being done in this area. How are the studies created? How can someone put the findings to use in her own life?</t>
        </r>
      </text>
    </comment>
    <comment ref="C272" authorId="0">
      <text>
        <r>
          <rPr>
            <b/>
            <sz val="9"/>
            <color indexed="81"/>
            <rFont val="Tahoma"/>
            <family val="2"/>
          </rPr>
          <t>Visit an organization that uses animals to help people emotionally.</t>
        </r>
        <r>
          <rPr>
            <sz val="9"/>
            <color indexed="81"/>
            <rFont val="Tahoma"/>
            <family val="2"/>
          </rPr>
          <t xml:space="preserve"> For example, special horse-riding programs help people with autism or post-traumatic stress disorder. Other organizations take pets to senior centers, rehab facilities, or hospitals. Find out about the studies that were used to create these programs, how the animals are trained, and what volunteers have to know before working with the animals.</t>
        </r>
      </text>
    </comment>
    <comment ref="C273" authorId="0">
      <text>
        <r>
          <rPr>
            <b/>
            <sz val="9"/>
            <color indexed="81"/>
            <rFont val="Tahoma"/>
            <family val="2"/>
          </rPr>
          <t>Interview at least five pet owners.</t>
        </r>
        <r>
          <rPr>
            <sz val="9"/>
            <color indexed="81"/>
            <rFont val="Tahoma"/>
            <family val="2"/>
          </rPr>
          <t xml:space="preserve"> Ask how their pet helps them feel better, and capture their stories in writing, audio, or video. If you want to share their stories on a blog or in a short film, get their permission first.</t>
        </r>
      </text>
    </comment>
    <comment ref="C274" authorId="0">
      <text>
        <r>
          <rPr>
            <b/>
            <sz val="9"/>
            <color indexed="81"/>
            <rFont val="Tahoma"/>
            <family val="2"/>
          </rPr>
          <t>Check out how animals help people with disabilities.</t>
        </r>
        <r>
          <rPr>
            <sz val="9"/>
            <color indexed="81"/>
            <rFont val="Tahoma"/>
            <family val="2"/>
          </rPr>
          <t xml:space="preserve"> Most people know about Seeing Eye dogs, which are trained to help people who are visually impaired live independent lives. Many other animals, including monkeys, parrots, and miniature horses, help people with physical disabilities.</t>
        </r>
      </text>
    </comment>
    <comment ref="C275" authorId="0">
      <text>
        <r>
          <rPr>
            <b/>
            <sz val="9"/>
            <color indexed="81"/>
            <rFont val="Tahoma"/>
            <family val="2"/>
          </rPr>
          <t>Talk to someone who trains assistance animals.</t>
        </r>
        <r>
          <rPr>
            <sz val="9"/>
            <color indexed="81"/>
            <rFont val="Tahoma"/>
            <family val="2"/>
          </rPr>
          <t xml:space="preserve"> It could be animals that help people with disabilities or health conditions like visual or hearing impairment, epilepsy, or paralysis. What's involved in training the animal? Why is their animal particularly suited to helping people in a certain way? What kind of preparation is needed to go into this type of career?</t>
        </r>
      </text>
    </comment>
    <comment ref="C276" authorId="0">
      <text>
        <r>
          <rPr>
            <b/>
            <sz val="9"/>
            <color indexed="81"/>
            <rFont val="Tahoma"/>
            <family val="2"/>
          </rPr>
          <t>Speak to someone who has an assistance animal.</t>
        </r>
        <r>
          <rPr>
            <sz val="9"/>
            <color indexed="81"/>
            <rFont val="Tahoma"/>
            <family val="2"/>
          </rPr>
          <t xml:space="preserve"> How has it changed their life? How easy or difficult was it to learn how to work with the animal? If you can, meet the animal, too!
FOR MORE FUN: Take video or audio of your interview and share it with other Girl Scouts.</t>
        </r>
      </text>
    </comment>
    <comment ref="C277" authorId="0">
      <text>
        <r>
          <rPr>
            <b/>
            <sz val="9"/>
            <color indexed="81"/>
            <rFont val="Tahoma"/>
            <family val="2"/>
          </rPr>
          <t>Research the pros and cons of training assistance animals.</t>
        </r>
        <r>
          <rPr>
            <sz val="9"/>
            <color indexed="81"/>
            <rFont val="Tahoma"/>
            <family val="2"/>
          </rPr>
          <t xml:space="preserve"> As more kinds of animals are being trained to help humans, some people are questioning how and why the animals are selected. Look into different sides of this issue, and share your opinion in writing or artwork.</t>
        </r>
      </text>
    </comment>
    <comment ref="C278" authorId="0">
      <text>
        <r>
          <rPr>
            <b/>
            <sz val="9"/>
            <color indexed="81"/>
            <rFont val="Tahoma"/>
            <family val="2"/>
          </rPr>
          <t>Look at how animals might help us in the future.</t>
        </r>
        <r>
          <rPr>
            <sz val="9"/>
            <color indexed="81"/>
            <rFont val="Tahoma"/>
            <family val="2"/>
          </rPr>
          <t xml:space="preserve"> Scientists continue to work with animals, hoping to find new ways to use their special skills.</t>
        </r>
      </text>
    </comment>
    <comment ref="C279" authorId="0">
      <text>
        <r>
          <rPr>
            <b/>
            <sz val="9"/>
            <color indexed="81"/>
            <rFont val="Tahoma"/>
            <family val="2"/>
          </rPr>
          <t>Get a sense of different animals' unique skills and abilities.</t>
        </r>
        <r>
          <rPr>
            <sz val="9"/>
            <color indexed="81"/>
            <rFont val="Tahoma"/>
            <family val="2"/>
          </rPr>
          <t xml:space="preserve"> Rats have an excellent sense of smell. Pigeons posses phenomenal eyesight. Goldfish are experts at detecting water pollution. Research the senses and abilities of five animals, and create a chart comparing them with humans. Can you think of a way to someday train an animal to use those skills to help people?</t>
        </r>
      </text>
    </comment>
    <comment ref="C280" authorId="0">
      <text>
        <r>
          <rPr>
            <b/>
            <sz val="9"/>
            <color indexed="81"/>
            <rFont val="Tahoma"/>
            <family val="2"/>
          </rPr>
          <t>Talk to an animal expert at a zoo or university.</t>
        </r>
        <r>
          <rPr>
            <sz val="9"/>
            <color indexed="81"/>
            <rFont val="Tahoma"/>
            <family val="2"/>
          </rPr>
          <t xml:space="preserve"> Ask about how researchers are finding new and different ways animals may help humans in the future. For example, bees are being trained to find land mines, rats are being taught to detect tuberculosis, and whales are being tagged to help collect data from the ocean. Find at least three more examples.</t>
        </r>
      </text>
    </comment>
    <comment ref="C281" authorId="0">
      <text>
        <r>
          <rPr>
            <b/>
            <sz val="9"/>
            <color indexed="81"/>
            <rFont val="Tahoma"/>
            <family val="2"/>
          </rPr>
          <t>Practice being a scientist.</t>
        </r>
        <r>
          <rPr>
            <sz val="9"/>
            <color indexed="81"/>
            <rFont val="Tahoma"/>
            <family val="2"/>
          </rPr>
          <t xml:space="preserve"> Conduct your own observation of an animal's behavior. Whether you're watching a raccoon in the backyard or your own pet, train your eye to notice details about the animal-how it moves, eats, and sleeps; how it reacts to humans; when it seems tired or energetic. Keep a log book of your observations for a week.
FOR MORE FUN: Ask an animal expert or scientist to review your work and talk to you about how a researcher could use your observatioins to set up an experiment with that animal.</t>
        </r>
      </text>
    </comment>
    <comment ref="C285" authorId="0">
      <text>
        <r>
          <rPr>
            <sz val="9"/>
            <color indexed="81"/>
            <rFont val="Tahoma"/>
            <family val="2"/>
          </rPr>
          <t>Your field day is a team competition. Ideally, you should have at least four teams with five players each. Each team should have a name and a captain to explain rules and keep things organized. Use this step to gather your team (see sidebar for ideas). Tehn, as a show of team unity and to get everyone excited, pick one of the choices to ehlp you create a uniform.</t>
        </r>
      </text>
    </comment>
    <comment ref="C286" authorId="0">
      <text>
        <r>
          <rPr>
            <b/>
            <sz val="9"/>
            <color indexed="81"/>
            <rFont val="Tahoma"/>
            <family val="2"/>
          </rPr>
          <t>Go Blue! Go, Red!</t>
        </r>
        <r>
          <rPr>
            <sz val="9"/>
            <color indexed="81"/>
            <rFont val="Tahoma"/>
            <family val="2"/>
          </rPr>
          <t xml:space="preserve"> One great way to make each team stand out is to color-coordinate them. You might host a captains' meeting before the competition and have a random color raffle. Each team must dress in the color its captain draws.</t>
        </r>
      </text>
    </comment>
    <comment ref="C287" authorId="0">
      <text>
        <r>
          <rPr>
            <b/>
            <sz val="9"/>
            <color indexed="81"/>
            <rFont val="Tahoma"/>
            <family val="2"/>
          </rPr>
          <t>Unique uniforms.</t>
        </r>
        <r>
          <rPr>
            <sz val="9"/>
            <color indexed="81"/>
            <rFont val="Tahoma"/>
            <family val="2"/>
          </rPr>
          <t xml:space="preserve"> Host a T-shirt-making party before your field day kicks off. Ask everyone playing to bring a plain white T-shirt to decorate with markers, fabric paints, sparkles, and aything else that represents your team spirit.</t>
        </r>
      </text>
    </comment>
    <comment ref="C288" authorId="0">
      <text>
        <r>
          <rPr>
            <b/>
            <sz val="9"/>
            <color indexed="81"/>
            <rFont val="Tahoma"/>
            <family val="2"/>
          </rPr>
          <t>Theme costumes.</t>
        </r>
        <r>
          <rPr>
            <sz val="9"/>
            <color indexed="81"/>
            <rFont val="Tahoma"/>
            <family val="2"/>
          </rPr>
          <t xml:space="preserve"> Give each team captain a set of rules for costumes-for example, they shouldn't cost a lot, and players need to be able to run and jump in their outfits. Then let each team's imagination run wild! (How great would it be to watch a team of superheroes competitng against a team of cowgirls?)</t>
        </r>
      </text>
    </comment>
    <comment ref="C289" authorId="0">
      <text>
        <r>
          <rPr>
            <sz val="9"/>
            <color indexed="81"/>
            <rFont val="Tahoma"/>
            <family val="2"/>
          </rPr>
          <t>Make the first event a blast from the past! Pick a game or event that used to be played but isn't popular anymore. Then give it a modern twist (and explain to everyone the historical inspiration behind your game). If you're having trouble coming up with an event, talk it over with your gym teacher or research games from the past.</t>
        </r>
      </text>
    </comment>
    <comment ref="C290" authorId="0">
      <text>
        <r>
          <rPr>
            <b/>
            <sz val="9"/>
            <color indexed="81"/>
            <rFont val="Tahoma"/>
            <family val="2"/>
          </rPr>
          <t>An amazing race.</t>
        </r>
        <r>
          <rPr>
            <sz val="9"/>
            <color indexed="81"/>
            <rFont val="Tahoma"/>
            <family val="2"/>
          </rPr>
          <t xml:space="preserve"> Re-create a historical racing event. For example, the ancient Greeks and Romans couldn't live without their chariot races. You could replace the chariots with wagons filled with stuffed animals. Each team could take turns pulling the wagon, stopping to replace any animals that fall out along the way.</t>
        </r>
      </text>
    </comment>
    <comment ref="C291" authorId="0">
      <text>
        <r>
          <rPr>
            <b/>
            <sz val="9"/>
            <color indexed="81"/>
            <rFont val="Tahoma"/>
            <family val="2"/>
          </rPr>
          <t>Target practice.</t>
        </r>
        <r>
          <rPr>
            <sz val="9"/>
            <color indexed="81"/>
            <rFont val="Tahoma"/>
            <family val="2"/>
          </rPr>
          <t xml:space="preserve"> Everyone from Egyptians to Alaskan Inuits held archery competitions. Create your own target game by setting up 10 objects-soda cans, dolls, paper bull's-eyes strung from branches - and see how many objects players from each team can hit with a water balloon or tennis ball.</t>
        </r>
      </text>
    </comment>
    <comment ref="C292" authorId="0">
      <text>
        <r>
          <rPr>
            <b/>
            <sz val="9"/>
            <color indexed="81"/>
            <rFont val="Tahoma"/>
            <family val="2"/>
          </rPr>
          <t>Tests of strength.</t>
        </r>
        <r>
          <rPr>
            <sz val="9"/>
            <color indexed="81"/>
            <rFont val="Tahoma"/>
            <family val="2"/>
          </rPr>
          <t xml:space="preserve"> From hammer throws to log-tossing competitions, the Scottish Highland games are famed for their strength competitions. Create your own match of might! Perhaps you could challenge teams to kick a soccer ball or throw a Frisgbee the farthest?</t>
        </r>
      </text>
    </comment>
    <comment ref="C293" authorId="0">
      <text>
        <r>
          <rPr>
            <sz val="9"/>
            <color indexed="81"/>
            <rFont val="Tahoma"/>
            <family val="2"/>
          </rPr>
          <t>Give the next big event at your field day an unexpected twist by getting players to exercise their brains with a unique, science-based game. If you're stuck trying to design a winning game, try speaking with a high school teacher-they'll likely have plenty of great ideas.</t>
        </r>
      </text>
    </comment>
    <comment ref="C294" authorId="0">
      <text>
        <r>
          <rPr>
            <b/>
            <sz val="9"/>
            <color indexed="81"/>
            <rFont val="Tahoma"/>
            <family val="2"/>
          </rPr>
          <t>Construction challenge.</t>
        </r>
        <r>
          <rPr>
            <sz val="9"/>
            <color indexed="81"/>
            <rFont val="Tahoma"/>
            <family val="2"/>
          </rPr>
          <t xml:space="preserve"> One popular construction project is the egg drop, where teams get identical amounts of straws and tape to create a protective shell for an egg. Drop the egg from escalating heights, and the team whose egg remains unbroken the longest wins.
FOR MORE FUN: Make this a team-building activity taht starts before the field day. Every team mails you a potato chip. Open the packages at the field day-the team whose chip arrives unbroken wins!</t>
        </r>
      </text>
    </comment>
    <comment ref="C295" authorId="0">
      <text>
        <r>
          <rPr>
            <b/>
            <sz val="9"/>
            <color indexed="81"/>
            <rFont val="Tahoma"/>
            <family val="2"/>
          </rPr>
          <t>Soar winners.</t>
        </r>
        <r>
          <rPr>
            <sz val="9"/>
            <color indexed="81"/>
            <rFont val="Tahoma"/>
            <family val="2"/>
          </rPr>
          <t xml:space="preserve"> Challenge each team to create a flying object! You could give each team an identical piece of paper to create a paper airplane, and whoever gets the longest toss wins the game. Or maybe the challenge is to create a water-balloon catapult? (Girl Scouts in 1980 staged a kite-flying contest to earn their World of Today and Tomorrow badge.)</t>
        </r>
      </text>
    </comment>
    <comment ref="C296" authorId="0">
      <text>
        <r>
          <rPr>
            <b/>
            <sz val="9"/>
            <color indexed="81"/>
            <rFont val="Tahoma"/>
            <family val="2"/>
          </rPr>
          <t>Make it "flink."</t>
        </r>
        <r>
          <rPr>
            <sz val="9"/>
            <color indexed="81"/>
            <rFont val="Tahoma"/>
            <family val="2"/>
          </rPr>
          <t xml:space="preserve"> A "flinker" is a fun name for an object that doesn't float to the top or sink to the bottom of a container of water-it stays in the middle and "flinks." See which team can make an object flink for the longest time. Each team needs a plastic, see-through container filled with water (like a wid-mouthed two-liter bottle), something to be the flinker (like a packing peanut or cork), heavier things to attach to the flinker (like washers, pennies, beads, or paper clips), and something to attach them with (string, waterproof tape, or pipe cleaners).</t>
        </r>
      </text>
    </comment>
    <comment ref="C297" authorId="0">
      <text>
        <r>
          <rPr>
            <sz val="9"/>
            <color indexed="81"/>
            <rFont val="Tahoma"/>
            <family val="2"/>
          </rPr>
          <t>Now it's time to make fiction a reality for an amazing event that your competitors might have read about or seen played, but never experienced in real life. Your challenge is to bring to life a fictional game from a favorite book, movie, TV show, song, video game, or other sources of inspiration.</t>
        </r>
      </text>
    </comment>
    <comment ref="C298" authorId="0">
      <text>
        <r>
          <rPr>
            <b/>
            <sz val="9"/>
            <color indexed="81"/>
            <rFont val="Tahoma"/>
            <family val="2"/>
          </rPr>
          <t>From read to reality.</t>
        </r>
        <r>
          <rPr>
            <sz val="9"/>
            <color indexed="81"/>
            <rFont val="Tahoma"/>
            <family val="2"/>
          </rPr>
          <t xml:space="preserve"> Pick a game from a book and find a way to turn it into a competition. For example, everyone knows about Quidditch from the </t>
        </r>
        <r>
          <rPr>
            <i/>
            <sz val="9"/>
            <color indexed="81"/>
            <rFont val="Tahoma"/>
            <family val="2"/>
          </rPr>
          <t>Harry Potter</t>
        </r>
        <r>
          <rPr>
            <sz val="9"/>
            <color indexed="81"/>
            <rFont val="Tahoma"/>
            <family val="2"/>
          </rPr>
          <t xml:space="preserve"> series. But until someone invents a flying broom, Muggles need to find another way to play (see sidebar). What about naming someone as Snitch and turning Quidditch into a game of tag?</t>
        </r>
      </text>
    </comment>
    <comment ref="C299" authorId="0">
      <text>
        <r>
          <rPr>
            <b/>
            <sz val="9"/>
            <color indexed="81"/>
            <rFont val="Tahoma"/>
            <family val="2"/>
          </rPr>
          <t>From virtual to reality.</t>
        </r>
        <r>
          <rPr>
            <sz val="9"/>
            <color indexed="81"/>
            <rFont val="Tahoma"/>
            <family val="2"/>
          </rPr>
          <t xml:space="preserve"> Pick a favorite video game and turn it into a field-day event. Take the arcade classic Pac-Man, for example. You could make a maze filled with tennis balls to collect. The team that collects the most tennis balls without being tagged out by "ghosts" wins!</t>
        </r>
      </text>
    </comment>
    <comment ref="C300" authorId="0">
      <text>
        <r>
          <rPr>
            <b/>
            <sz val="9"/>
            <color indexed="81"/>
            <rFont val="Tahoma"/>
            <family val="2"/>
          </rPr>
          <t>From board to reality.</t>
        </r>
        <r>
          <rPr>
            <sz val="9"/>
            <color indexed="81"/>
            <rFont val="Tahoma"/>
            <family val="2"/>
          </rPr>
          <t xml:space="preserve"> Turn a favorite board game into a field-day sport. For example, how would you turn Scrabble into an event? One way would be to create a pile of cardboard cutout letters, and challenge each team to create as many words as possible in two minutes.</t>
        </r>
      </text>
    </comment>
    <comment ref="C301" authorId="0">
      <text>
        <r>
          <rPr>
            <sz val="9"/>
            <color indexed="81"/>
            <rFont val="Tahoma"/>
            <family val="2"/>
          </rPr>
          <t>End your competition with the wildest, craziest event yet-a wacky pentathlon that requires every competitor on every team to take part. A pentathlon is an event made up of five different competitions. Your challenge? Create a five-step end to your field day that the world has never seen before!</t>
        </r>
      </text>
    </comment>
    <comment ref="C302" authorId="0">
      <text>
        <r>
          <rPr>
            <b/>
            <sz val="9"/>
            <color indexed="81"/>
            <rFont val="Tahoma"/>
            <family val="2"/>
          </rPr>
          <t>A puzzle pentathlon.</t>
        </r>
        <r>
          <rPr>
            <sz val="9"/>
            <color indexed="81"/>
            <rFont val="Tahoma"/>
            <family val="2"/>
          </rPr>
          <t xml:space="preserve"> Combine speed and smarts with a series of five puzzle-based challenges. You could start by having captains race to put shuffled decks of cards in numerical order, then have the next team member build a foot-tall house of cards. You have plenty of ways to go-just pick puzzles that can be completed relatively quickly.</t>
        </r>
      </text>
    </comment>
    <comment ref="C303" authorId="0">
      <text>
        <r>
          <rPr>
            <b/>
            <sz val="9"/>
            <color indexed="81"/>
            <rFont val="Tahoma"/>
            <family val="2"/>
          </rPr>
          <t>A relay pentathlon.</t>
        </r>
        <r>
          <rPr>
            <sz val="9"/>
            <color indexed="81"/>
            <rFont val="Tahoma"/>
            <family val="2"/>
          </rPr>
          <t xml:space="preserve"> There are dozens - if not hundreds - of wacky race games. Your challenge is to pick five that work well in order. On the first leg, you could make players race while balancing an egg on a wooden spoon. Then teammates could partner up for a three-legged race, followed by a 50-yard dash with books balanced on their heads!</t>
        </r>
      </text>
    </comment>
    <comment ref="C304" authorId="0">
      <text>
        <r>
          <rPr>
            <b/>
            <sz val="9"/>
            <color indexed="81"/>
            <rFont val="Tahoma"/>
            <family val="2"/>
          </rPr>
          <t>A wheel pentathlon.</t>
        </r>
        <r>
          <rPr>
            <sz val="9"/>
            <color indexed="81"/>
            <rFont val="Tahoma"/>
            <family val="2"/>
          </rPr>
          <t xml:space="preserve"> Get pulses racing - and competitors laughing - ith five wacky wheel-based events. You could start with a triccle race, with one player from each team required to pedal a lap on a tiny tricycle. Then you could move onto the likes of a scooter dash followed by limbo on roller skates or a unicycle challenge.</t>
        </r>
      </text>
    </comment>
    <comment ref="C308" authorId="0">
      <text>
        <r>
          <rPr>
            <sz val="9"/>
            <color indexed="81"/>
            <rFont val="Tahoma"/>
            <family val="2"/>
          </rPr>
          <t>Being an entrepreneur isn't just about making money. It's also about providing people with a product or service that helps improve their lives. Business can be a powerful way to make the world we live in a better place. In this step, pick a choice to help you identify issues your clients face. Then brainstorm 25 ideas for products or services that might help solve those issues-and improve their lives!</t>
        </r>
      </text>
    </comment>
    <comment ref="C309" authorId="0">
      <text>
        <r>
          <rPr>
            <b/>
            <sz val="9"/>
            <color indexed="81"/>
            <rFont val="Tahoma"/>
            <family val="2"/>
          </rPr>
          <t>Interview your client.</t>
        </r>
        <r>
          <rPr>
            <sz val="9"/>
            <color indexed="81"/>
            <rFont val="Tahoma"/>
            <family val="2"/>
          </rPr>
          <t xml:space="preserve"> For example, if you chose "classmates eating lunch at school," your client could be another classmate or one of the people who work in the cafeteria. Identify issues and brainstorm together.</t>
        </r>
      </text>
    </comment>
    <comment ref="C310" authorId="0">
      <text>
        <r>
          <rPr>
            <b/>
            <sz val="9"/>
            <color indexed="81"/>
            <rFont val="Tahoma"/>
            <family val="2"/>
          </rPr>
          <t>Become a keen observer.</t>
        </r>
        <r>
          <rPr>
            <sz val="9"/>
            <color indexed="81"/>
            <rFont val="Tahoma"/>
            <family val="2"/>
          </rPr>
          <t xml:space="preserve"> Watch people doing the activity in the place you've chosen. You could do this in one sitting, one day, or over the course of a few days. Keep your notebook close by to capture your ideas when they come to you.</t>
        </r>
      </text>
    </comment>
    <comment ref="C311" authorId="0">
      <text>
        <r>
          <rPr>
            <b/>
            <sz val="9"/>
            <color indexed="81"/>
            <rFont val="Tahoma"/>
            <family val="2"/>
          </rPr>
          <t>Group brainstorm.</t>
        </r>
        <r>
          <rPr>
            <sz val="9"/>
            <color indexed="81"/>
            <rFont val="Tahoma"/>
            <family val="2"/>
          </rPr>
          <t xml:space="preserve"> Put together a brainstorm session with fellow Girl Scouts, friends, or family. This choice works best if the people in the group have firsthand experience-either they are clients or know the clientts' situation well.</t>
        </r>
      </text>
    </comment>
    <comment ref="C312" authorId="0">
      <text>
        <r>
          <rPr>
            <sz val="9"/>
            <color indexed="81"/>
            <rFont val="Tahoma"/>
            <family val="2"/>
          </rPr>
          <t>Now that you've come up with a bunch of different ideas, take a critical look at them. Choose the idea you think is best, pick one of the following techniques to make it better, and fill out information about your improved idea in the chart on page 5.</t>
        </r>
      </text>
    </comment>
    <comment ref="C313" authorId="0">
      <text>
        <r>
          <rPr>
            <b/>
            <sz val="9"/>
            <color indexed="81"/>
            <rFont val="Tahoma"/>
            <family val="2"/>
          </rPr>
          <t>Divide your idea into different parts and improve each part.</t>
        </r>
        <r>
          <rPr>
            <sz val="9"/>
            <color indexed="81"/>
            <rFont val="Tahoma"/>
            <family val="2"/>
          </rPr>
          <t xml:space="preserve"> For example, if one of your ideas for "classmates eating lunch at school" is a lunch box that attaches onto a backpack, you could separate it into attaching, closing, and materials. Then you'd design a strong attachment method, a reliable closure, and an environmentally friendly fabric.</t>
        </r>
      </text>
    </comment>
    <comment ref="C314" authorId="0">
      <text>
        <r>
          <rPr>
            <b/>
            <sz val="9"/>
            <color indexed="81"/>
            <rFont val="Tahoma"/>
            <family val="2"/>
          </rPr>
          <t>Beat your competitors!</t>
        </r>
        <r>
          <rPr>
            <sz val="9"/>
            <color indexed="81"/>
            <rFont val="Tahoma"/>
            <family val="2"/>
          </rPr>
          <t xml:space="preserve"> Look at how others have innovated for your client-and make your innovation even better. See the box on page 5 for tips on how to do this.</t>
        </r>
      </text>
    </comment>
    <comment ref="C315" authorId="0">
      <text>
        <r>
          <rPr>
            <b/>
            <sz val="9"/>
            <color indexed="81"/>
            <rFont val="Tahoma"/>
            <family val="2"/>
          </rPr>
          <t>Use a "guideline."</t>
        </r>
        <r>
          <rPr>
            <sz val="9"/>
            <color indexed="81"/>
            <rFont val="Tahoma"/>
            <family val="2"/>
          </rPr>
          <t xml:space="preserve"> Creating guidelines that you must follow can help you focus-and result in a better idea. Use one of these guidelines to help you improve your idea, or come up with a guideline of your own:
</t>
        </r>
        <r>
          <rPr>
            <sz val="9"/>
            <color indexed="81"/>
            <rFont val="Wingdings"/>
            <charset val="2"/>
          </rPr>
          <t></t>
        </r>
        <r>
          <rPr>
            <sz val="9"/>
            <color indexed="81"/>
            <rFont val="Tahoma"/>
            <family val="2"/>
          </rPr>
          <t xml:space="preserve">An older person should be able to use it
</t>
        </r>
        <r>
          <rPr>
            <sz val="9"/>
            <color indexed="81"/>
            <rFont val="Wingdings"/>
            <charset val="2"/>
          </rPr>
          <t></t>
        </r>
        <r>
          <rPr>
            <sz val="9"/>
            <color indexed="81"/>
            <rFont val="Tahoma"/>
            <family val="2"/>
          </rPr>
          <t xml:space="preserve">A small child should be able to use it
</t>
        </r>
        <r>
          <rPr>
            <sz val="9"/>
            <color indexed="81"/>
            <rFont val="Wingdings"/>
            <charset val="2"/>
          </rPr>
          <t></t>
        </r>
        <r>
          <rPr>
            <sz val="9"/>
            <color indexed="81"/>
            <rFont val="Tahoma"/>
            <family val="2"/>
          </rPr>
          <t xml:space="preserve">It should be very affordable
</t>
        </r>
        <r>
          <rPr>
            <sz val="9"/>
            <color indexed="81"/>
            <rFont val="Wingdings"/>
            <charset val="2"/>
          </rPr>
          <t></t>
        </r>
        <r>
          <rPr>
            <sz val="9"/>
            <color indexed="81"/>
            <rFont val="Tahoma"/>
            <family val="2"/>
          </rPr>
          <t>Someone living 50 years from now should be able to use it</t>
        </r>
      </text>
    </comment>
    <comment ref="C316" authorId="0">
      <text>
        <r>
          <rPr>
            <sz val="9"/>
            <color indexed="81"/>
            <rFont val="Tahoma"/>
            <family val="2"/>
          </rPr>
          <t>Coming up with a good idea is only the first part of starting a business. Entrepreneurs have to consider things like what their product or service might cost to make, what customers might pay for it, and how to let people know it exists.</t>
        </r>
      </text>
    </comment>
    <comment ref="C317" authorId="0">
      <text>
        <r>
          <rPr>
            <b/>
            <sz val="9"/>
            <color indexed="81"/>
            <rFont val="Tahoma"/>
            <family val="2"/>
          </rPr>
          <t>Seed money.</t>
        </r>
        <r>
          <rPr>
            <sz val="9"/>
            <color indexed="81"/>
            <rFont val="Tahoma"/>
            <family val="2"/>
          </rPr>
          <t xml:space="preserve"> "Seed money" is the money you need to get your business started. Use the Seed Money Worksheet on the next page to figure out what it would take to make your idea and sell it.</t>
        </r>
      </text>
    </comment>
    <comment ref="C318" authorId="0">
      <text>
        <r>
          <rPr>
            <b/>
            <sz val="9"/>
            <color indexed="81"/>
            <rFont val="Tahoma"/>
            <family val="2"/>
          </rPr>
          <t>Business models.</t>
        </r>
        <r>
          <rPr>
            <sz val="9"/>
            <color indexed="81"/>
            <rFont val="Tahoma"/>
            <family val="2"/>
          </rPr>
          <t xml:space="preserve"> A "business model" is how an entrepreneur sells a product or service. Mall stores make money by selling a product that you pay for. Magazines make money by putting ads in the magazine. Use the Business Models Worksheet on page 8 to help you imagine ways your idea could make money.</t>
        </r>
      </text>
    </comment>
    <comment ref="C319" authorId="0">
      <text>
        <r>
          <rPr>
            <b/>
            <sz val="9"/>
            <color indexed="81"/>
            <rFont val="Tahoma"/>
            <family val="2"/>
          </rPr>
          <t>Merchandising.</t>
        </r>
        <r>
          <rPr>
            <sz val="9"/>
            <color indexed="81"/>
            <rFont val="Tahoma"/>
            <family val="2"/>
          </rPr>
          <t xml:space="preserve"> If your innovation is a product, go to a store that might sell it. Decide where your product could be displayed, or "merchandised." If you've invented a new dog leash, it would go do the pet section. But where else could it be merchandised? Maybe next to the running shoes, because people like to go running with their dogs. Write down at least five places your product might be sold.
FOR MORE FUN: Design eco-friendly packaging. Would your leash be sold wound around recycled cardboard? Or would it hang with a price tag attached?</t>
        </r>
      </text>
    </comment>
    <comment ref="C320" authorId="0">
      <text>
        <r>
          <rPr>
            <sz val="9"/>
            <color indexed="81"/>
            <rFont val="Tahoma"/>
            <family val="2"/>
          </rPr>
          <t>You've researched your client, improved your product, and considered how your business idea might make money. Now it's time to practice what it would be like to pull it all together, pitch it, and take part in the most important step of innovation-getting feedback! Use one of these methods to prepare for the share.</t>
        </r>
      </text>
    </comment>
    <comment ref="C321" authorId="0">
      <text>
        <r>
          <rPr>
            <b/>
            <sz val="9"/>
            <color indexed="81"/>
            <rFont val="Tahoma"/>
            <family val="2"/>
          </rPr>
          <t>Write up a five-point business plan.</t>
        </r>
        <r>
          <rPr>
            <sz val="9"/>
            <color indexed="81"/>
            <rFont val="Tahoma"/>
            <family val="2"/>
          </rPr>
          <t xml:space="preserve"> Creating a business plan should help you develop your idea more fully and get it ready to show to others for feedback. Check out the box for more about what you should include.</t>
        </r>
      </text>
    </comment>
    <comment ref="C322" authorId="0">
      <text>
        <r>
          <rPr>
            <b/>
            <sz val="9"/>
            <color indexed="81"/>
            <rFont val="Tahoma"/>
            <family val="2"/>
          </rPr>
          <t>Develop your "pitch."</t>
        </r>
        <r>
          <rPr>
            <sz val="9"/>
            <color indexed="81"/>
            <rFont val="Tahoma"/>
            <family val="2"/>
          </rPr>
          <t xml:space="preserve"> Create at least five slides to explain what your product or service would be, who would use it, and the research and development you've done to refine yoru business idea.</t>
        </r>
      </text>
    </comment>
    <comment ref="C323" authorId="0">
      <text>
        <r>
          <rPr>
            <b/>
            <sz val="9"/>
            <color indexed="81"/>
            <rFont val="Tahoma"/>
            <family val="2"/>
          </rPr>
          <t>Make a mock up of an advertisement or commercial.</t>
        </r>
        <r>
          <rPr>
            <sz val="9"/>
            <color indexed="81"/>
            <rFont val="Tahoma"/>
            <family val="2"/>
          </rPr>
          <t xml:space="preserve"> This could be a print ad, a storyboard or script for a commercial, or the filmed commercial itself.</t>
        </r>
      </text>
    </comment>
    <comment ref="C324" authorId="0">
      <text>
        <r>
          <rPr>
            <b/>
            <sz val="9"/>
            <color indexed="81"/>
            <rFont val="Tahoma"/>
            <family val="2"/>
          </rPr>
          <t>Practice sharing your business ideas.</t>
        </r>
        <r>
          <rPr>
            <sz val="9"/>
            <color indexed="81"/>
            <rFont val="Tahoma"/>
            <family val="2"/>
          </rPr>
          <t xml:space="preserve"> A good innovator asks for and listens to constructive feedback. In fact, "failure" is encouraged-if you don't mess up at first, how will you know what can be improved? Try to shaek the feeling that you should get it all right and enjoy this step. Share what you made in step 4, and learn from others how your business ideas-and the way you present them-can get even better.</t>
        </r>
      </text>
    </comment>
    <comment ref="C325" authorId="0">
      <text>
        <r>
          <rPr>
            <b/>
            <sz val="9"/>
            <color indexed="81"/>
            <rFont val="Tahoma"/>
            <family val="2"/>
          </rPr>
          <t>Present your idea to someone who hasn't seen it yet.</t>
        </r>
        <r>
          <rPr>
            <sz val="9"/>
            <color indexed="81"/>
            <rFont val="Tahoma"/>
            <family val="2"/>
          </rPr>
          <t xml:space="preserve"> It may be one of your parents, an older sibling, one of your teachers, or a neighbor. Because they haven't yet heard about your innovation, they'll have new reactions.</t>
        </r>
      </text>
    </comment>
    <comment ref="C326" authorId="0">
      <text>
        <r>
          <rPr>
            <b/>
            <sz val="9"/>
            <color indexed="81"/>
            <rFont val="Tahoma"/>
            <family val="2"/>
          </rPr>
          <t>Present to an expert.</t>
        </r>
        <r>
          <rPr>
            <sz val="9"/>
            <color indexed="81"/>
            <rFont val="Tahoma"/>
            <family val="2"/>
          </rPr>
          <t xml:space="preserve"> Find someone who has experience with the subject area of your idea. Does your idea have to do with taking care of a sick person? Then share it with a nurse. Does your idea have to do with gardening? Then share it with someone who runs a nursery.</t>
        </r>
      </text>
    </comment>
    <comment ref="C327" authorId="0">
      <text>
        <r>
          <rPr>
            <b/>
            <sz val="9"/>
            <color indexed="81"/>
            <rFont val="Tahoma"/>
            <family val="2"/>
          </rPr>
          <t>Gather a group of clients.</t>
        </r>
        <r>
          <rPr>
            <sz val="9"/>
            <color indexed="81"/>
            <rFont val="Tahoma"/>
            <family val="2"/>
          </rPr>
          <t xml:space="preserve"> Share your idea with the people who would use your idea if it were to be turned into a real business.</t>
        </r>
      </text>
    </comment>
    <comment ref="C331" authorId="0">
      <text>
        <r>
          <rPr>
            <sz val="9"/>
            <color indexed="81"/>
            <rFont val="Tahoma"/>
            <family val="2"/>
          </rPr>
          <t>Oops! It happens every day-somebody hits "send" or posts something that causes anger, hurt, or embarrassment for herself and others. To kick off this badge, explore the impact of an "oops." Look for the "wow" moments, too: Online communications can cause as much good as not-so-good. Add to your list the tips you find on avoiding the oopses and increasing the wows.</t>
        </r>
      </text>
    </comment>
    <comment ref="C332" authorId="0">
      <text>
        <r>
          <rPr>
            <b/>
            <sz val="9"/>
            <color indexed="81"/>
            <rFont val="Tahoma"/>
            <family val="2"/>
          </rPr>
          <t>Brainstorm some "oops" and "wow" tips with friends.</t>
        </r>
        <r>
          <rPr>
            <sz val="9"/>
            <color indexed="81"/>
            <rFont val="Tahoma"/>
            <family val="2"/>
          </rPr>
          <t xml:space="preserve"> Spend at least a half hour sharing these two kinds of moments-those you've heard about from friends or family or those you've read about. Then discuss what tips you can learn from these real-life stories, and add them to your list.
FOR MORE FUN: Survey your friends and family before your discussion, and bring the stories they share. (You could also do a survey in class or at lunch, asking for anonyous responses.)</t>
        </r>
      </text>
    </comment>
    <comment ref="C333" authorId="0">
      <text>
        <r>
          <rPr>
            <b/>
            <sz val="9"/>
            <color indexed="81"/>
            <rFont val="Tahoma"/>
            <family val="2"/>
          </rPr>
          <t>Interview someone with a job that involves sending lots of e-mails.</t>
        </r>
        <r>
          <rPr>
            <sz val="9"/>
            <color indexed="81"/>
            <rFont val="Tahoma"/>
            <family val="2"/>
          </rPr>
          <t xml:space="preserve"> Find out their stories of "oops" in the workplace. What happened, and what were the consequences? Do they have any tips on avoiding the "oops" moments? Ask for an on-the-job moment when digital communication has caused good.
FOR MORE FUN: It's hard to tell the tone of a messsage when you can't hear someone's voice. Read an e-mail out loud three times, using different intonation each time (such as friendly, angry, or busy). Does it seem like a different message each time? Brainstorm ideas for adding emotional cues to written messages so they come across as "wow" instead of "ouch."</t>
        </r>
      </text>
    </comment>
    <comment ref="C334" authorId="0">
      <text>
        <r>
          <rPr>
            <b/>
            <sz val="9"/>
            <color indexed="81"/>
            <rFont val="Tahoma"/>
            <family val="2"/>
          </rPr>
          <t>Read four published stories.</t>
        </r>
        <r>
          <rPr>
            <sz val="9"/>
            <color indexed="81"/>
            <rFont val="Tahoma"/>
            <family val="2"/>
          </rPr>
          <t xml:space="preserve"> First, find two stories about people who've sent or posted messages that caused hurt-for themselves, for others, for family, or for their job. What have those involved learned? Now look for two stories about how online communication has caused good. (Ask a librarian for some recommendations if you need help finding stories.)</t>
        </r>
      </text>
    </comment>
    <comment ref="C335" authorId="0">
      <text>
        <r>
          <rPr>
            <b/>
            <sz val="9"/>
            <color indexed="81"/>
            <rFont val="Tahoma"/>
            <family val="2"/>
          </rPr>
          <t>Dig into stories of "ouch"-and repair some hurt if necessary.</t>
        </r>
        <r>
          <rPr>
            <sz val="9"/>
            <color indexed="81"/>
            <rFont val="Tahoma"/>
            <family val="2"/>
          </rPr>
          <t xml:space="preserve"> Take a closer look at how online communications can be misunderstood, resulting in some "ouch" moments. Texting and IMing in particular can be culprits since it's so quick and easy to send a message. As you do one of these choices, add to your list of netiquette tips.</t>
        </r>
      </text>
    </comment>
    <comment ref="C336" authorId="0">
      <text>
        <r>
          <rPr>
            <b/>
            <sz val="9"/>
            <color indexed="81"/>
            <rFont val="Tahoma"/>
            <family val="2"/>
          </rPr>
          <t>Go through your last 50 texts. Quiz yourself about each one.</t>
        </r>
        <r>
          <rPr>
            <sz val="9"/>
            <color indexed="81"/>
            <rFont val="Tahoma"/>
            <family val="2"/>
          </rPr>
          <t xml:space="preserve"> Are there any you feel ashamed about sending or that might have caused hurt? Would any cause hurt if they got forwarded? And would you be comfortable saying each thing to the recipient's face? After your review, clear the air with a live conversation if necessary!</t>
        </r>
      </text>
    </comment>
    <comment ref="C337" authorId="0">
      <text>
        <r>
          <rPr>
            <b/>
            <sz val="9"/>
            <color indexed="81"/>
            <rFont val="Tahoma"/>
            <family val="2"/>
          </rPr>
          <t>Interview a psychologist, guidance counselor, minister, or expert in emotional health.</t>
        </r>
        <r>
          <rPr>
            <sz val="9"/>
            <color indexed="81"/>
            <rFont val="Tahoma"/>
            <family val="2"/>
          </rPr>
          <t xml:space="preserve"> Find out about how they've seen digital "ouches" impact young people. With this expert's guidance, brainstorm with your group to get ideas for helping people stop these behaviors and for helping someone who's been hurt by them. Add the ideas to your netiquette list. If this process makes you realize where some miscommunication might have happened in your life, take this chance to clear the air.</t>
        </r>
      </text>
    </comment>
    <comment ref="C338" authorId="0">
      <text>
        <r>
          <rPr>
            <b/>
            <sz val="9"/>
            <color indexed="81"/>
            <rFont val="Tahoma"/>
            <family val="2"/>
          </rPr>
          <t>Start a kindness practice.</t>
        </r>
        <r>
          <rPr>
            <sz val="9"/>
            <color indexed="81"/>
            <rFont val="Tahoma"/>
            <family val="2"/>
          </rPr>
          <t xml:space="preserve"> Every day for two weeks, go out of your way to send a message via text, e-mail, or social media praising others for something well done. Notice how other people respond, and use that information to add tips to your list. This is a great chance to repair some "ouch" moments in your own life, if any have cropped up!</t>
        </r>
      </text>
    </comment>
    <comment ref="C339" authorId="0">
      <text>
        <r>
          <rPr>
            <b/>
            <sz val="9"/>
            <color indexed="81"/>
            <rFont val="Tahoma"/>
            <family val="2"/>
          </rPr>
          <t>Look at e-mail, commenting, or blogging.</t>
        </r>
        <r>
          <rPr>
            <sz val="9"/>
            <color indexed="81"/>
            <rFont val="Tahoma"/>
            <family val="2"/>
          </rPr>
          <t xml:space="preserve"> Everyoen uses the Internet in their own way. You may post a lot of comments, belong to a gaming community, have your own blog, or share information in tweets or via e-mail. Do the choice below that's most relevant to your net self. Use what you find out to add to your netiquette rules. If you're in a Cadette group, share your new tips with them.</t>
        </r>
      </text>
    </comment>
    <comment ref="C340" authorId="0">
      <text>
        <r>
          <rPr>
            <b/>
            <sz val="9"/>
            <color indexed="81"/>
            <rFont val="Tahoma"/>
            <family val="2"/>
          </rPr>
          <t>Get into e-mail etiquette.</t>
        </r>
        <r>
          <rPr>
            <sz val="9"/>
            <color indexed="81"/>
            <rFont val="Tahoma"/>
            <family val="2"/>
          </rPr>
          <t xml:space="preserve"> E-mail is used for business and more formal online communications, and being able to use it considerately and correctly is an important part of your online persona. You'll want to know how to be effective when you land that first internship. Give five businesspeople the e-mail etiquette quiz on the next page to find out what they prefer.
FOR MORE FUN: Create a top 10 list of e-mail dos and don'ts to share with your online network-you might forward it to those who are interested!</t>
        </r>
      </text>
    </comment>
    <comment ref="C341" authorId="0">
      <text>
        <r>
          <rPr>
            <b/>
            <sz val="9"/>
            <color indexed="81"/>
            <rFont val="Tahoma"/>
            <family val="2"/>
          </rPr>
          <t>Find your best commenting voice.</t>
        </r>
        <r>
          <rPr>
            <sz val="9"/>
            <color indexed="81"/>
            <rFont val="Tahoma"/>
            <family val="2"/>
          </rPr>
          <t xml:space="preserve"> At best, threads of commentary following blog posts or on social media profiles can be like a Q and A session after a talk, offering more ideas or support for someone's accomplishment or idea. At worst, they're places for people to have fun at others' expense. In the middle ground are comments like "cool"-they're positive, but don't encourage discussion. Find five examples of useful comments and five not-so-great comments. Review them-what do they have in common? What rules would you add to your list about useful commenting?</t>
        </r>
      </text>
    </comment>
    <comment ref="C342" authorId="0">
      <text>
        <r>
          <rPr>
            <b/>
            <sz val="9"/>
            <color indexed="81"/>
            <rFont val="Tahoma"/>
            <family val="2"/>
          </rPr>
          <t>Good net sportsmanship.</t>
        </r>
        <r>
          <rPr>
            <sz val="9"/>
            <color indexed="81"/>
            <rFont val="Tahoma"/>
            <family val="2"/>
          </rPr>
          <t xml:space="preserve"> Poll gamers about the kind of online sportsmanship they like to see. You might look at recent articles about gaming etiquette for ideas. Then add some tips to your growing list.</t>
        </r>
      </text>
    </comment>
    <comment ref="C343" authorId="0">
      <text>
        <r>
          <rPr>
            <b/>
            <sz val="9"/>
            <color indexed="81"/>
            <rFont val="Tahoma"/>
            <family val="2"/>
          </rPr>
          <t>Decide what makes a great social media profile.</t>
        </r>
        <r>
          <rPr>
            <sz val="9"/>
            <color indexed="81"/>
            <rFont val="Tahoma"/>
            <family val="2"/>
          </rPr>
          <t xml:space="preserve"> Consumer organizations find that teenagers tend not to use privacy settings on social media wisely. Often it's because they assume the information is for friends only (that's true only if you set it that way). Then there's the issue of whether friends of friends can see your info-and if you want them to. How would you feel if you went on a friend's Facebook page and saw she posted "Bored to death right now" while she was hanging out with you? Use the questions in the sidebar to guide you in this step.</t>
        </r>
      </text>
    </comment>
    <comment ref="C344" authorId="0">
      <text>
        <r>
          <rPr>
            <b/>
            <sz val="9"/>
            <color indexed="81"/>
            <rFont val="Tahoma"/>
            <family val="2"/>
          </rPr>
          <t>Discuss some character profiles.</t>
        </r>
        <r>
          <rPr>
            <sz val="9"/>
            <color indexed="81"/>
            <rFont val="Tahoma"/>
            <family val="2"/>
          </rPr>
          <t xml:space="preserve"> Before a meeting with your Cadette group, have everyone create a pretend social media profile for a character from a book or movie. Use the same template for everyone-decide beforehand which bits of information to include. Think up some good and not-so-good details to share in your character's profile. At your meeting, discuss each, and come up with dos and don'ts for creating social media profiles.</t>
        </r>
      </text>
    </comment>
    <comment ref="C345" authorId="0">
      <text>
        <r>
          <rPr>
            <b/>
            <sz val="9"/>
            <color indexed="81"/>
            <rFont val="Tahoma"/>
            <family val="2"/>
          </rPr>
          <t>Get feedback on a profile of your own.</t>
        </r>
        <r>
          <rPr>
            <sz val="9"/>
            <color indexed="81"/>
            <rFont val="Tahoma"/>
            <family val="2"/>
          </rPr>
          <t xml:space="preserve"> Create a profile you might use for an online group. Then ask for feedback from friends your age, older girls, and adults. (If you already have an online profile, use this choice to ask for feedback on your profile, then edit it with advice from others in your network.)</t>
        </r>
      </text>
    </comment>
    <comment ref="C346" authorId="0">
      <text>
        <r>
          <rPr>
            <b/>
            <sz val="9"/>
            <color indexed="81"/>
            <rFont val="Tahoma"/>
            <family val="2"/>
          </rPr>
          <t>Read three stories that discuss profiles.</t>
        </r>
        <r>
          <rPr>
            <sz val="9"/>
            <color indexed="81"/>
            <rFont val="Tahoma"/>
            <family val="2"/>
          </rPr>
          <t xml:space="preserve"> These could be personal or news stories about creating them, choosing pictures for them, what they say about you, or how companies use them when hiring. Add some tips to your "rules to live by," and then use the advice to edit or create your online presence.</t>
        </r>
      </text>
    </comment>
    <comment ref="C347" authorId="0">
      <text>
        <r>
          <rPr>
            <sz val="9"/>
            <color indexed="81"/>
            <rFont val="Tahoma"/>
            <family val="2"/>
          </rPr>
          <t>Chances are, you've got a lot of notes after the last four steps. That's a lot of great advice to share with others to help them stay safe, sound, and successful online. Spread the word about best practices in netiquette through one of these choices.</t>
        </r>
      </text>
    </comment>
    <comment ref="C348" authorId="0">
      <text>
        <r>
          <rPr>
            <b/>
            <sz val="9"/>
            <color indexed="81"/>
            <rFont val="Tahoma"/>
            <family val="2"/>
          </rPr>
          <t>Make it a pledge.</t>
        </r>
        <r>
          <rPr>
            <sz val="9"/>
            <color indexed="81"/>
            <rFont val="Tahoma"/>
            <family val="2"/>
          </rPr>
          <t xml:space="preserve"> Turn your tips into a netiquette pledge. Sign the bottom to commit to putting the pledge into action-and to inspire others to do so. Then share it with friends, family, teachers, Girl Scout friends-anyone in your community, both on-and offline, who could benefit from your insights.
FOR MORE FUN: Take the best of everyone's lists, and merge them together to make a team list iwth your Cadette group. Share as a group, too!</t>
        </r>
      </text>
    </comment>
    <comment ref="C349" authorId="0">
      <text>
        <r>
          <rPr>
            <b/>
            <sz val="9"/>
            <color indexed="81"/>
            <rFont val="Tahoma"/>
            <family val="2"/>
          </rPr>
          <t>Edit into a top 10.</t>
        </r>
        <r>
          <rPr>
            <sz val="9"/>
            <color indexed="81"/>
            <rFont val="Tahoma"/>
            <family val="2"/>
          </rPr>
          <t xml:space="preserve"> Review the tips you've gathered, and see if they fit into larger categories. Can you edit them into 10 top rules-then add some pizzazz? Include, art, stories that illustrate your points, anecdotes-anything that will help others understand why each tip is important. Share your list in a slide show, blog post, social media posting, PDF to an e-mail network, or in another appropriate way.</t>
        </r>
      </text>
    </comment>
    <comment ref="C350" authorId="0">
      <text>
        <r>
          <rPr>
            <b/>
            <sz val="9"/>
            <color indexed="81"/>
            <rFont val="Tahoma"/>
            <family val="2"/>
          </rPr>
          <t>Present it.</t>
        </r>
        <r>
          <rPr>
            <sz val="9"/>
            <color indexed="81"/>
            <rFont val="Tahoma"/>
            <family val="2"/>
          </rPr>
          <t xml:space="preserve"> Find the common themes in your tips, and turn them into a fun monologue, scene, or skit to capture on video and post to an online community. Or present it as an in-person skit at a school or Girl Scout event, or in a puppet show for a younger audience. (If you've earned your Screenwriter or Digital Movie Maker badge, you could use your skills here!)</t>
        </r>
      </text>
    </comment>
    <comment ref="C355" authorId="0">
      <text>
        <r>
          <rPr>
            <sz val="9"/>
            <color indexed="81"/>
            <rFont val="Tahoma"/>
            <family val="2"/>
          </rPr>
          <t>Get to know the art form in one of these fun ways.</t>
        </r>
      </text>
    </comment>
    <comment ref="C356" authorId="0">
      <text>
        <r>
          <rPr>
            <b/>
            <sz val="9"/>
            <color indexed="81"/>
            <rFont val="Tahoma"/>
            <family val="2"/>
          </rPr>
          <t>Collect comic strips from the paper for one week.</t>
        </r>
        <r>
          <rPr>
            <sz val="9"/>
            <color indexed="81"/>
            <rFont val="Tahoma"/>
            <family val="2"/>
          </rPr>
          <t xml:space="preserve"> Read them each day paying attention to how all the elements work together. Keep track of what you like and don't like, how artists show feelings and actions, and how they work timing to make punch lines great.
FOR MORE FUN: At the end of the week, take your favorites, cut the panels into squares, jumble them up, and rearrange them to make new panels and a new story.</t>
        </r>
      </text>
    </comment>
    <comment ref="C357" authorId="0">
      <text>
        <r>
          <rPr>
            <b/>
            <sz val="9"/>
            <color indexed="81"/>
            <rFont val="Tahoma"/>
            <family val="2"/>
          </rPr>
          <t>Visit with a comic artist.</t>
        </r>
        <r>
          <rPr>
            <sz val="9"/>
            <color indexed="81"/>
            <rFont val="Tahoma"/>
            <family val="2"/>
          </rPr>
          <t xml:space="preserve"> If you can, visit one artist in person. Or, read autobiographical information about three artists in books, magazine articles, and online. How do their styles differ? Which is your favorite and why?</t>
        </r>
      </text>
    </comment>
    <comment ref="C358" authorId="0">
      <text>
        <r>
          <rPr>
            <b/>
            <sz val="9"/>
            <color indexed="81"/>
            <rFont val="Tahoma"/>
            <family val="2"/>
          </rPr>
          <t>Make sticky-note comics.</t>
        </r>
        <r>
          <rPr>
            <sz val="9"/>
            <color indexed="81"/>
            <rFont val="Tahoma"/>
            <family val="2"/>
          </rPr>
          <t xml:space="preserve"> Get the hang of comic stories by drawing one of these on a sticky note (rough, rough sketching, remember!):
</t>
        </r>
        <r>
          <rPr>
            <sz val="9"/>
            <color indexed="81"/>
            <rFont val="Wingdings"/>
            <charset val="2"/>
          </rPr>
          <t></t>
        </r>
        <r>
          <rPr>
            <sz val="9"/>
            <color indexed="81"/>
            <rFont val="Tahoma"/>
            <family val="2"/>
          </rPr>
          <t xml:space="preserve">a dog floating on a raft
</t>
        </r>
        <r>
          <rPr>
            <sz val="9"/>
            <color indexed="81"/>
            <rFont val="Wingdings"/>
            <charset val="2"/>
          </rPr>
          <t></t>
        </r>
        <r>
          <rPr>
            <sz val="9"/>
            <color indexed="81"/>
            <rFont val="Tahoma"/>
            <family val="2"/>
          </rPr>
          <t xml:space="preserve">a hawk diving
</t>
        </r>
        <r>
          <rPr>
            <sz val="9"/>
            <color indexed="81"/>
            <rFont val="Wingdings"/>
            <charset val="2"/>
          </rPr>
          <t></t>
        </r>
        <r>
          <rPr>
            <sz val="9"/>
            <color indexed="81"/>
            <rFont val="Tahoma"/>
            <family val="2"/>
          </rPr>
          <t xml:space="preserve">a girl at bat
Take another sticky note and add:
</t>
        </r>
        <r>
          <rPr>
            <sz val="9"/>
            <color indexed="81"/>
            <rFont val="Wingdings"/>
            <charset val="2"/>
          </rPr>
          <t></t>
        </r>
        <r>
          <rPr>
            <sz val="9"/>
            <color indexed="81"/>
            <rFont val="Tahoma"/>
            <family val="2"/>
          </rPr>
          <t xml:space="preserve">the cat that's swimming past the dog
</t>
        </r>
        <r>
          <rPr>
            <sz val="9"/>
            <color indexed="81"/>
            <rFont val="Wingdings"/>
            <charset val="2"/>
          </rPr>
          <t></t>
        </r>
        <r>
          <rPr>
            <sz val="9"/>
            <color indexed="81"/>
            <rFont val="Tahoma"/>
            <family val="2"/>
          </rPr>
          <t xml:space="preserve">the prey the hawk is diving for
</t>
        </r>
        <r>
          <rPr>
            <sz val="9"/>
            <color indexed="81"/>
            <rFont val="Wingdings"/>
            <charset val="2"/>
          </rPr>
          <t></t>
        </r>
        <r>
          <rPr>
            <sz val="9"/>
            <color indexed="81"/>
            <rFont val="Tahoma"/>
            <family val="2"/>
          </rPr>
          <t xml:space="preserve">the ball the girl is trying to hit
Now, take a third sticky note and add another element to each panel:
</t>
        </r>
        <r>
          <rPr>
            <sz val="9"/>
            <color indexed="81"/>
            <rFont val="Wingdings"/>
            <charset val="2"/>
          </rPr>
          <t></t>
        </r>
        <r>
          <rPr>
            <sz val="9"/>
            <color indexed="81"/>
            <rFont val="Tahoma"/>
            <family val="2"/>
          </rPr>
          <t xml:space="preserve">another cat chasing the first cat that's swimming past the dog
</t>
        </r>
        <r>
          <rPr>
            <sz val="9"/>
            <color indexed="81"/>
            <rFont val="Wingdings"/>
            <charset val="2"/>
          </rPr>
          <t></t>
        </r>
        <r>
          <rPr>
            <sz val="9"/>
            <color indexed="81"/>
            <rFont val="Tahoma"/>
            <family val="2"/>
          </rPr>
          <t xml:space="preserve">a larger hawk after the prey the hawk is diving for
</t>
        </r>
        <r>
          <rPr>
            <sz val="9"/>
            <color indexed="81"/>
            <rFont val="Wingdings"/>
            <charset val="2"/>
          </rPr>
          <t></t>
        </r>
        <r>
          <rPr>
            <sz val="9"/>
            <color indexed="81"/>
            <rFont val="Tahoma"/>
            <family val="2"/>
          </rPr>
          <t>the catcher waiting for the ball the girl is trying to hit
Now, imagine how these could be turned into a comic story. Then make up a story with friends.
FOR MORE FUN: Draw all nine scenarios and make them tell one story!</t>
        </r>
      </text>
    </comment>
    <comment ref="C359" authorId="0">
      <text>
        <r>
          <rPr>
            <sz val="9"/>
            <color indexed="81"/>
            <rFont val="Tahoma"/>
            <family val="2"/>
          </rPr>
          <t>At heart, comics are another method of storytelling. If you've got comic characters in mind already (people or animals you doodle in notebooks, perhaps?), let those inspire your story. If not, the story you come up with will lead you to your characters. Keep your story simple-it might even be one quick moment! In the next steps, you'll turn this story into a four-panel comic.</t>
        </r>
      </text>
    </comment>
    <comment ref="C360" authorId="0">
      <text>
        <r>
          <rPr>
            <b/>
            <sz val="9"/>
            <color indexed="81"/>
            <rFont val="Tahoma"/>
            <family val="2"/>
          </rPr>
          <t>Think of a story from your life.</t>
        </r>
        <r>
          <rPr>
            <sz val="9"/>
            <color indexed="81"/>
            <rFont val="Tahoma"/>
            <family val="2"/>
          </rPr>
          <t xml:space="preserve"> Choose something that happened to you, a friend, or a family member. It could be a funny moment or a dramatic one, a favorite memory or an activity from Girl Scouts you want to share.</t>
        </r>
      </text>
    </comment>
    <comment ref="C361" authorId="0">
      <text>
        <r>
          <rPr>
            <b/>
            <sz val="9"/>
            <color indexed="81"/>
            <rFont val="Tahoma"/>
            <family val="2"/>
          </rPr>
          <t>Think of a story from a book or movie.</t>
        </r>
        <r>
          <rPr>
            <sz val="9"/>
            <color indexed="81"/>
            <rFont val="Tahoma"/>
            <family val="2"/>
          </rPr>
          <t xml:space="preserve"> Have you seen a movie or read a book recently that had a part in it that you could turn into a comic strip?</t>
        </r>
      </text>
    </comment>
    <comment ref="C362" authorId="0">
      <text>
        <r>
          <rPr>
            <b/>
            <sz val="9"/>
            <color indexed="81"/>
            <rFont val="Tahoma"/>
            <family val="2"/>
          </rPr>
          <t>Make something up.</t>
        </r>
        <r>
          <rPr>
            <sz val="9"/>
            <color indexed="81"/>
            <rFont val="Tahoma"/>
            <family val="2"/>
          </rPr>
          <t xml:space="preserve"> Think about the comic books, comic strips, or graphic novels you've liked. Now think of your own made-up story that would make a good comic tale.</t>
        </r>
      </text>
    </comment>
    <comment ref="C363" authorId="0">
      <text>
        <r>
          <rPr>
            <sz val="9"/>
            <color indexed="81"/>
            <rFont val="Tahoma"/>
            <family val="2"/>
          </rPr>
          <t>Take the characters in your story and start some rough sketching. (You may have only one character, depending on your story.) Stick figures are great! Bring them to life one of these ways.</t>
        </r>
      </text>
    </comment>
    <comment ref="C364" authorId="0">
      <text>
        <r>
          <rPr>
            <b/>
            <sz val="9"/>
            <color indexed="81"/>
            <rFont val="Tahoma"/>
            <family val="2"/>
          </rPr>
          <t>Use tracing paper.</t>
        </r>
        <r>
          <rPr>
            <sz val="9"/>
            <color indexed="81"/>
            <rFont val="Tahoma"/>
            <family val="2"/>
          </rPr>
          <t xml:space="preserve"> Find a comic strip with a style you love. Trace 10 or 12 panels, paying attention to the forms beneath the drawings, the simple shapes the artist likely started with. Now see if you can draw each character in your story in a similar fashion.</t>
        </r>
      </text>
    </comment>
    <comment ref="C365" authorId="0">
      <text>
        <r>
          <rPr>
            <b/>
            <sz val="9"/>
            <color indexed="81"/>
            <rFont val="Tahoma"/>
            <family val="2"/>
          </rPr>
          <t>Do a "free draw".</t>
        </r>
        <r>
          <rPr>
            <sz val="9"/>
            <color indexed="81"/>
            <rFont val="Tahoma"/>
            <family val="2"/>
          </rPr>
          <t xml:space="preserve"> Get a big stack of scrap paper and just keep drawing. And drawing. And drawing! Move quickly at first. Refine any details as you go until you feel you have characters worked out.</t>
        </r>
      </text>
    </comment>
    <comment ref="C366" authorId="0">
      <text>
        <r>
          <rPr>
            <b/>
            <sz val="9"/>
            <color indexed="81"/>
            <rFont val="Tahoma"/>
            <family val="2"/>
          </rPr>
          <t>Use a how-to book, video, or software.</t>
        </r>
        <r>
          <rPr>
            <sz val="9"/>
            <color indexed="81"/>
            <rFont val="Tahoma"/>
            <family val="2"/>
          </rPr>
          <t xml:space="preserve"> Are your characters people, animals, or both? Find one of the many manuals, such as the Marvel comics software, that give step-by-step instruction on drawing humans and particular animals.</t>
        </r>
      </text>
    </comment>
    <comment ref="C367" authorId="0">
      <text>
        <r>
          <rPr>
            <sz val="9"/>
            <color indexed="81"/>
            <rFont val="Tahoma"/>
            <family val="2"/>
          </rPr>
          <t>It's time to put your characters into action, and that means framing them-drawing them in little boxes called panels. So imagine your story as characters in a series of actions. Create panels with sticky notes or by using a ruler to draw them on paper. Tell your story from step 2 by placing your characters into four panels in one of these ways.</t>
        </r>
      </text>
    </comment>
    <comment ref="C368" authorId="0">
      <text>
        <r>
          <rPr>
            <b/>
            <sz val="9"/>
            <color indexed="81"/>
            <rFont val="Tahoma"/>
            <family val="2"/>
          </rPr>
          <t>Use facial expressions.</t>
        </r>
        <r>
          <rPr>
            <sz val="9"/>
            <color indexed="81"/>
            <rFont val="Tahoma"/>
            <family val="2"/>
          </rPr>
          <t xml:space="preserve"> Some comics use only faces to illustrate their stories, simply changing the expressions to show emotion and move the story along.</t>
        </r>
      </text>
    </comment>
    <comment ref="C369" authorId="0">
      <text>
        <r>
          <rPr>
            <b/>
            <sz val="9"/>
            <color indexed="81"/>
            <rFont val="Tahoma"/>
            <family val="2"/>
          </rPr>
          <t>Use body postures.</t>
        </r>
        <r>
          <rPr>
            <sz val="9"/>
            <color indexed="81"/>
            <rFont val="Tahoma"/>
            <family val="2"/>
          </rPr>
          <t xml:space="preserve"> For some comic artists-and for some stories-it's more about action than emotion. You can leave the faces pretty much the same and move the story along by showing small movements, such as shrugs, and big actions, such as running and leaping.</t>
        </r>
      </text>
    </comment>
    <comment ref="C370" authorId="0">
      <text>
        <r>
          <rPr>
            <b/>
            <sz val="9"/>
            <color indexed="81"/>
            <rFont val="Tahoma"/>
            <family val="2"/>
          </rPr>
          <t>Use both facial expressions and body posture.</t>
        </r>
        <r>
          <rPr>
            <sz val="9"/>
            <color indexed="81"/>
            <rFont val="Tahoma"/>
            <family val="2"/>
          </rPr>
          <t xml:space="preserve"> Illustrate movement and emotion using both techniques. Many artists will switch from one style to the other: One panel might show a ball falling on a girl's head, and the next panel might show a close-up of her face as she reacts.</t>
        </r>
      </text>
    </comment>
    <comment ref="C371" authorId="0">
      <text>
        <r>
          <rPr>
            <sz val="9"/>
            <color indexed="81"/>
            <rFont val="Tahoma"/>
            <family val="2"/>
          </rPr>
          <t>Yes, there are comics out there with no words, but for the most part the art is a melding of words and pictures meant to be experienced together. Add words to your four-panel comic strip in one of these ways.</t>
        </r>
      </text>
    </comment>
    <comment ref="C372" authorId="0">
      <text>
        <r>
          <rPr>
            <b/>
            <sz val="9"/>
            <color indexed="81"/>
            <rFont val="Tahoma"/>
            <family val="2"/>
          </rPr>
          <t>Add some dialogue.</t>
        </r>
        <r>
          <rPr>
            <sz val="9"/>
            <color indexed="81"/>
            <rFont val="Tahoma"/>
            <family val="2"/>
          </rPr>
          <t xml:space="preserve"> If you have more than one character, a classic way to tell your story is through dialogue. If both characters speak in a panel, the one on the left should speak first. Write your character's words in oval conversation bubbles connected to the character with a fine line.</t>
        </r>
      </text>
    </comment>
    <comment ref="C373" authorId="0">
      <text>
        <r>
          <rPr>
            <b/>
            <sz val="9"/>
            <color indexed="81"/>
            <rFont val="Tahoma"/>
            <family val="2"/>
          </rPr>
          <t>Add some thought bubbles.</t>
        </r>
        <r>
          <rPr>
            <sz val="9"/>
            <color indexed="81"/>
            <rFont val="Tahoma"/>
            <family val="2"/>
          </rPr>
          <t xml:space="preserve"> If your story revolves around one character, have her "speak" in thought bubbles, putting her words in ovals connected to her with tiny bubble circles.</t>
        </r>
      </text>
    </comment>
    <comment ref="C374" authorId="0">
      <text>
        <r>
          <rPr>
            <b/>
            <sz val="9"/>
            <color indexed="81"/>
            <rFont val="Tahoma"/>
            <family val="2"/>
          </rPr>
          <t xml:space="preserve">Run a narrative in separate boxes below the panels. </t>
        </r>
        <r>
          <rPr>
            <sz val="9"/>
            <color indexed="81"/>
            <rFont val="Tahoma"/>
            <family val="2"/>
          </rPr>
          <t>Instead of telling your story through dialogue or inner thoughts, you can write a running third-person narrative at the bottom of each panel.</t>
        </r>
      </text>
    </comment>
    <comment ref="C378" authorId="0">
      <text>
        <r>
          <rPr>
            <b/>
            <sz val="9"/>
            <color indexed="81"/>
            <rFont val="Tahoma"/>
            <family val="2"/>
          </rPr>
          <t xml:space="preserve">Create your own definition of sportsmanship. </t>
        </r>
        <r>
          <rPr>
            <sz val="9"/>
            <color indexed="81"/>
            <rFont val="Tahoma"/>
            <family val="2"/>
          </rPr>
          <t>Good sportsmanship can be a lot of things: playing fair, respecting officals and other players, following the rules. Whining, cheating, and bragging are generally bad sportsmanship. But the lines can get blurry. Is it good or bad sportsmanship to do a victory dance, taunt batters, or question an official's call? Use this step to create your own definition using the chart on the next page.</t>
        </r>
      </text>
    </comment>
    <comment ref="C379" authorId="0">
      <text>
        <r>
          <rPr>
            <b/>
            <sz val="9"/>
            <color indexed="81"/>
            <rFont val="Tahoma"/>
            <family val="2"/>
          </rPr>
          <t>Go to a sports event.</t>
        </r>
        <r>
          <rPr>
            <sz val="9"/>
            <color indexed="81"/>
            <rFont val="Tahoma"/>
            <family val="2"/>
          </rPr>
          <t xml:space="preserve"> Take note of as many interactions among athletes, coaches, and officials as you can (arriving early or staying late could help). Emotions and stress can make for more good </t>
        </r>
        <r>
          <rPr>
            <i/>
            <sz val="9"/>
            <color indexed="81"/>
            <rFont val="Tahoma"/>
            <family val="2"/>
          </rPr>
          <t>and</t>
        </r>
        <r>
          <rPr>
            <sz val="9"/>
            <color indexed="81"/>
            <rFont val="Tahoma"/>
            <family val="2"/>
          </rPr>
          <t xml:space="preserve"> bad behavior, so see if you can find an event that's part of a championship or longtime rivalry.</t>
        </r>
      </text>
    </comment>
    <comment ref="C380" authorId="0">
      <text>
        <r>
          <rPr>
            <b/>
            <sz val="9"/>
            <color indexed="81"/>
            <rFont val="Tahoma"/>
            <family val="2"/>
          </rPr>
          <t>Watch a sports series.</t>
        </r>
        <r>
          <rPr>
            <sz val="9"/>
            <color indexed="81"/>
            <rFont val="Tahoma"/>
            <family val="2"/>
          </rPr>
          <t xml:space="preserve"> Choose a sport or game you like and pull up an old championship series to watch: the X Games, the Olympics, Wimbledon, the World Series, even a billiards tournament. The beauty of this option is you can watch the replay as often as you like!</t>
        </r>
      </text>
    </comment>
    <comment ref="C381" authorId="0">
      <text>
        <r>
          <rPr>
            <b/>
            <sz val="9"/>
            <color indexed="81"/>
            <rFont val="Tahoma"/>
            <family val="2"/>
          </rPr>
          <t>Head to the Web.</t>
        </r>
        <r>
          <rPr>
            <sz val="9"/>
            <color indexed="81"/>
            <rFont val="Tahoma"/>
            <family val="2"/>
          </rPr>
          <t xml:space="preserve"> Read three news stories about good and bad sports behavior. From the triathlete who hopped onto a bus during a race to the home-run hitter who admitted to using steroids, stories of bad behavior abound. Luckily, there are lots of good stories, like when a women's college softball team carried an opposing team member around the bases when her knee gave out.</t>
        </r>
      </text>
    </comment>
    <comment ref="C382" authorId="0">
      <text>
        <r>
          <rPr>
            <sz val="9"/>
            <color indexed="81"/>
            <rFont val="Tahoma"/>
            <family val="2"/>
          </rPr>
          <t>You don't have to dial it down to be a good sport. In fact, giving it your all in every game or event can be part of good sportsmanship. What else does it take to be a good competitor every tiem you hit the field or court or track?</t>
        </r>
      </text>
    </comment>
    <comment ref="C383" authorId="0">
      <text>
        <r>
          <rPr>
            <b/>
            <sz val="9"/>
            <color indexed="81"/>
            <rFont val="Tahoma"/>
            <family val="2"/>
          </rPr>
          <t>Make an illustrated quote book.</t>
        </r>
        <r>
          <rPr>
            <sz val="9"/>
            <color indexed="81"/>
            <rFont val="Tahoma"/>
            <family val="2"/>
          </rPr>
          <t xml:space="preserve"> Athletes and coaches share this kind of wisdom all the time ("practice makes perfect," "if at first you don't succeed…"). Gather a dozen or more quotes from athletes and coaches and make an inspiration album.</t>
        </r>
      </text>
    </comment>
    <comment ref="C384" authorId="0">
      <text>
        <r>
          <rPr>
            <b/>
            <sz val="9"/>
            <color indexed="81"/>
            <rFont val="Tahoma"/>
            <family val="2"/>
          </rPr>
          <t>Talk to an athletic director, coach, or player you admire.</t>
        </r>
        <r>
          <rPr>
            <sz val="9"/>
            <color indexed="81"/>
            <rFont val="Tahoma"/>
            <family val="2"/>
          </rPr>
          <t xml:space="preserve"> Ask them to share their experiences. Make up a list of areas you'd like to cover before you chat-perhaps preparation, frustrations, pain and setbacks, and maintaining focus.</t>
        </r>
      </text>
    </comment>
    <comment ref="C385" authorId="0">
      <text>
        <r>
          <rPr>
            <b/>
            <sz val="9"/>
            <color indexed="81"/>
            <rFont val="Tahoma"/>
            <family val="2"/>
          </rPr>
          <t>Get a biography of a female athlete who's a great competitor.</t>
        </r>
        <r>
          <rPr>
            <sz val="9"/>
            <color indexed="81"/>
            <rFont val="Tahoma"/>
            <family val="2"/>
          </rPr>
          <t xml:space="preserve"> Then, write an essay, poem, or song that focuses on why and how she's such a strong competitor and a good sport.</t>
        </r>
      </text>
    </comment>
    <comment ref="C386" authorId="0">
      <text>
        <r>
          <rPr>
            <sz val="9"/>
            <color indexed="81"/>
            <rFont val="Tahoma"/>
            <family val="2"/>
          </rPr>
          <t>Coaches always say they don't want a show-off, they want a team player. Teamwork skills help you on and off the field. There's teamwork involved in every group, from Girl Scouts to debate team. Play one of these games, then agree on three strategies that helped you build a team and three practices that got in the way.</t>
        </r>
      </text>
    </comment>
    <comment ref="C387" authorId="0">
      <text>
        <r>
          <rPr>
            <b/>
            <sz val="9"/>
            <color indexed="81"/>
            <rFont val="Tahoma"/>
            <family val="2"/>
          </rPr>
          <t xml:space="preserve">Play Trust, like they did on </t>
        </r>
        <r>
          <rPr>
            <b/>
            <i/>
            <sz val="9"/>
            <color indexed="81"/>
            <rFont val="Tahoma"/>
            <family val="2"/>
          </rPr>
          <t>Survivor</t>
        </r>
        <r>
          <rPr>
            <b/>
            <sz val="9"/>
            <color indexed="81"/>
            <rFont val="Tahoma"/>
            <family val="2"/>
          </rPr>
          <t>.</t>
        </r>
        <r>
          <rPr>
            <sz val="9"/>
            <color indexed="81"/>
            <rFont val="Tahoma"/>
            <family val="2"/>
          </rPr>
          <t xml:space="preserve"> Get a team of at least four girls together and create an obstacle course about 20 yards long. Take turns being the caller, who yells directions to her blindfolded teammates to get them all through the course without running into one another.</t>
        </r>
      </text>
    </comment>
    <comment ref="C388" authorId="0">
      <text>
        <r>
          <rPr>
            <b/>
            <sz val="9"/>
            <color indexed="81"/>
            <rFont val="Tahoma"/>
            <family val="2"/>
          </rPr>
          <t>Play three team-building games.</t>
        </r>
        <r>
          <rPr>
            <sz val="9"/>
            <color indexed="81"/>
            <rFont val="Tahoma"/>
            <family val="2"/>
          </rPr>
          <t xml:space="preserve"> Try three of the classic team-building games sports psychologist Colleen Hacker plays with the U.S. Women's National Soccer Team: Human Dragon, Wolves and Sheep, Human Knots, Scavenger Hunt, classic Trust, Triangle Tag, and others. Some of these are explained on the following pages.</t>
        </r>
      </text>
    </comment>
    <comment ref="C389" authorId="0">
      <text>
        <r>
          <rPr>
            <b/>
            <sz val="9"/>
            <color indexed="81"/>
            <rFont val="Tahoma"/>
            <family val="2"/>
          </rPr>
          <t>Play Capture the Flag.</t>
        </r>
        <r>
          <rPr>
            <sz val="9"/>
            <color indexed="81"/>
            <rFont val="Tahoma"/>
            <family val="2"/>
          </rPr>
          <t xml:space="preserve"> It's hard to find another game on the planet that uses as many team-building skills as this classic! Not to mention, it's hard to find a more fun way to spend an afternoon.</t>
        </r>
      </text>
    </comment>
    <comment ref="C390" authorId="0">
      <text>
        <r>
          <rPr>
            <sz val="9"/>
            <color indexed="81"/>
            <rFont val="Tahoma"/>
            <family val="2"/>
          </rPr>
          <t>Whether you're involved in a team or solo sport, the biggest obstacle can be the voices in your own head. Train those voices, though, and they can be your path to success. Check out the methods sports psychologists and extreme athletes use to psych themselves up for competition and find three that work for you.</t>
        </r>
      </text>
    </comment>
    <comment ref="C391" authorId="0">
      <text>
        <r>
          <rPr>
            <b/>
            <sz val="9"/>
            <color indexed="81"/>
            <rFont val="Tahoma"/>
            <family val="2"/>
          </rPr>
          <t>But I landed my triple axel!</t>
        </r>
        <r>
          <rPr>
            <sz val="9"/>
            <color indexed="81"/>
            <rFont val="Tahoma"/>
            <family val="2"/>
          </rPr>
          <t xml:space="preserve"> Judging in sports like figure skating and gymnastics is subjective. How do athletes deal with knowing that no matter what they do, some things are out of their control (you didn't like my music? my outfit?). Find an athlete who competes in a subjectively scored sport and see what they have to say.</t>
        </r>
      </text>
    </comment>
    <comment ref="C392" authorId="0">
      <text>
        <r>
          <rPr>
            <b/>
            <sz val="9"/>
            <color indexed="81"/>
            <rFont val="Tahoma"/>
            <family val="2"/>
          </rPr>
          <t>Mind over matter.</t>
        </r>
        <r>
          <rPr>
            <sz val="9"/>
            <color indexed="81"/>
            <rFont val="Tahoma"/>
            <family val="2"/>
          </rPr>
          <t xml:space="preserve"> It's tough to find an athlete these days, from the oldest skier to the youngest X Games shredder, who doesn't talk about visualization. Mental training can improve performance. A golfer, for example, might visualize the perfect stroke over and over to help her muscles remember it. Find out more about the techniquite and how it might improve your game.</t>
        </r>
      </text>
    </comment>
    <comment ref="C393" authorId="0">
      <text>
        <r>
          <rPr>
            <b/>
            <sz val="9"/>
            <color indexed="81"/>
            <rFont val="Tahoma"/>
            <family val="2"/>
          </rPr>
          <t>Play sports psychology games.</t>
        </r>
        <r>
          <rPr>
            <sz val="9"/>
            <color indexed="81"/>
            <rFont val="Tahoma"/>
            <family val="2"/>
          </rPr>
          <t xml:space="preserve"> You'd be surprised how many teams routinely work with sports psychologists. Play a team game and run your group through some of their psych-up exercises before you start. Use the ones on the next page, or ask for help from a sports psychologist, coach, or athlete. </t>
        </r>
      </text>
    </comment>
    <comment ref="C394" authorId="0">
      <text>
        <r>
          <rPr>
            <b/>
            <sz val="9"/>
            <color indexed="81"/>
            <rFont val="Tahoma"/>
            <family val="2"/>
          </rPr>
          <t>Put your definition of good sportsmanship into action.</t>
        </r>
        <r>
          <rPr>
            <sz val="9"/>
            <color indexed="81"/>
            <rFont val="Tahoma"/>
            <family val="2"/>
          </rPr>
          <t xml:space="preserve"> Consider insights you've gained during stpes 2, 3, and 4, and then take a moment to make revisions to the definition you came up with in step 1. Once you've got your ultimate list, put your new ideas and strategies to the test.</t>
        </r>
      </text>
    </comment>
    <comment ref="C395" authorId="0">
      <text>
        <r>
          <rPr>
            <b/>
            <sz val="9"/>
            <color indexed="81"/>
            <rFont val="Tahoma"/>
            <family val="2"/>
          </rPr>
          <t>Compete.</t>
        </r>
        <r>
          <rPr>
            <sz val="9"/>
            <color indexed="81"/>
            <rFont val="Tahoma"/>
            <family val="2"/>
          </rPr>
          <t xml:space="preserve"> If you're already involved in a sport, take your definition and follow it during a big game or event. Or try a new sport. It's harder to fall back into old habits that way. After you play, review your definition. What's easier said than done? Anything in your definition to adjust?</t>
        </r>
      </text>
    </comment>
    <comment ref="C396" authorId="0">
      <text>
        <r>
          <rPr>
            <b/>
            <sz val="9"/>
            <color indexed="81"/>
            <rFont val="Tahoma"/>
            <family val="2"/>
          </rPr>
          <t>Play with little kids.</t>
        </r>
        <r>
          <rPr>
            <sz val="9"/>
            <color indexed="81"/>
            <rFont val="Tahoma"/>
            <family val="2"/>
          </rPr>
          <t xml:space="preserve"> Volunteer to help with Little League, to play board games or simple active games (like Red Light, Green Light or Duck, Duck, Goose) at a nursery school, or to run a kindergarten field day. As you teach the kids, you'll be testing the strength of your own convictions! After the event, look over your definition. How does it apply to other age groups? Do you need to change anything to make your definition more universal?</t>
        </r>
      </text>
    </comment>
    <comment ref="C397" authorId="0">
      <text>
        <r>
          <rPr>
            <b/>
            <sz val="9"/>
            <color indexed="81"/>
            <rFont val="Tahoma"/>
            <family val="2"/>
          </rPr>
          <t>Take on the role of referee, umpire, or judge.</t>
        </r>
        <r>
          <rPr>
            <sz val="9"/>
            <color indexed="81"/>
            <rFont val="Tahoma"/>
            <family val="2"/>
          </rPr>
          <t xml:space="preserve"> Volunteer to work with a league, start an afternoon pickupgame, or host a subjective competition (roller skating, figure skating, ballroom dance…). Keep your "good sport" list in mind during the game. After, review each point and make sure you still agree with it. If not, make adjustments.</t>
        </r>
      </text>
    </comment>
    <comment ref="C401" authorId="0">
      <text>
        <r>
          <rPr>
            <b/>
            <sz val="9"/>
            <color indexed="81"/>
            <rFont val="Tahoma"/>
            <family val="2"/>
          </rPr>
          <t>Get to know someone different from you.</t>
        </r>
        <r>
          <rPr>
            <sz val="9"/>
            <color indexed="81"/>
            <rFont val="Tahoma"/>
            <family val="2"/>
          </rPr>
          <t xml:space="preserve"> Sometimes we make our differences so big we can't see past them. But when you get to know people who aren't exactly like you, you often find that they care about many of the same things you do and that you can find common ground-not by sacrificing or changing what you think, but by being open to other perspectives.</t>
        </r>
      </text>
    </comment>
    <comment ref="C402" authorId="0">
      <text>
        <r>
          <rPr>
            <b/>
            <sz val="9"/>
            <color indexed="81"/>
            <rFont val="Tahoma"/>
            <family val="2"/>
          </rPr>
          <t>Difference of background.</t>
        </r>
        <r>
          <rPr>
            <sz val="9"/>
            <color indexed="81"/>
            <rFont val="Tahoma"/>
            <family val="2"/>
          </rPr>
          <t xml:space="preserve"> Interview someone from another country, region, or town who lives in your community now. Ask them how they came to live in your community, what things were like for them in the place they left, and what things are like now; then share things about your life. Do you have any tips to help them feel at home?</t>
        </r>
      </text>
    </comment>
    <comment ref="C403" authorId="0">
      <text>
        <r>
          <rPr>
            <b/>
            <sz val="9"/>
            <color indexed="81"/>
            <rFont val="Tahoma"/>
            <family val="2"/>
          </rPr>
          <t>Difference of belief.</t>
        </r>
        <r>
          <rPr>
            <sz val="9"/>
            <color indexed="81"/>
            <rFont val="Tahoma"/>
            <family val="2"/>
          </rPr>
          <t xml:space="preserve"> Find out more about someone with beliefs different from yours. If you have a friend who practices another faith, you might go to services with her family and talk about their traditions. Or you might meet with a pastor or a youth group at a different place of worship or an interfaith alliance. You could also have a respectful discussion about politics with someone who thinks differently.</t>
        </r>
      </text>
    </comment>
    <comment ref="C404" authorId="0">
      <text>
        <r>
          <rPr>
            <b/>
            <sz val="9"/>
            <color indexed="81"/>
            <rFont val="Tahoma"/>
            <family val="2"/>
          </rPr>
          <t>Difference of opinion.</t>
        </r>
        <r>
          <rPr>
            <sz val="9"/>
            <color indexed="81"/>
            <rFont val="Tahoma"/>
            <family val="2"/>
          </rPr>
          <t xml:space="preserve"> Even friends have different opinions-on foods, songs, movies, books, and games, to name a few! Find a friend who loves something that's not your favorite, and vice versa. Listen to her reasons and try her favorite thing-and have her do the same for your favorite. Then share at least two things you do like about each other's favorites.</t>
        </r>
      </text>
    </comment>
    <comment ref="C405" authorId="0">
      <text>
        <r>
          <rPr>
            <sz val="9"/>
            <color indexed="81"/>
            <rFont val="Tahoma"/>
            <family val="2"/>
          </rPr>
          <t>For this step, do an activity with a group, such as running your Cadette meeting or spending a few hours together. The important thing is to make at least six decisions together-when, where, and what you'll eat, how long you'll do things, etc. Afterward, talk about the common-ground strategy. What trades did you make for the good of the group or to gain what you wanted? How do you think the strategy would work on a government level?</t>
        </r>
      </text>
    </comment>
    <comment ref="C406" authorId="0">
      <text>
        <r>
          <rPr>
            <b/>
            <sz val="9"/>
            <color indexed="81"/>
            <rFont val="Tahoma"/>
            <family val="2"/>
          </rPr>
          <t>Use one of the methods from the Decision Methods sidebar.</t>
        </r>
        <r>
          <rPr>
            <sz val="9"/>
            <color indexed="81"/>
            <rFont val="Tahoma"/>
            <family val="2"/>
          </rPr>
          <t xml:space="preserve"> Get really familiar with one of the methods so you understand it thoroughly.</t>
        </r>
      </text>
    </comment>
    <comment ref="C407" authorId="0">
      <text>
        <r>
          <rPr>
            <b/>
            <sz val="9"/>
            <color indexed="81"/>
            <rFont val="Tahoma"/>
            <family val="2"/>
          </rPr>
          <t>Use two of the methods.</t>
        </r>
        <r>
          <rPr>
            <sz val="9"/>
            <color indexed="81"/>
            <rFont val="Tahoma"/>
            <family val="2"/>
          </rPr>
          <t xml:space="preserve"> Try the two your group is most eager to use.</t>
        </r>
      </text>
    </comment>
    <comment ref="C408" authorId="0">
      <text>
        <r>
          <rPr>
            <b/>
            <sz val="9"/>
            <color indexed="81"/>
            <rFont val="Tahoma"/>
            <family val="2"/>
          </rPr>
          <t>Try them all!</t>
        </r>
        <r>
          <rPr>
            <sz val="9"/>
            <color indexed="81"/>
            <rFont val="Tahoma"/>
            <family val="2"/>
          </rPr>
          <t xml:space="preserve"> Use each of the methods for different decisions throughout the activity. When you have your post-activity discussion, compare the methods. Did you have a favorite? Is everyone's favorite method the same?</t>
        </r>
      </text>
    </comment>
    <comment ref="C409" authorId="0">
      <text>
        <r>
          <rPr>
            <sz val="9"/>
            <color indexed="81"/>
            <rFont val="Tahoma"/>
            <family val="2"/>
          </rPr>
          <t>A debate is a discussion between people or groups in which they express different opinions about a topic. It's important to know how to use facts and logic to support your opinions and persuade others to see things your way. In this step, consider both sides and keep an open mind-that's how common ground is found.</t>
        </r>
      </text>
    </comment>
    <comment ref="C410" authorId="0">
      <text>
        <r>
          <rPr>
            <b/>
            <sz val="9"/>
            <color indexed="81"/>
            <rFont val="Tahoma"/>
            <family val="2"/>
          </rPr>
          <t>Ask an expert to teach you the techniques of debate.</t>
        </r>
        <r>
          <rPr>
            <sz val="9"/>
            <color indexed="81"/>
            <rFont val="Tahoma"/>
            <family val="2"/>
          </rPr>
          <t xml:space="preserve"> This might be a local politican or a high school or college student on a debate team. Then hold a short debate on an issue you're interested in (see the sidebar for ideas). Afterward, discuss the arguments both sides made and whether you see common ground.
FOR MORE FUN: When you hold your debate, choose to argue the side you don't agree with! It might give you insight into the opinions of people who think differently than you.</t>
        </r>
      </text>
    </comment>
    <comment ref="C411" authorId="0">
      <text>
        <r>
          <rPr>
            <b/>
            <sz val="9"/>
            <color indexed="81"/>
            <rFont val="Tahoma"/>
            <family val="2"/>
          </rPr>
          <t>Watch candidates for elected office debate.</t>
        </r>
        <r>
          <rPr>
            <sz val="9"/>
            <color indexed="81"/>
            <rFont val="Tahoma"/>
            <family val="2"/>
          </rPr>
          <t xml:space="preserve"> It could be between the candidates for president, Congress, or governor from your area. Or you could attend a debate among local candidates for mayor, town council, or student council. After the debate, discuss the arguments both sides made and whether there's common ground. (You might want to look into the issues before you watch so you can understand the arguments.)</t>
        </r>
      </text>
    </comment>
    <comment ref="C412" authorId="0">
      <text>
        <r>
          <rPr>
            <b/>
            <sz val="9"/>
            <color indexed="81"/>
            <rFont val="Tahoma"/>
            <family val="2"/>
          </rPr>
          <t>Understand a famous debate in American history.</t>
        </r>
        <r>
          <rPr>
            <sz val="9"/>
            <color indexed="81"/>
            <rFont val="Tahoma"/>
            <family val="2"/>
          </rPr>
          <t xml:space="preserve"> It might be one of the debates between the suffragists and elected officials in the early 1900s, or a debate between Alexander Hamilton and Thomas Jefferson. Find out why the debate proved historic and who was considered the winner, and why. What was the common ground in the opposing positions?
FOR MORE FUN: Come to your Cadette meeting ready to re-enact the debate-perhaps in costume and with snacks from the time period (you might find a great recipe while working on your New Cuisines badge!).</t>
        </r>
      </text>
    </comment>
    <comment ref="C413" authorId="0">
      <text>
        <r>
          <rPr>
            <sz val="9"/>
            <color indexed="81"/>
            <rFont val="Tahoma"/>
            <family val="2"/>
          </rPr>
          <t>Compromise is a settlement where both sides yield, or concede, some points to the other in order to find the common ground where their wishes intersect. Take a closer look at one of the following.</t>
        </r>
      </text>
    </comment>
    <comment ref="C414" authorId="0">
      <text>
        <r>
          <rPr>
            <b/>
            <sz val="9"/>
            <color indexed="81"/>
            <rFont val="Tahoma"/>
            <family val="2"/>
          </rPr>
          <t>A community compromise.</t>
        </r>
        <r>
          <rPr>
            <sz val="9"/>
            <color indexed="81"/>
            <rFont val="Tahoma"/>
            <family val="2"/>
          </rPr>
          <t xml:space="preserve"> Ask a historian or an elected official to tell you about a compromise in your community. (For example, there may have been a compromise on your school's P.E. uniform requirement.) Where did the two sides stand at the beginning? Where did they end up? How did they arrive at that decision? How does this compromise affect life where you live?
FOR MORE FUN: If you had been involved, would you have made the same compromise? With your expert, brainstorm some other possible outcomes, and imagine the differences another outcome would make in your life today.</t>
        </r>
      </text>
    </comment>
    <comment ref="C415" authorId="0">
      <text>
        <r>
          <rPr>
            <b/>
            <sz val="9"/>
            <color indexed="81"/>
            <rFont val="Tahoma"/>
            <family val="2"/>
          </rPr>
          <t>A family or friendship compromise.</t>
        </r>
        <r>
          <rPr>
            <sz val="9"/>
            <color indexed="81"/>
            <rFont val="Tahoma"/>
            <family val="2"/>
          </rPr>
          <t xml:space="preserve"> Think of a situation in which you and a family member or friend had to compromise to be able to work or live together. Use that situation, or interview an older family member about a compromise that helped shape your family. If you can imagine a more positive outcome, open up the discussion, and try finding common ground.</t>
        </r>
      </text>
    </comment>
    <comment ref="C416" authorId="0">
      <text>
        <r>
          <rPr>
            <b/>
            <sz val="9"/>
            <color indexed="81"/>
            <rFont val="Tahoma"/>
            <family val="2"/>
          </rPr>
          <t>A state or national compromise.</t>
        </r>
        <r>
          <rPr>
            <sz val="9"/>
            <color indexed="81"/>
            <rFont val="Tahoma"/>
            <family val="2"/>
          </rPr>
          <t xml:space="preserve"> Speak with a history teacher, elected official, or another expert with knowledge of the government about a compromise in your state or the federal government. Where did the two sides stand at the beginning? Where did they end up? How does this compromise affect your life?
FOR MORE FUN: Write a short alternate history story based on a different compromise outcome. (An "alternate history" is a story set in a world where historic events turned out differently. For instance, a story might be about how the world would look today if slavery were still allowed, or set in a future where the Equal Rights Amendment has become part of the U.S. Constitution.)</t>
        </r>
      </text>
    </comment>
    <comment ref="C417" authorId="0">
      <text>
        <r>
          <rPr>
            <b/>
            <sz val="9"/>
            <color indexed="81"/>
            <rFont val="Tahoma"/>
            <family val="2"/>
          </rPr>
          <t>Find common ground through mediation.</t>
        </r>
        <r>
          <rPr>
            <sz val="9"/>
            <color indexed="81"/>
            <rFont val="Tahoma"/>
            <family val="2"/>
          </rPr>
          <t xml:space="preserve"> Mediators are third parties who help people or groups in a dispute find common ground. At some schools, peers are trained to be conflict mediators for one another. Civil mediators within the U.S. court system help both sides come to an agreement without going to trial. As the final step, try being the citizen who helps others come to an agreement.</t>
        </r>
      </text>
    </comment>
    <comment ref="C418" authorId="0">
      <text>
        <r>
          <rPr>
            <b/>
            <sz val="9"/>
            <color indexed="81"/>
            <rFont val="Tahoma"/>
            <family val="2"/>
          </rPr>
          <t>Mediate a cookie conflict.</t>
        </r>
        <r>
          <rPr>
            <sz val="9"/>
            <color indexed="81"/>
            <rFont val="Tahoma"/>
            <family val="2"/>
          </rPr>
          <t xml:space="preserve"> Here's the conflict: There are nine cookies in a variety of flavors and differing numbers of each one-and they need to be divided fairly between two people. Serve as the mediator to find a solution both sides can lvie with. (Before the mediation begins, give each person time to decide how they think the cookies should be divided and to come up with three reasons they believe their solution to be fair.)
</t>
        </r>
        <r>
          <rPr>
            <i/>
            <sz val="9"/>
            <color indexed="81"/>
            <rFont val="Tahoma"/>
            <family val="2"/>
          </rPr>
          <t xml:space="preserve">Follow the six steps of a formal mediation:
</t>
        </r>
        <r>
          <rPr>
            <sz val="9"/>
            <color indexed="81"/>
            <rFont val="Tahoma"/>
            <family val="2"/>
          </rPr>
          <t xml:space="preserve">  1. Give your opening remarks: Review the conflict and set ground rules.
  2. State the problem: Let both people state their positions.
  3. Gather information: Ask open-ended questions (those without yes or no answers) to get to the heart of each person's position.
  4. Summarize: Summarize the conflict, based on what you've heard.
  5. Brainstorm solutions: Brainstorm all together about possible solutions.
  6. Reach an agreement: Offer ideas about where you think there is common ground. If the two sides don't agree, start with step 4, and keep going until you reach an agreement.
  7. Together, enjoy a yummy snack!</t>
        </r>
      </text>
    </comment>
    <comment ref="C419" authorId="0">
      <text>
        <r>
          <rPr>
            <b/>
            <sz val="9"/>
            <color indexed="81"/>
            <rFont val="Tahoma"/>
            <family val="2"/>
          </rPr>
          <t>Mediate with a pro.</t>
        </r>
        <r>
          <rPr>
            <sz val="9"/>
            <color indexed="81"/>
            <rFont val="Tahoma"/>
            <family val="2"/>
          </rPr>
          <t xml:space="preserve"> Invite a civil mediator or a student or professor in law or conflict resolution to visit your group. Ask them to share real-life examples of civil or international mediation and to lead you in an exercise to try out some mediation skills of your own.</t>
        </r>
      </text>
    </comment>
    <comment ref="C420" authorId="0">
      <text>
        <r>
          <rPr>
            <b/>
            <sz val="9"/>
            <color indexed="81"/>
            <rFont val="Tahoma"/>
            <family val="2"/>
          </rPr>
          <t xml:space="preserve">Suggest solutions for a current international conflict. </t>
        </r>
        <r>
          <rPr>
            <sz val="9"/>
            <color indexed="81"/>
            <rFont val="Tahoma"/>
            <family val="2"/>
          </rPr>
          <t>What are the positions on both sides? Pretend they've come to you to help them negotiate a peace treaty. (A treaty is a formal agreement between two or more states.) On your own or with friends, decide what you think is the common ground, and develop a one-page proposal for a "treaty." Share it with your history or social studies teacher.
FOR MORE FUN: Have each girl in your Cadette group develop a treaty proposal for the same conflict. How do your treaties differ? How are they the same? Where di you all see common ground?</t>
        </r>
      </text>
    </comment>
    <comment ref="C424" authorId="0">
      <text>
        <r>
          <rPr>
            <sz val="9"/>
            <color indexed="81"/>
            <rFont val="Tahoma"/>
            <family val="2"/>
          </rPr>
          <t>Thai food is often spiced with lemongrass and hot chilies. In Japan, some people breakfast on pickled-plum-stuffed rice balls or miso soup. Ethiopians often use a delicious flat bread to scoop up lentils or veggies. Expand your palate and your culinary repertoire by going international in this step-no passport needed.</t>
        </r>
      </text>
    </comment>
    <comment ref="C425" authorId="0">
      <text>
        <r>
          <rPr>
            <b/>
            <sz val="9"/>
            <color indexed="81"/>
            <rFont val="Tahoma"/>
            <family val="2"/>
          </rPr>
          <t>Cook something from an area of the world you're curious about.</t>
        </r>
        <r>
          <rPr>
            <sz val="9"/>
            <color indexed="81"/>
            <rFont val="Tahoma"/>
            <family val="2"/>
          </rPr>
          <t xml:space="preserve"> Find a cookbook with recipes from that place and pick a dish that looks yummy. Or call a travel agency and ask for a favorite dish from the area.
FOR MORE FUN: Let a world atlas fall open to a page or spin a globe and see where your finger lands, then cook a recipe from that place.</t>
        </r>
      </text>
    </comment>
    <comment ref="C426" authorId="0">
      <text>
        <r>
          <rPr>
            <b/>
            <sz val="9"/>
            <color indexed="81"/>
            <rFont val="Tahoma"/>
            <family val="2"/>
          </rPr>
          <t>Find a relative, friend, or neighbor who's an immigrant.</t>
        </r>
        <r>
          <rPr>
            <sz val="9"/>
            <color indexed="81"/>
            <rFont val="Tahoma"/>
            <family val="2"/>
          </rPr>
          <t xml:space="preserve"> Ask that person for a personal recipe that represents their country of origin and cook it with them.</t>
        </r>
      </text>
    </comment>
    <comment ref="C427" authorId="0">
      <text>
        <r>
          <rPr>
            <b/>
            <sz val="9"/>
            <color indexed="81"/>
            <rFont val="Tahoma"/>
            <family val="2"/>
          </rPr>
          <t>Let a particular ingredient be your tour guide.</t>
        </r>
        <r>
          <rPr>
            <sz val="9"/>
            <color indexed="81"/>
            <rFont val="Tahoma"/>
            <family val="2"/>
          </rPr>
          <t xml:space="preserve"> Check out the international section of a grocery store or an international specialty store for an ingredient - a spice, a dried fruit, a canned good. Make a dish that uses that ingredient.</t>
        </r>
      </text>
    </comment>
    <comment ref="C428" authorId="0">
      <text>
        <r>
          <rPr>
            <b/>
            <sz val="9"/>
            <color indexed="81"/>
            <rFont val="Tahoma"/>
            <family val="2"/>
          </rPr>
          <t>Discover a dish from another region of the United States.</t>
        </r>
        <r>
          <rPr>
            <sz val="9"/>
            <color indexed="81"/>
            <rFont val="Tahoma"/>
            <family val="2"/>
          </rPr>
          <t xml:space="preserve"> Southern barbecue, New England clam chowder, Tex-Mex tacos, Native American fry bread-this step will take you on a stateside road trip without leaving your kitchen.</t>
        </r>
      </text>
    </comment>
    <comment ref="C429" authorId="0">
      <text>
        <r>
          <rPr>
            <b/>
            <sz val="9"/>
            <color indexed="81"/>
            <rFont val="Tahoma"/>
            <family val="2"/>
          </rPr>
          <t>Put together a meal based on a food-related story.</t>
        </r>
        <r>
          <rPr>
            <sz val="9"/>
            <color indexed="81"/>
            <rFont val="Tahoma"/>
            <family val="2"/>
          </rPr>
          <t xml:space="preserve"> Find a story about another region in the United States. It could be about shrimp fishing in Louisiana or apple orchards in Washington State. Use that story to inspire the dish you chose.
FOR MORE FUN: Write a short piece on the dish, take a picture, and submit it and a recipe to a local newspaper from the area that inspired you.</t>
        </r>
      </text>
    </comment>
    <comment ref="C430" authorId="0">
      <text>
        <r>
          <rPr>
            <b/>
            <sz val="9"/>
            <color indexed="81"/>
            <rFont val="Tahoma"/>
            <family val="2"/>
          </rPr>
          <t>Research and cook a regional speciality that's become a cultural phenomenon.</t>
        </r>
        <r>
          <rPr>
            <sz val="9"/>
            <color indexed="81"/>
            <rFont val="Tahoma"/>
            <family val="2"/>
          </rPr>
          <t xml:space="preserve"> The Toll House cookie was invented at the Toll House Inn in Boston. The Cobb salad came from a lucky accident with leftovers at the original Brown Derby restaurant in Hollywood.</t>
        </r>
      </text>
    </comment>
    <comment ref="C431" authorId="0">
      <text>
        <r>
          <rPr>
            <b/>
            <sz val="9"/>
            <color indexed="81"/>
            <rFont val="Tahoma"/>
            <family val="2"/>
          </rPr>
          <t>Find out how well you know your region.</t>
        </r>
        <r>
          <rPr>
            <sz val="9"/>
            <color indexed="81"/>
            <rFont val="Tahoma"/>
            <family val="2"/>
          </rPr>
          <t xml:space="preserve"> Visit the local history center or library, or ask an elderly community member, for a recipe from your hometown that's become a phenomenon (or needs your help to gain popularity!). Cook it. Did you match the local standard for phenomenal? Does it taste like you expected it to?</t>
        </r>
      </text>
    </comment>
    <comment ref="C432" authorId="0">
      <text>
        <r>
          <rPr>
            <b/>
            <sz val="9"/>
            <color indexed="81"/>
            <rFont val="Tahoma"/>
            <family val="2"/>
          </rPr>
          <t>Whip up a dish from another time period.</t>
        </r>
        <r>
          <rPr>
            <sz val="9"/>
            <color indexed="81"/>
            <rFont val="Tahoma"/>
            <family val="2"/>
          </rPr>
          <t xml:space="preserve"> Scour the past for a tasty dish, and cook up a piece of history.</t>
        </r>
      </text>
    </comment>
    <comment ref="C433" authorId="0">
      <text>
        <r>
          <rPr>
            <b/>
            <sz val="9"/>
            <color indexed="81"/>
            <rFont val="Tahoma"/>
            <family val="2"/>
          </rPr>
          <t>Try a recipe inspired by a historical book or movie.</t>
        </r>
        <r>
          <rPr>
            <sz val="9"/>
            <color indexed="81"/>
            <rFont val="Tahoma"/>
            <family val="2"/>
          </rPr>
          <t xml:space="preserve"> Did you read </t>
        </r>
        <r>
          <rPr>
            <i/>
            <sz val="9"/>
            <color indexed="81"/>
            <rFont val="Tahoma"/>
            <family val="2"/>
          </rPr>
          <t xml:space="preserve">Little House on the Prairie </t>
        </r>
        <r>
          <rPr>
            <sz val="9"/>
            <color indexed="81"/>
            <rFont val="Tahoma"/>
            <family val="2"/>
          </rPr>
          <t xml:space="preserve">and wonder what "headcheese" was? Or watch </t>
        </r>
        <r>
          <rPr>
            <i/>
            <sz val="9"/>
            <color indexed="81"/>
            <rFont val="Tahoma"/>
            <family val="2"/>
          </rPr>
          <t>The Sound of Music</t>
        </r>
        <r>
          <rPr>
            <sz val="9"/>
            <color indexed="81"/>
            <rFont val="Tahoma"/>
            <family val="2"/>
          </rPr>
          <t xml:space="preserve"> and really want to try a Vienesse pastry?
FOR MORE FUN: Make up a recipe for a fantasy food from your favorite fantasy novel.</t>
        </r>
      </text>
    </comment>
    <comment ref="C434" authorId="0">
      <text>
        <r>
          <rPr>
            <b/>
            <sz val="9"/>
            <color indexed="81"/>
            <rFont val="Tahoma"/>
            <family val="2"/>
          </rPr>
          <t>Ask a grandparent or other relative for an old family recipe.</t>
        </r>
        <r>
          <rPr>
            <sz val="9"/>
            <color indexed="81"/>
            <rFont val="Tahoma"/>
            <family val="2"/>
          </rPr>
          <t xml:space="preserve"> Get their help to make it. What was your grandmother's favorite pasta? Did your great-uncle lvoe anything with tomatoes? Is there a favorite dish at every family gathering? Learn to make a recipe that's been passed down in your family.</t>
        </r>
      </text>
    </comment>
    <comment ref="C435" authorId="0">
      <text>
        <r>
          <rPr>
            <b/>
            <sz val="9"/>
            <color indexed="81"/>
            <rFont val="Tahoma"/>
            <family val="2"/>
          </rPr>
          <t>Pick a piece of the past that excites you.</t>
        </r>
        <r>
          <rPr>
            <sz val="9"/>
            <color indexed="81"/>
            <rFont val="Tahoma"/>
            <family val="2"/>
          </rPr>
          <t xml:space="preserve"> Find a classic recipe from that time and place; it might be from the Renaissance, pirate lore, Juliette Low's time, or the Wild West. Where and why was this recipe served? Maybe you can find out what it was supposed to taste like back then to know how your version compares.</t>
        </r>
      </text>
    </comment>
    <comment ref="C436" authorId="0">
      <text>
        <r>
          <rPr>
            <b/>
            <sz val="9"/>
            <color indexed="81"/>
            <rFont val="Tahoma"/>
            <family val="2"/>
          </rPr>
          <t>Cook a dish that makes a statement.</t>
        </r>
        <r>
          <rPr>
            <sz val="9"/>
            <color indexed="81"/>
            <rFont val="Tahoma"/>
            <family val="2"/>
          </rPr>
          <t xml:space="preserve"> The food that's on your plate sends a message-your choices about health, convenience, the enfironment, and religion all show up in what you choose to eat.</t>
        </r>
      </text>
    </comment>
    <comment ref="C437" authorId="0">
      <text>
        <r>
          <rPr>
            <b/>
            <sz val="9"/>
            <color indexed="81"/>
            <rFont val="Tahoma"/>
            <family val="2"/>
          </rPr>
          <t>Take a processed food you love and make a homemade version.</t>
        </r>
        <r>
          <rPr>
            <sz val="9"/>
            <color indexed="81"/>
            <rFont val="Tahoma"/>
            <family val="2"/>
          </rPr>
          <t xml:space="preserve"> It might be a packaged gingerbread, a cream-filled cupcake, or a ruffled potato chip. Compare your ingredients with the list on the package. Knowing where your food comes from can be a challenge, especially if the package has a list of chemical ingredients that seems 10 miles long!</t>
        </r>
      </text>
    </comment>
    <comment ref="C438" authorId="0">
      <text>
        <r>
          <rPr>
            <b/>
            <sz val="9"/>
            <color indexed="81"/>
            <rFont val="Tahoma"/>
            <family val="2"/>
          </rPr>
          <t>Choose a veggie protein and find a recipe that features it.</t>
        </r>
        <r>
          <rPr>
            <sz val="9"/>
            <color indexed="81"/>
            <rFont val="Tahoma"/>
            <family val="2"/>
          </rPr>
          <t xml:space="preserve"> How about tofu, tempeh, seitan, or beans and rice? Or, look at how vegan creativity has sparked some delicious baked goods that substiture plant-based ingredients for dairy, eggs, and even honey. (Think dark chocolate chips, applesauce, soy milk, or black beans in your brownie mix!) 
FOR MORE FUN: Take your favorite cake or cookie recipe and make it vegan!</t>
        </r>
      </text>
    </comment>
    <comment ref="C439" authorId="0">
      <text>
        <r>
          <rPr>
            <b/>
            <sz val="9"/>
            <color indexed="81"/>
            <rFont val="Tahoma"/>
            <family val="2"/>
          </rPr>
          <t>Try a recipe for a special diet.</t>
        </r>
        <r>
          <rPr>
            <sz val="9"/>
            <color indexed="81"/>
            <rFont val="Tahoma"/>
            <family val="2"/>
          </rPr>
          <t xml:space="preserve"> Ask a friend, neighbor, or family member who follows a special nutional plan or diet for a recipe. You might try a kosher kugel, gluten-free based, or a raw-food feast (raw foodists eat only vegetables, nuts, seeds, and fruits that have never been heated above 115</t>
        </r>
        <r>
          <rPr>
            <sz val="9"/>
            <color indexed="81"/>
            <rFont val="Symbol"/>
            <family val="1"/>
            <charset val="2"/>
          </rPr>
          <t>°</t>
        </r>
        <r>
          <rPr>
            <sz val="9"/>
            <color indexed="81"/>
            <rFont val="Tahoma"/>
            <family val="2"/>
          </rPr>
          <t>F).
FOR MORE FUN: Take a favorite dish and make it fit a specific diet. What substitution would you make in a PB and J sandwich to feed someone who has a peanut allergy?</t>
        </r>
      </text>
    </comment>
    <comment ref="C440" authorId="0">
      <text>
        <r>
          <rPr>
            <b/>
            <sz val="9"/>
            <color indexed="81"/>
            <rFont val="Tahoma"/>
            <family val="2"/>
          </rPr>
          <t xml:space="preserve">Share your dishes on a culinary "tour"! </t>
        </r>
        <r>
          <rPr>
            <sz val="9"/>
            <color indexed="81"/>
            <rFont val="Tahoma"/>
            <family val="2"/>
          </rPr>
          <t>What's the point of having newfound knowledge, especially in the cooking arena, if you're going to keep it to yourself? Time to share! Get feedback, too-that's how you keep on cooking.</t>
        </r>
      </text>
    </comment>
    <comment ref="C441" authorId="0">
      <text>
        <r>
          <rPr>
            <b/>
            <sz val="9"/>
            <color indexed="81"/>
            <rFont val="Tahoma"/>
            <family val="2"/>
          </rPr>
          <t>Throw a potluck party!</t>
        </r>
        <r>
          <rPr>
            <sz val="9"/>
            <color indexed="81"/>
            <rFont val="Tahoma"/>
            <family val="2"/>
          </rPr>
          <t xml:space="preserve"> Pick one of the themes from steps 1 to 4 and ask guests to bring something that fits the bill. Or, your friends and Girl Scout sisters could throw a potluck, in which each person brings a favorite dish.
FOR MORE FUN: As girls did in the 1980 Exploring Foods badge, add a tasting party to your potluck. Select two or three foods from each food group. Pick unusual foods so everyone gets to taste something they've never eaten before.</t>
        </r>
      </text>
    </comment>
    <comment ref="C442" authorId="0">
      <text>
        <r>
          <rPr>
            <b/>
            <sz val="9"/>
            <color indexed="81"/>
            <rFont val="Tahoma"/>
            <family val="2"/>
          </rPr>
          <t>Host a "new cuisine" party.</t>
        </r>
        <r>
          <rPr>
            <sz val="9"/>
            <color indexed="81"/>
            <rFont val="Tahoma"/>
            <family val="2"/>
          </rPr>
          <t xml:space="preserve"> Cook up the entire meal for your friends or your family. Create a menu for a feast based on one - or all - of the dishes you made in stps 1 to 4.</t>
        </r>
      </text>
    </comment>
    <comment ref="C443" authorId="0">
      <text>
        <r>
          <rPr>
            <b/>
            <sz val="9"/>
            <color indexed="81"/>
            <rFont val="Tahoma"/>
            <family val="2"/>
          </rPr>
          <t>Hold a progressive dinner with friends or your Girl Scout group.</t>
        </r>
        <r>
          <rPr>
            <sz val="9"/>
            <color indexed="81"/>
            <rFont val="Tahoma"/>
            <family val="2"/>
          </rPr>
          <t xml:space="preserve"> Have each person cook one part of the meal. Choose dishes you made for this badge or others from steps 1 to 4. Then go from home to home progressing through dinner, from appetizer all the way through dessert.
FOR MORE FUN: Use your progressive dinner to honor Girl Scout volunteers, moms or dads on Mother's Day or Father's Day, or to celebrate something special.</t>
        </r>
      </text>
    </comment>
    <comment ref="C447" authorId="0">
      <text>
        <r>
          <rPr>
            <b/>
            <sz val="9"/>
            <color indexed="81"/>
            <rFont val="Tahoma"/>
            <family val="2"/>
          </rPr>
          <t>Understand how to care for younger children.</t>
        </r>
        <r>
          <rPr>
            <sz val="9"/>
            <color indexed="81"/>
            <rFont val="Tahoma"/>
            <family val="2"/>
          </rPr>
          <t xml:space="preserve"> Imagine you're helping out a Girl Scout camp. What should you do if a younger girl is knocked unconscious or twists her ankle? Or what if you're babysitting and a toddler develops a high fever or starts vomiting? Find out how to care for a younger child who is sick or hurt and how to recognize common medical emergencies.</t>
        </r>
      </text>
    </comment>
    <comment ref="C448" authorId="0">
      <text>
        <r>
          <rPr>
            <b/>
            <sz val="9"/>
            <color indexed="81"/>
            <rFont val="Tahoma"/>
            <family val="2"/>
          </rPr>
          <t>Take a babysitting class.</t>
        </r>
        <r>
          <rPr>
            <sz val="9"/>
            <color indexed="81"/>
            <rFont val="Tahoma"/>
            <family val="2"/>
          </rPr>
          <t xml:space="preserve"> Find a class that includes first aid.</t>
        </r>
      </text>
    </comment>
    <comment ref="C449" authorId="0">
      <text>
        <r>
          <rPr>
            <b/>
            <sz val="9"/>
            <color indexed="81"/>
            <rFont val="Tahoma"/>
            <family val="2"/>
          </rPr>
          <t>Ask a medical professional.</t>
        </r>
        <r>
          <rPr>
            <sz val="9"/>
            <color indexed="81"/>
            <rFont val="Tahoma"/>
            <family val="2"/>
          </rPr>
          <t xml:space="preserve"> Invite an expert such as a pediatric nurse or doctor to talk to your group about how to treat minor illnesses and injuries when caring for younger children. Find out what to do if the problem isn't minor, including whether you should handle it or hand it over to someone with more experience.</t>
        </r>
      </text>
    </comment>
    <comment ref="C450" authorId="0">
      <text>
        <r>
          <rPr>
            <b/>
            <sz val="9"/>
            <color indexed="81"/>
            <rFont val="Tahoma"/>
            <family val="2"/>
          </rPr>
          <t>Talk to a child care professionals.</t>
        </r>
        <r>
          <rPr>
            <sz val="9"/>
            <color indexed="81"/>
            <rFont val="Tahoma"/>
            <family val="2"/>
          </rPr>
          <t xml:space="preserve"> Interview three people who work with children at a day-care center, camp, or your Girl Scout council about different medical emergencies they have encountered and how they handled them.</t>
        </r>
      </text>
    </comment>
    <comment ref="C451" authorId="0">
      <text>
        <r>
          <rPr>
            <b/>
            <sz val="9"/>
            <color indexed="81"/>
            <rFont val="Tahoma"/>
            <family val="2"/>
          </rPr>
          <t>Know how to use everything in a first aid kit.</t>
        </r>
        <r>
          <rPr>
            <sz val="9"/>
            <color indexed="81"/>
            <rFont val="Tahoma"/>
            <family val="2"/>
          </rPr>
          <t xml:space="preserve"> A first aid kit contains everything you need to treat minor injuries. But how do you use gauze, anyway? And what do you do with that triangle-shaped bandage? Know how to use each piece of a first aid kit, and how to tell a minor injury from a more serious condition, by completing a choice below.</t>
        </r>
      </text>
    </comment>
    <comment ref="C452" authorId="0">
      <text>
        <r>
          <rPr>
            <b/>
            <sz val="9"/>
            <color indexed="81"/>
            <rFont val="Tahoma"/>
            <family val="2"/>
          </rPr>
          <t>Talk to a medical professional.</t>
        </r>
        <r>
          <rPr>
            <sz val="9"/>
            <color indexed="81"/>
            <rFont val="Tahoma"/>
            <family val="2"/>
          </rPr>
          <t xml:space="preserve"> You might visit your school nurse or a doctor at a local clinic. Ask her or him to show you how to use each piece of a first aid kit, then try it yourself.</t>
        </r>
      </text>
    </comment>
    <comment ref="C453" authorId="0">
      <text>
        <r>
          <rPr>
            <b/>
            <sz val="9"/>
            <color indexed="81"/>
            <rFont val="Tahoma"/>
            <family val="2"/>
          </rPr>
          <t>Take a course.</t>
        </r>
        <r>
          <rPr>
            <sz val="9"/>
            <color indexed="81"/>
            <rFont val="Tahoma"/>
            <family val="2"/>
          </rPr>
          <t xml:space="preserve"> Find one that includes information on using a first aid kit.</t>
        </r>
      </text>
    </comment>
    <comment ref="C454" authorId="0">
      <text>
        <r>
          <rPr>
            <b/>
            <sz val="9"/>
            <color indexed="81"/>
            <rFont val="Tahoma"/>
            <family val="2"/>
          </rPr>
          <t>Talk to an emergency responder.</t>
        </r>
        <r>
          <rPr>
            <sz val="9"/>
            <color indexed="81"/>
            <rFont val="Tahoma"/>
            <family val="2"/>
          </rPr>
          <t xml:space="preserve"> Ask an emergency medical technician (also known as an EMT) to visit your group and teach you to use the different pieces of a first aid kit. Divide into teams and practice using items in the kit on each other.
FOR MORE FUN: Make this a contest! Invite an EMT, firefighter, doctor, nurse, or Red Cross representative to be a judge.</t>
        </r>
      </text>
    </comment>
    <comment ref="C455" authorId="0">
      <text>
        <r>
          <rPr>
            <b/>
            <sz val="9"/>
            <color indexed="81"/>
            <rFont val="Tahoma"/>
            <family val="2"/>
          </rPr>
          <t>Find out how to prevent serious outdoor injuries.</t>
        </r>
        <r>
          <rPr>
            <sz val="9"/>
            <color indexed="81"/>
            <rFont val="Tahoma"/>
            <family val="2"/>
          </rPr>
          <t xml:space="preserve"> What do you do if someone breaks a leg while you're hiking in the mountains? Or how do you help someone who has nearly drowned on a boat trip? Find out about the people who deal with wilderness emergencies.</t>
        </r>
      </text>
    </comment>
    <comment ref="C456" authorId="0">
      <text>
        <r>
          <rPr>
            <b/>
            <sz val="9"/>
            <color indexed="81"/>
            <rFont val="Tahoma"/>
            <family val="2"/>
          </rPr>
          <t>Talk to first aiders.</t>
        </r>
        <r>
          <rPr>
            <sz val="9"/>
            <color indexed="81"/>
            <rFont val="Tahoma"/>
            <family val="2"/>
          </rPr>
          <t xml:space="preserve"> Interview certified wilderness first aiders who work with your Girl Scout council. Find out more about how to prevent serious injuries, how they treat these injuries when they happen, how you can get help if someone is injured, and what to do while you're waiting for help to arrive.</t>
        </r>
      </text>
    </comment>
    <comment ref="C457" authorId="0">
      <text>
        <r>
          <rPr>
            <b/>
            <sz val="9"/>
            <color indexed="81"/>
            <rFont val="Tahoma"/>
            <family val="2"/>
          </rPr>
          <t>Ask a wilderness expert.</t>
        </r>
        <r>
          <rPr>
            <sz val="9"/>
            <color indexed="81"/>
            <rFont val="Tahoma"/>
            <family val="2"/>
          </rPr>
          <t xml:space="preserve"> Invite a park ranger or member of a wilderness search-and-rescue squad to talk to your group about how to prevent serious injuries. Find out more about how they treat these injuries, how you can get help if someone is injured, and what to do while you're waiting for help to arrive.</t>
        </r>
      </text>
    </comment>
    <comment ref="C458" authorId="0">
      <text>
        <r>
          <rPr>
            <b/>
            <sz val="9"/>
            <color indexed="81"/>
            <rFont val="Tahoma"/>
            <family val="2"/>
          </rPr>
          <t xml:space="preserve">Find out about common injuries. </t>
        </r>
        <r>
          <rPr>
            <sz val="9"/>
            <color indexed="81"/>
            <rFont val="Tahoma"/>
            <family val="2"/>
          </rPr>
          <t>Go online and research injureis suffered by people participating in an outdoor activity you enjoy, such as canoeing or skiing. Interview someone from a search-and-rescue squad or emergency response unit about how they treat those injuries, how you can get help if someone is injured, and what to do while you're waiting for help to arrive.</t>
        </r>
      </text>
    </comment>
    <comment ref="C459" authorId="0">
      <text>
        <r>
          <rPr>
            <b/>
            <sz val="9"/>
            <color indexed="81"/>
            <rFont val="Tahoma"/>
            <family val="2"/>
          </rPr>
          <t>Know the signs of shock and how to treat it.</t>
        </r>
        <r>
          <rPr>
            <sz val="9"/>
            <color indexed="81"/>
            <rFont val="Tahoma"/>
            <family val="2"/>
          </rPr>
          <t xml:space="preserve"> Sometimes injured people act strangely after an accident or traumatic event. Find out what to do in this step.</t>
        </r>
      </text>
    </comment>
    <comment ref="C460" authorId="0">
      <text>
        <r>
          <rPr>
            <b/>
            <sz val="9"/>
            <color indexed="81"/>
            <rFont val="Tahoma"/>
            <family val="2"/>
          </rPr>
          <t>Research the signs of shock and how to treat it.</t>
        </r>
        <r>
          <rPr>
            <sz val="9"/>
            <color indexed="81"/>
            <rFont val="Tahoma"/>
            <family val="2"/>
          </rPr>
          <t xml:space="preserve"> Discuss what you've learned with your family or Girl Scout group.</t>
        </r>
      </text>
    </comment>
    <comment ref="C461" authorId="0">
      <text>
        <r>
          <rPr>
            <b/>
            <sz val="9"/>
            <color indexed="81"/>
            <rFont val="Tahoma"/>
            <family val="2"/>
          </rPr>
          <t>Interview a doctor or nurse about the signs of shock.</t>
        </r>
        <r>
          <rPr>
            <sz val="9"/>
            <color indexed="81"/>
            <rFont val="Tahoma"/>
            <family val="2"/>
          </rPr>
          <t xml:space="preserve"> Find out how you can help someone who is in shock, including how to get information from them that will help them get treated.</t>
        </r>
      </text>
    </comment>
    <comment ref="C462" authorId="0">
      <text>
        <r>
          <rPr>
            <b/>
            <sz val="9"/>
            <color indexed="81"/>
            <rFont val="Tahoma"/>
            <family val="2"/>
          </rPr>
          <t>Ask an EMT or first responder to talk to your group.</t>
        </r>
        <r>
          <rPr>
            <sz val="9"/>
            <color indexed="81"/>
            <rFont val="Tahoma"/>
            <family val="2"/>
          </rPr>
          <t xml:space="preserve"> Find out how you can help someone who is in shock, including how to get information from them that will help them get treated.</t>
        </r>
      </text>
    </comment>
    <comment ref="C463" authorId="0">
      <text>
        <r>
          <rPr>
            <b/>
            <sz val="9"/>
            <color indexed="81"/>
            <rFont val="Tahoma"/>
            <family val="2"/>
          </rPr>
          <t>Learn to prevent and treat injuries due to weather.</t>
        </r>
        <r>
          <rPr>
            <sz val="9"/>
            <color indexed="81"/>
            <rFont val="Tahoma"/>
            <family val="2"/>
          </rPr>
          <t xml:space="preserve">
Whether you're snowshoeing in the depths of winter or hanging out on the beach on a summer day, extreme temperatures can make you sick. Learn the signs of heatstroke, frostbite, hypothermia, and hyperthermia, and how to treat them.</t>
        </r>
      </text>
    </comment>
    <comment ref="C464" authorId="0">
      <text>
        <r>
          <rPr>
            <b/>
            <sz val="9"/>
            <color indexed="81"/>
            <rFont val="Tahoma"/>
            <family val="2"/>
          </rPr>
          <t>Take a first aid course.</t>
        </r>
        <r>
          <rPr>
            <sz val="9"/>
            <color indexed="81"/>
            <rFont val="Tahoma"/>
            <family val="2"/>
          </rPr>
          <t xml:space="preserve"> Find out through your Girl Scout council or local Red Cross chapter that covers the warning signs and basic care for minor heat- and cold-related injuries.</t>
        </r>
      </text>
    </comment>
    <comment ref="C465" authorId="0">
      <text>
        <r>
          <rPr>
            <b/>
            <sz val="9"/>
            <color indexed="81"/>
            <rFont val="Tahoma"/>
            <family val="2"/>
          </rPr>
          <t>Ask a park ranger, lifeguard, or ski patrol member.</t>
        </r>
        <r>
          <rPr>
            <sz val="9"/>
            <color indexed="81"/>
            <rFont val="Tahoma"/>
            <family val="2"/>
          </rPr>
          <t xml:space="preserve"> Invite them to talk to your group about how to recognize the warning signs of heat-or cold-related injuries, how you can care for minor cases, and how to know when you need to get help.</t>
        </r>
      </text>
    </comment>
    <comment ref="C466" authorId="0">
      <text>
        <r>
          <rPr>
            <b/>
            <sz val="9"/>
            <color indexed="81"/>
            <rFont val="Tahoma"/>
            <family val="2"/>
          </rPr>
          <t>Talk to a doctor or nurse.</t>
        </r>
        <r>
          <rPr>
            <sz val="9"/>
            <color indexed="81"/>
            <rFont val="Tahoma"/>
            <family val="2"/>
          </rPr>
          <t xml:space="preserve"> Ask about how to recognize the warning signs of heat- and cold-related injuries, how you can care for minor cases, and how to know when you need to get help.</t>
        </r>
      </text>
    </comment>
    <comment ref="C470" authorId="0">
      <text>
        <r>
          <rPr>
            <sz val="9"/>
            <color indexed="81"/>
            <rFont val="Tahoma"/>
            <family val="2"/>
          </rPr>
          <t>Singing brings us all together and helps us feel connected, strong, and proud. Girl Scouts sing in special places or to mark special times-or sometimes just for the fun of it! As a Cadette, it's your turn to teach singing-and lead others in song.</t>
        </r>
      </text>
    </comment>
    <comment ref="C471" authorId="0">
      <text>
        <r>
          <rPr>
            <b/>
            <sz val="9"/>
            <color indexed="81"/>
            <rFont val="Tahoma"/>
            <family val="2"/>
          </rPr>
          <t>Organize a songfest.</t>
        </r>
        <r>
          <rPr>
            <sz val="9"/>
            <color indexed="81"/>
            <rFont val="Tahoma"/>
            <family val="2"/>
          </rPr>
          <t xml:space="preserve"> With other Cadettes earning their Girl Scout Way badge, put together a songfest. Arrange a special gathering in which every girl brings a song new to the group and teaches the other girls to sing it.
FOR MORE FUN: Play (or learn to play!) the ukelele, harmonica, guitar, or another instrument to accompany a group as it sings.</t>
        </r>
      </text>
    </comment>
    <comment ref="C472" authorId="0">
      <text>
        <r>
          <rPr>
            <b/>
            <sz val="9"/>
            <color indexed="81"/>
            <rFont val="Tahoma"/>
            <family val="2"/>
          </rPr>
          <t>Teach an international song.</t>
        </r>
        <r>
          <rPr>
            <sz val="9"/>
            <color indexed="81"/>
            <rFont val="Tahoma"/>
            <family val="2"/>
          </rPr>
          <t xml:space="preserve"> To earn the World Trefoil badge, girls in 1940 learned "several songs sung by Girl Guides in their own countries." Find at least one new song, learn to pronounce it, and teach it to others. Cadettes earning their Music Maker badge in 1963 got a great tip: "Ask someone who speaks the language well to teach you the correct pronunciation for three songs in another language."
FOR MORE FUN: Make it a round! What about "Are You Sleeping" in its original French?</t>
        </r>
      </text>
    </comment>
    <comment ref="C473" authorId="0">
      <text>
        <r>
          <rPr>
            <b/>
            <sz val="9"/>
            <color indexed="81"/>
            <rFont val="Tahoma"/>
            <family val="2"/>
          </rPr>
          <t>Help Brownies complete their Girl Scout Way badge.</t>
        </r>
        <r>
          <rPr>
            <sz val="9"/>
            <color indexed="81"/>
            <rFont val="Tahoma"/>
            <family val="2"/>
          </rPr>
          <t xml:space="preserve"> In step 1 of the Brownie Girl Scout Way badge, girls learn to have a great time singing songs everywhere they go. Practice your leadership skills by teaching them some songs you know!
FOR MORE FUN: Help Brownies make simple instruments to play as they sing.</t>
        </r>
      </text>
    </comment>
    <comment ref="C474" authorId="0">
      <text>
        <r>
          <rPr>
            <sz val="9"/>
            <color indexed="81"/>
            <rFont val="Tahoma"/>
            <family val="2"/>
          </rPr>
          <t>Girl Scout celebrations honor women and girls who change the world. As a Cadette, celebrate Girl Scout Week. On March 12, 1912, the first 18 girls gathered for the first Girl Scout meeting in the United States. Every year, the week of March 12 is Girl Scout Week. This Girl Scout Week, celebrate the courage it took for our founder to start the Movement-and the courage, confidence, and character you show every day as a Girl Scout.</t>
        </r>
      </text>
    </comment>
    <comment ref="C475" authorId="0">
      <text>
        <r>
          <rPr>
            <b/>
            <sz val="9"/>
            <color indexed="81"/>
            <rFont val="Tahoma"/>
            <family val="2"/>
          </rPr>
          <t>Focus on "be courageous and strong" from the Girl Scout Law.</t>
        </r>
        <r>
          <rPr>
            <sz val="9"/>
            <color indexed="81"/>
            <rFont val="Tahoma"/>
            <family val="2"/>
          </rPr>
          <t xml:space="preserve"> What is a courageous action you need to take this week to make the world around you a better place? Perhaps you need to find the confidence to resolve a conflict among girls in your class, inspire your peers to be kinder to one another, or look for sisterhood support to stand up to a bully. Do it! Talk with your Girl Scout friends about what you did and what you learned about character.</t>
        </r>
      </text>
    </comment>
    <comment ref="C476" authorId="0">
      <text>
        <r>
          <rPr>
            <b/>
            <sz val="9"/>
            <color indexed="81"/>
            <rFont val="Tahoma"/>
            <family val="2"/>
          </rPr>
          <t>Be confident and courageous: Speak up about issues affecting girls around the world.</t>
        </r>
        <r>
          <rPr>
            <sz val="9"/>
            <color indexed="81"/>
            <rFont val="Tahoma"/>
            <family val="2"/>
          </rPr>
          <t xml:space="preserve"> Research a difficult issue girls face somewhere in the world, like lacking schools, health care, or adequate food. (The Take Action section of the WAGGGS website is a great resource.) Tell their story at a Girl Scout Week event at school or to another audience. Building awareness in a step toward action and improvement.</t>
        </r>
      </text>
    </comment>
    <comment ref="C477" authorId="0">
      <text>
        <r>
          <rPr>
            <b/>
            <sz val="9"/>
            <color indexed="81"/>
            <rFont val="Tahoma"/>
            <family val="2"/>
          </rPr>
          <t>Create a project honoring the courage, confidence, and character of the Girl Scouts.</t>
        </r>
        <r>
          <rPr>
            <sz val="9"/>
            <color indexed="81"/>
            <rFont val="Tahoma"/>
            <family val="2"/>
          </rPr>
          <t xml:space="preserve"> In 1912, Juliette Gordon Low stood up for her ideal-creating strong female leaders by getting girls out of the parlor and into the world. Over the last century, how much good ahs the Movement she founded done in the world? Dive into history and find your favorite ways Girl Scouting has made the world a better place. Tell that story during Girl Scout Week as a creative writing, art, or drama project-and add a special thanks to Juliette</t>
        </r>
      </text>
    </comment>
    <comment ref="C478" authorId="0">
      <text>
        <r>
          <rPr>
            <sz val="9"/>
            <color indexed="81"/>
            <rFont val="Tahoma"/>
            <family val="2"/>
          </rPr>
          <t>"Sisterhood" doesn't just mean sisters in your family. All the girls and women who are Girl Scouts try to live by the Girl Scout Law. That's what makes us a Girl Scout sisterhood. Our Law unites us! In your Cadette badge, use the Law's 10 important lines to get closer to your sisters in the Girl Scout community.</t>
        </r>
      </text>
    </comment>
    <comment ref="C479" authorId="0">
      <text>
        <r>
          <rPr>
            <b/>
            <sz val="9"/>
            <color indexed="81"/>
            <rFont val="Tahoma"/>
            <family val="2"/>
          </rPr>
          <t>Throw a community sisterhood celebration.</t>
        </r>
        <r>
          <rPr>
            <sz val="9"/>
            <color indexed="81"/>
            <rFont val="Tahoma"/>
            <family val="2"/>
          </rPr>
          <t xml:space="preserve"> Host a party or event to celebrate an important woman in your community. Perhaps the first woman elected to office in your state or town, a great female business owner, or a particularly strong teacher or Girl Scout volunteer. At your celebration, share the ways this woman practices the Girl Scout Law through her accomplishments. Invite girls and women in your area, and plan get-to-know-you games that get everyone sharing common experiences and making friends-strengthening their sisterhood!</t>
        </r>
      </text>
    </comment>
    <comment ref="C480" authorId="0">
      <text>
        <r>
          <rPr>
            <b/>
            <sz val="9"/>
            <color indexed="81"/>
            <rFont val="Tahoma"/>
            <family val="2"/>
          </rPr>
          <t>Spotlight a hidden heroine.</t>
        </r>
        <r>
          <rPr>
            <sz val="9"/>
            <color indexed="81"/>
            <rFont val="Tahoma"/>
            <family val="2"/>
          </rPr>
          <t xml:space="preserve"> Find a Girl Scout volunteer in your community who exemplifies the Girl Scout Law and deserves recognition and praise. Talk to girls whose lives she's touched, and collect their stories about her. Find a way to celebrate and honor her work and achievements-perhaps a digital slide show, a short movie or skit, or an article for the Girl Scout community.</t>
        </r>
      </text>
    </comment>
    <comment ref="C481" authorId="0">
      <text>
        <r>
          <rPr>
            <b/>
            <sz val="9"/>
            <color indexed="81"/>
            <rFont val="Tahoma"/>
            <family val="2"/>
          </rPr>
          <t>Team up for sisterhood.</t>
        </r>
        <r>
          <rPr>
            <sz val="9"/>
            <color indexed="81"/>
            <rFont val="Tahoma"/>
            <family val="2"/>
          </rPr>
          <t xml:space="preserve"> Team up with your Cadette sisters to benefit girls and women-and put the Girl Scout Law into action. You could hold a forum on breast cancer awareness, assist at a women's shelter or a women's conference, or plan a way to commemorate women's history month at your school. As you plan the event, consider the lines of the Law and how you'll incorporate them into the project. For example, you'd use respect for authority and responsibility for what you say and do to coordinate a women's history month assembly with your school administration. It would take courage and a wise use of resources to give that presentation-and you'd all be supporting your Girl Scout sisters to make it happen.</t>
        </r>
      </text>
    </comment>
    <comment ref="C482" authorId="0">
      <text>
        <r>
          <rPr>
            <b/>
            <sz val="9"/>
            <color indexed="81"/>
            <rFont val="Tahoma"/>
            <family val="2"/>
          </rPr>
          <t>Leave a place better than you found it.</t>
        </r>
        <r>
          <rPr>
            <sz val="9"/>
            <color indexed="81"/>
            <rFont val="Tahoma"/>
            <family val="2"/>
          </rPr>
          <t xml:space="preserve"> It's the Girl Scout way to care about the world around us-whether it's a room, a campground, or the world. Practice by doing something good for a camp or other outdoor area, and, in true Girl Scout tradition, enjoy the great outdoors while you're at it.</t>
        </r>
      </text>
    </comment>
    <comment ref="C483" authorId="0">
      <text>
        <r>
          <rPr>
            <b/>
            <sz val="9"/>
            <color indexed="81"/>
            <rFont val="Tahoma"/>
            <family val="2"/>
          </rPr>
          <t>Clean up a hiking trail-or clear a new one!</t>
        </r>
        <r>
          <rPr>
            <sz val="9"/>
            <color indexed="81"/>
            <rFont val="Tahoma"/>
            <family val="2"/>
          </rPr>
          <t xml:space="preserve"> Before you head out, talk with the camp ranger or another staffer about what work needs to be done. You might take before and after pictures to post on a Girl Scout website or in a newsletter.</t>
        </r>
      </text>
    </comment>
    <comment ref="C484" authorId="0">
      <text>
        <r>
          <rPr>
            <b/>
            <sz val="9"/>
            <color indexed="81"/>
            <rFont val="Tahoma"/>
            <family val="2"/>
          </rPr>
          <t>Help clear an invasive species from the camp.</t>
        </r>
        <r>
          <rPr>
            <sz val="9"/>
            <color indexed="81"/>
            <rFont val="Tahoma"/>
            <family val="2"/>
          </rPr>
          <t xml:space="preserve"> Is there a problem plant like mistletoe, purple loosestrife, barbed goatgrass, or kudzu? Help the camp ranger clear the species from an area they choose.
FOR MORE FUN: Make a poster or video to educate others about what you did and what they can do.</t>
        </r>
      </text>
    </comment>
    <comment ref="C485" authorId="0">
      <text>
        <r>
          <rPr>
            <b/>
            <sz val="9"/>
            <color indexed="81"/>
            <rFont val="Tahoma"/>
            <family val="2"/>
          </rPr>
          <t>Help with three general-maintenance tasks.</t>
        </r>
        <r>
          <rPr>
            <sz val="9"/>
            <color indexed="81"/>
            <rFont val="Tahoma"/>
            <family val="2"/>
          </rPr>
          <t xml:space="preserve"> Talk to the camp ranger about tasks that need tending to. Perhaps cabins need repairs or new paint jobs, or the dining hall could use its windows washed. Break out the elbow grease and get it done.</t>
        </r>
      </text>
    </comment>
    <comment ref="C486" authorId="0">
      <text>
        <r>
          <rPr>
            <sz val="9"/>
            <color indexed="81"/>
            <rFont val="Tahoma"/>
            <family val="2"/>
          </rPr>
          <t>Traditions bring people together. A tradition can be a special food, a ceremony, a song-anything that's passed along through the years. Find out about Girl Scout traditions so that you can carry them on-and maybe create your own!</t>
        </r>
      </text>
    </comment>
    <comment ref="C487" authorId="0">
      <text>
        <r>
          <rPr>
            <b/>
            <sz val="9"/>
            <color indexed="81"/>
            <rFont val="Tahoma"/>
            <family val="2"/>
          </rPr>
          <t>Make a tradition "to do" list.</t>
        </r>
        <r>
          <rPr>
            <sz val="9"/>
            <color indexed="81"/>
            <rFont val="Tahoma"/>
            <family val="2"/>
          </rPr>
          <t xml:space="preserve"> Start a "to do" list of all the places you'd like to visit and the adventures you'd like to have as a Girl Scout. Then find five Girl Scouts who have done something on your list, and talk to them about their experiences and what they did to get ready for them. Think about how you can earn the money to go on your trip and all the other things you'll need to do to get ready for your Girl Scout adventures.</t>
        </r>
      </text>
    </comment>
    <comment ref="C488" authorId="0">
      <text>
        <r>
          <rPr>
            <b/>
            <sz val="9"/>
            <color indexed="81"/>
            <rFont val="Tahoma"/>
            <family val="2"/>
          </rPr>
          <t>Go global.</t>
        </r>
        <r>
          <rPr>
            <sz val="9"/>
            <color indexed="81"/>
            <rFont val="Tahoma"/>
            <family val="2"/>
          </rPr>
          <t xml:space="preserve"> First, learn to say the Girl Guide or Girl Scout Promise and Law in a language other than English. Then find out about the Girl Guides or Girl Scouts in a country where that language is spoken, and see what they do there to help people. Finally, recite the Promise and Law to a family member or Cadette sister, and share what you've learned about the country you chose. You might even use this opportunity to create a Scouts' Own with an international-sisterhood theme.
FOR MORE FUN: As girls did for their Language badge in 1953, repeat the Girl Scout motto in five other languages.</t>
        </r>
      </text>
    </comment>
    <comment ref="C489" authorId="0">
      <text>
        <r>
          <rPr>
            <b/>
            <sz val="9"/>
            <color indexed="81"/>
            <rFont val="Tahoma"/>
            <family val="2"/>
          </rPr>
          <t>Learn the history of your Girl Scout council.</t>
        </r>
        <r>
          <rPr>
            <sz val="9"/>
            <color indexed="81"/>
            <rFont val="Tahoma"/>
            <family val="2"/>
          </rPr>
          <t xml:space="preserve"> Who were the women who have shaped Girl Scouting in your area? Could you speak with any of them about their favorite memories? You might also find out about places and programs in your council that have been important over the years. Are there early traditions and songs that are still part of your experience today? Share what you learn with your Girl Scout sisters.</t>
        </r>
      </text>
    </comment>
    <comment ref="C493" authorId="0">
      <text>
        <r>
          <rPr>
            <sz val="9"/>
            <color indexed="81"/>
            <rFont val="Tahoma"/>
            <family val="2"/>
          </rPr>
          <t>What better way to get glad about trees than to spend some time with them? Head outside and enjoy the bounty, shade, and delicious fun of trees.</t>
        </r>
      </text>
    </comment>
    <comment ref="C494" authorId="0">
      <text>
        <r>
          <rPr>
            <b/>
            <sz val="9"/>
            <color indexed="81"/>
            <rFont val="Tahoma"/>
            <family val="2"/>
          </rPr>
          <t>Take a tree trip.</t>
        </r>
        <r>
          <rPr>
            <sz val="9"/>
            <color indexed="81"/>
            <rFont val="Tahoma"/>
            <family val="2"/>
          </rPr>
          <t xml:space="preserve"> Visit a sugarhouse to learn how maples are tapped for maple syrup, or pick apples, oranges, almonds, or other fruits at an orchard. You might even know trees in your neighborhood with something tasty to offer. Bring home a souvenir-your homemade syrup or a bushel of apples for pie</t>
        </r>
      </text>
    </comment>
    <comment ref="C495" authorId="0">
      <text>
        <r>
          <rPr>
            <b/>
            <sz val="9"/>
            <color indexed="81"/>
            <rFont val="Tahoma"/>
            <family val="2"/>
          </rPr>
          <t>Design a tree house.</t>
        </r>
        <r>
          <rPr>
            <sz val="9"/>
            <color indexed="81"/>
            <rFont val="Tahoma"/>
            <family val="2"/>
          </rPr>
          <t xml:space="preserve"> Check out the basics of architectural drawing and draft the plans for your dream tree house. Then present your plans to friends to see if they'd like living there-or show an architect to see if your design would work.
FOR MORE FUN: Have a contest for the most original tree house design.</t>
        </r>
      </text>
    </comment>
    <comment ref="C496" authorId="0">
      <text>
        <r>
          <rPr>
            <b/>
            <sz val="9"/>
            <color indexed="81"/>
            <rFont val="Tahoma"/>
            <family val="2"/>
          </rPr>
          <t>Cook a tree dish.</t>
        </r>
        <r>
          <rPr>
            <sz val="9"/>
            <color indexed="81"/>
            <rFont val="Tahoma"/>
            <family val="2"/>
          </rPr>
          <t xml:space="preserve"> How about baking a lemon meringue pie, pressing almonds for milk, using several kinds of olives on pasta, mixing cherry preserves, or creating your own guacamole recipe? Share your dish (at a shady picnic?) and point out which ingredients came from trees!
FOR MORE FUN: Name five trees in this country that produce edible nuts.</t>
        </r>
      </text>
    </comment>
    <comment ref="C497" authorId="0">
      <text>
        <r>
          <rPr>
            <b/>
            <sz val="9"/>
            <color indexed="81"/>
            <rFont val="Tahoma"/>
            <family val="2"/>
          </rPr>
          <t>Dig into the amazing science of trees.</t>
        </r>
        <r>
          <rPr>
            <sz val="9"/>
            <color indexed="81"/>
            <rFont val="Tahoma"/>
            <family val="2"/>
          </rPr>
          <t xml:space="preserve"> You've got a good idea of what fun trees can be, so take a closer look at just how trees grow. Find out how trees serve the earth, and the plants and animals in their ecosystems-and create a tree souvenir that showcases jsut how much you know about the science behind the fun.</t>
        </r>
      </text>
    </comment>
    <comment ref="C498" authorId="0">
      <text>
        <r>
          <rPr>
            <b/>
            <sz val="9"/>
            <color indexed="81"/>
            <rFont val="Tahoma"/>
            <family val="2"/>
          </rPr>
          <t>Sketch and label the parts of a tree.</t>
        </r>
        <r>
          <rPr>
            <sz val="9"/>
            <color indexed="81"/>
            <rFont val="Tahoma"/>
            <family val="2"/>
          </rPr>
          <t xml:space="preserve"> Take a walk through your neighborhood and identify at least five different types of trees. Then make a "tree map" with each kind of tree and where it's located. How did those trees get there? Were they natural or planted? Native or imported? Include notes in your map for a cool tree reference.
FOR MORE FUN: Add photographs-what about pictures of your trees through the seasons?</t>
        </r>
      </text>
    </comment>
    <comment ref="C499" authorId="0">
      <text>
        <r>
          <rPr>
            <b/>
            <sz val="9"/>
            <color indexed="81"/>
            <rFont val="Tahoma"/>
            <family val="2"/>
          </rPr>
          <t>Sketch and label the parts of a tree.</t>
        </r>
        <r>
          <rPr>
            <sz val="9"/>
            <color indexed="81"/>
            <rFont val="Tahoma"/>
            <family val="2"/>
          </rPr>
          <t xml:space="preserve"> Choose your favorite kind of tree and make an annotated sketch that shows layers and levels, from top leaves to bottom roots. Include how three kinds of plants or animals use your tree-perhaps for food, fuel, camouflage, medicine, or shade?
FOR MORE FUN: With your Cadette friends, choose part of a tree to be, such as the roots, bark, or trunk. Together, act out how different parts work together to keep a tree healthy in the sun and rain.</t>
        </r>
      </text>
    </comment>
    <comment ref="C500" authorId="0">
      <text>
        <r>
          <rPr>
            <b/>
            <sz val="9"/>
            <color indexed="81"/>
            <rFont val="Tahoma"/>
            <family val="2"/>
          </rPr>
          <t>Delve into the forest life cycle.</t>
        </r>
        <r>
          <rPr>
            <sz val="9"/>
            <color indexed="81"/>
            <rFont val="Tahoma"/>
            <family val="2"/>
          </rPr>
          <t xml:space="preserve"> Fires destroy-but they also create. (Some pines rely on fires to open their cones.) Find out what role fires play in a healthy forest. Talk to a ranger or other fire expert about the techniques they use to manage forests-before, during, and after fires occur.
FOR MORE FUN: Visit a fire tower to get a panoramic view of a forest.</t>
        </r>
      </text>
    </comment>
    <comment ref="C501" authorId="0">
      <text>
        <r>
          <rPr>
            <sz val="9"/>
            <color indexed="81"/>
            <rFont val="Tahoma"/>
            <family val="2"/>
          </rPr>
          <t>Trees have long inspired people to create. Here's your chance to turn your growing knowledge of trees into art.</t>
        </r>
      </text>
    </comment>
    <comment ref="C502" authorId="0">
      <text>
        <r>
          <rPr>
            <b/>
            <sz val="9"/>
            <color indexed="81"/>
            <rFont val="Tahoma"/>
            <family val="2"/>
          </rPr>
          <t>Get tree crafty.</t>
        </r>
        <r>
          <rPr>
            <sz val="9"/>
            <color indexed="81"/>
            <rFont val="Tahoma"/>
            <family val="2"/>
          </rPr>
          <t xml:space="preserve"> Try your hand at leaf or bark jewelry; sculpture with acorns, pinecones, or recycled wood; a pressed-leaves book or a waxed-paper sheet collage book cover; leaf coasters; or a carved or decorated walking stick. Share your porject with family, friends, and Girl Scout sisters-or make it a gift!</t>
        </r>
      </text>
    </comment>
    <comment ref="C503" authorId="0">
      <text>
        <r>
          <rPr>
            <b/>
            <sz val="9"/>
            <color indexed="81"/>
            <rFont val="Tahoma"/>
            <family val="2"/>
          </rPr>
          <t>Capture a tree on your canvas or the page.</t>
        </r>
        <r>
          <rPr>
            <sz val="9"/>
            <color indexed="81"/>
            <rFont val="Tahoma"/>
            <family val="2"/>
          </rPr>
          <t xml:space="preserve"> Paint, draw, sketch, photograph, or sculpt a leaf, tree, tree flower, forest, or tree landscape. If you're more of a poet or singer, find three poems or learn three songs about trees, and then write your own poem or song.
FOR MORE FUN: Organize a tree talent show with your friends and Girl Scout sisters.</t>
        </r>
      </text>
    </comment>
    <comment ref="C504" authorId="0">
      <text>
        <r>
          <rPr>
            <b/>
            <sz val="9"/>
            <color indexed="81"/>
            <rFont val="Tahoma"/>
            <family val="2"/>
          </rPr>
          <t>Create your own tree legend.</t>
        </r>
        <r>
          <rPr>
            <sz val="9"/>
            <color indexed="81"/>
            <rFont val="Tahoma"/>
            <family val="2"/>
          </rPr>
          <t xml:space="preserve"> There's a rich history of tree mythology in Celtic and Norse traditions, Native American culture, and even in ancient Greece. Find three fascinating stories, and then write your own legend to share.
FOR MORE FUN: Turn your story into a short film or make it a bedtime story.</t>
        </r>
      </text>
    </comment>
    <comment ref="C505" authorId="0">
      <text>
        <r>
          <rPr>
            <b/>
            <sz val="9"/>
            <color indexed="81"/>
            <rFont val="Tahoma"/>
            <family val="2"/>
          </rPr>
          <t>Explore the connection between people and trees.</t>
        </r>
        <r>
          <rPr>
            <sz val="9"/>
            <color indexed="81"/>
            <rFont val="Tahoma"/>
            <family val="2"/>
          </rPr>
          <t xml:space="preserve"> Food, inspiration, and oxygen aren't the only ways trees benefit people. Fuel, medicine, and shelter are also crucial to the tree-people connection-crucial, and anything but simple. Naturalists know all the moving parts surrounding their subject, so here's where you get the whole context of the tree relationship.</t>
        </r>
      </text>
    </comment>
    <comment ref="C506" authorId="0">
      <text>
        <r>
          <rPr>
            <b/>
            <sz val="9"/>
            <color indexed="81"/>
            <rFont val="Tahoma"/>
            <family val="2"/>
          </rPr>
          <t>Debate logging, clear-cutting, and deforestation.</t>
        </r>
        <r>
          <rPr>
            <sz val="9"/>
            <color indexed="81"/>
            <rFont val="Tahoma"/>
            <family val="2"/>
          </rPr>
          <t xml:space="preserve"> People cut down trees for a variety of reasons-think lumber, paper, and grazing land. There are pros and cons for both trees and humans here. What are they? Research each side so you understand the issues and then try arguing both sides-with a friend, fellow Girl Scout, or even a teacher or logging expert.</t>
        </r>
      </text>
    </comment>
    <comment ref="C507" authorId="0">
      <text>
        <r>
          <rPr>
            <b/>
            <sz val="9"/>
            <color indexed="81"/>
            <rFont val="Tahoma"/>
            <family val="2"/>
          </rPr>
          <t>Chart how wood travels.</t>
        </r>
        <r>
          <rPr>
            <sz val="9"/>
            <color indexed="81"/>
            <rFont val="Tahoma"/>
            <family val="2"/>
          </rPr>
          <t xml:space="preserve"> First, visit a lumberyard to find out what kind of lumber is used to build houses in your community and why. How does your community use soft wods, hard woods, and exotic woods? Then, make a map or chart that shows the path from the forest to your local lumberyard.</t>
        </r>
      </text>
    </comment>
    <comment ref="C508" authorId="0">
      <text>
        <r>
          <rPr>
            <b/>
            <sz val="9"/>
            <color indexed="81"/>
            <rFont val="Tahoma"/>
            <family val="2"/>
          </rPr>
          <t>Create a dream tree garden.</t>
        </r>
        <r>
          <rPr>
            <sz val="9"/>
            <color indexed="81"/>
            <rFont val="Tahoma"/>
            <family val="2"/>
          </rPr>
          <t xml:space="preserve"> Talk to a local landscape architect or community arborist about the kinds of trees that are popluar for gardens, yards, or parks where you live. Why are they popular? What are their properties? Now use this information to draft an architectural plan for a dream tree garden that would thrive in your area.</t>
        </r>
      </text>
    </comment>
    <comment ref="C509" authorId="0">
      <text>
        <r>
          <rPr>
            <sz val="9"/>
            <color indexed="81"/>
            <rFont val="Tahoma"/>
            <family val="2"/>
          </rPr>
          <t>Use your tree savvy to get involved in the tree action in your community.</t>
        </r>
      </text>
    </comment>
    <comment ref="C510" authorId="0">
      <text>
        <r>
          <rPr>
            <b/>
            <sz val="9"/>
            <color indexed="81"/>
            <rFont val="Tahoma"/>
            <family val="2"/>
          </rPr>
          <t>Plant a tree.</t>
        </r>
        <r>
          <rPr>
            <sz val="9"/>
            <color indexed="81"/>
            <rFont val="Tahoma"/>
            <family val="2"/>
          </rPr>
          <t xml:space="preserve"> It could be in your yard, at your school, in a park, at a nearby Girl Scout camp or lcoale, or an area in your community that you identify as tree-needy. Choose a kind of tree that matches the need! Then tend the tree for at least one month. How often does it need to be watered? Does the tender bark need protection from animals or weather?
FOR MORE FUN: Grow the tree from seed or sapling.</t>
        </r>
      </text>
    </comment>
    <comment ref="C511" authorId="0">
      <text>
        <r>
          <rPr>
            <b/>
            <sz val="9"/>
            <color indexed="81"/>
            <rFont val="Tahoma"/>
            <family val="2"/>
          </rPr>
          <t>Tend to a tree somewhere in your community.</t>
        </r>
        <r>
          <rPr>
            <sz val="9"/>
            <color indexed="81"/>
            <rFont val="Tahoma"/>
            <family val="2"/>
          </rPr>
          <t xml:space="preserve"> Could a neighbor or family member, school, nursery, park, or other community area use your help? Find out what the trees around you need and then offer to take care of a tree for one month. You might rake leaves, help prevent insect damage, trim branches, or prep trees for harsh weather.</t>
        </r>
      </text>
    </comment>
    <comment ref="C512" authorId="0">
      <text>
        <r>
          <rPr>
            <b/>
            <sz val="9"/>
            <color indexed="81"/>
            <rFont val="Tahoma"/>
            <family val="2"/>
          </rPr>
          <t>Shdow one of the tree caretakers in your community.</t>
        </r>
        <r>
          <rPr>
            <sz val="9"/>
            <color indexed="81"/>
            <rFont val="Tahoma"/>
            <family val="2"/>
          </rPr>
          <t xml:space="preserve"> Follow an arborist on a visit with a customer. Learn what's involved in caring for the big trees in your area-from clearing branches after a storm, protecting trees from insect invasions, to how to trim huge branches, and what happens if a major tree is diseased.</t>
        </r>
      </text>
    </comment>
    <comment ref="C517" authorId="0">
      <text>
        <r>
          <rPr>
            <sz val="9"/>
            <color indexed="81"/>
            <rFont val="Tahoma"/>
            <family val="2"/>
          </rPr>
          <t>Your budget is more than just a way to track your money-how you choose to spend your money shows what's important to you. In a way, it's a statement of your values. For example, if healthy living is important to you, you may want to budget for a gym membership or exercise class. If music is your passion, you may choose to save for music lessons or a musical instrument-or earmakr money to buy your favorite tunes. If you have a favorite cause, you may wish to give money to an organization that supports it.
You can group your money decisions into three categories: spend, save, and give. "Spend" includes things you'd like to buy right now; "Save" includes saving for the future and for items that you want but can't buy right now; "Give" includes any ways you want to use money to help others, from donating to a charity to buying school supplies for children at a homeless shelter.</t>
        </r>
      </text>
    </comment>
    <comment ref="C518" authorId="0">
      <text>
        <r>
          <rPr>
            <b/>
            <sz val="9"/>
            <color indexed="81"/>
            <rFont val="Tahoma"/>
            <family val="2"/>
          </rPr>
          <t>Create a team values list.</t>
        </r>
        <r>
          <rPr>
            <sz val="9"/>
            <color indexed="81"/>
            <rFont val="Tahoma"/>
            <family val="2"/>
          </rPr>
          <t xml:space="preserve"> Have a discussion with your Cadette friends. How does your group handle its money? How much do you want to put aside in each of the three categories? This is a good time for some forward thinking.  Is there something special you could see putting money toward in the future? You don't need to make a plan just yet, but it never hurts to start collecting thoughts about your future spending plans so you can be ready when the time is right.</t>
        </r>
      </text>
    </comment>
    <comment ref="C519" authorId="0">
      <text>
        <r>
          <rPr>
            <b/>
            <sz val="9"/>
            <color indexed="81"/>
            <rFont val="Tahoma"/>
            <family val="2"/>
          </rPr>
          <t>Make your own values list.</t>
        </r>
        <r>
          <rPr>
            <sz val="9"/>
            <color indexed="81"/>
            <rFont val="Tahoma"/>
            <family val="2"/>
          </rPr>
          <t xml:space="preserve"> Write a list of all the things you'd like to have or do that cost money. Something new for your home? Check. Nice gifts for your friends and family? Check. A regular donation to a cause you believe in? Check. Make the list as long as you like. Then take a serious look at what you've written and group the items into categories: must have; nice but not necessary; or not really important to me. Sit down with family or friends and talk about how you'd like to use your money.</t>
        </r>
      </text>
    </comment>
    <comment ref="C520" authorId="0">
      <text>
        <r>
          <rPr>
            <b/>
            <sz val="9"/>
            <color indexed="81"/>
            <rFont val="Tahoma"/>
            <family val="2"/>
          </rPr>
          <t xml:space="preserve">Find out how other people budget to reflect their values. </t>
        </r>
        <r>
          <rPr>
            <sz val="9"/>
            <color indexed="81"/>
            <rFont val="Tahoma"/>
            <family val="2"/>
          </rPr>
          <t xml:space="preserve"> Talk to at least three adults about how they make choices when it comes to spending money. Ask them if they ever changed their priorities and how that affected their budget.</t>
        </r>
      </text>
    </comment>
    <comment ref="C521" authorId="0">
      <text>
        <r>
          <rPr>
            <sz val="9"/>
            <color indexed="81"/>
            <rFont val="Tahoma"/>
            <family val="2"/>
          </rPr>
          <t>To come up with a budget that works, you need to know where your money goes. Without tracking your spending, it's all too easy to forget about that slice of pizza you bought or the fingernail polish you picked up for a friend's birthday.</t>
        </r>
      </text>
    </comment>
    <comment ref="C522" authorId="0">
      <text>
        <r>
          <rPr>
            <b/>
            <sz val="9"/>
            <color indexed="81"/>
            <rFont val="Tahoma"/>
            <family val="2"/>
          </rPr>
          <t>Get on the "write" track.</t>
        </r>
        <r>
          <rPr>
            <sz val="9"/>
            <color indexed="81"/>
            <rFont val="Tahoma"/>
            <family val="2"/>
          </rPr>
          <t xml:space="preserve"> Document your spending habits by keeping a log for a week. Make a note every time you make any purchase, including what you bought, how much it cost, and anything that might have influenced your decision to buy it. For example, did you buy a bracelet because you were with your friends and they were all buying bracelets? Did you splurge on a packet of cookies because you were hungry? Or did you impulsively buy your best friend a present because you were in a great mood? After a week, go over your log and note any patterns about when and why you buy things.</t>
        </r>
      </text>
    </comment>
    <comment ref="C523" authorId="0">
      <text>
        <r>
          <rPr>
            <b/>
            <sz val="9"/>
            <color indexed="81"/>
            <rFont val="Tahoma"/>
            <family val="2"/>
          </rPr>
          <t>Spot spending habits.</t>
        </r>
        <r>
          <rPr>
            <sz val="9"/>
            <color indexed="81"/>
            <rFont val="Tahoma"/>
            <family val="2"/>
          </rPr>
          <t xml:space="preserve"> Once you've started to track your spending, sit down with your Girl Scout friends or family members to discuss your spending habits. This is the best way to spot patterns and provides a starting point for areas to cut back spending. You can also do this by yourself; simply go over your record keeping and write down or highlight repeated spending trends.</t>
        </r>
      </text>
    </comment>
    <comment ref="C524" authorId="0">
      <text>
        <r>
          <rPr>
            <b/>
            <sz val="9"/>
            <color indexed="81"/>
            <rFont val="Tahoma"/>
            <family val="2"/>
          </rPr>
          <t>Pretend you're a psycholoist.</t>
        </r>
        <r>
          <rPr>
            <sz val="9"/>
            <color indexed="81"/>
            <rFont val="Tahoma"/>
            <family val="2"/>
          </rPr>
          <t xml:space="preserve"> You can learn a lot by observing other people's behaviors, which is one of the things a psychologist does. For a week, take notes on what you see people buying at stores or the mall. Is there anything that you would decide not to buy if you were trying to save money? Can you think of lower-cost options that would get you what you want, like checking a book or DVD out of the library for free?</t>
        </r>
      </text>
    </comment>
    <comment ref="C525" authorId="0">
      <text>
        <r>
          <rPr>
            <b/>
            <sz val="9"/>
            <color indexed="81"/>
            <rFont val="Tahoma"/>
            <family val="2"/>
          </rPr>
          <t>Find out about different ways to save money.</t>
        </r>
        <r>
          <rPr>
            <sz val="9"/>
            <color indexed="81"/>
            <rFont val="Tahoma"/>
            <family val="2"/>
          </rPr>
          <t xml:space="preserve"> Keeping a bank account is one popular way to save money. You can also put your money in a personal bank at home.</t>
        </r>
      </text>
    </comment>
    <comment ref="C526" authorId="0">
      <text>
        <r>
          <rPr>
            <b/>
            <sz val="9"/>
            <color indexed="81"/>
            <rFont val="Tahoma"/>
            <family val="2"/>
          </rPr>
          <t>Do field research.</t>
        </r>
        <r>
          <rPr>
            <sz val="9"/>
            <color indexed="81"/>
            <rFont val="Tahoma"/>
            <family val="2"/>
          </rPr>
          <t xml:space="preserve"> If you'd like to observe some money management firsthand, try visiting the people who make a career out of managing money-bankers and bank tellers. Ask your parents to take you along on the next visit to their bank or credit union. Then set up a quick meeting to talk with someone who can tell you more about how checking and savings accounts work.</t>
        </r>
      </text>
    </comment>
    <comment ref="C527" authorId="0">
      <text>
        <r>
          <rPr>
            <b/>
            <sz val="9"/>
            <color indexed="81"/>
            <rFont val="Tahoma"/>
            <family val="2"/>
          </rPr>
          <t>Let money talk.</t>
        </r>
        <r>
          <rPr>
            <sz val="9"/>
            <color indexed="81"/>
            <rFont val="Tahoma"/>
            <family val="2"/>
          </rPr>
          <t xml:space="preserve"> If you can't get to a bank, have the bank come to you. Invite a bank employee or financial adviser to speak to your group about money management. Ask your speaker about financial basics like interest rates; different kinds of accounts such as savings, checking, or money market; and the difference between banks and credit unions.</t>
        </r>
      </text>
    </comment>
    <comment ref="C528" authorId="0">
      <text>
        <r>
          <rPr>
            <b/>
            <sz val="9"/>
            <color indexed="81"/>
            <rFont val="Tahoma"/>
            <family val="2"/>
          </rPr>
          <t>Hit the books.</t>
        </r>
        <r>
          <rPr>
            <sz val="9"/>
            <color indexed="81"/>
            <rFont val="Tahoma"/>
            <family val="2"/>
          </rPr>
          <t xml:space="preserve"> Your local library probably has an entire section devoted to budgeting and financial planning. Check out some budgeting guides or books on banking basics. Ask a librarian for a good place to get started.</t>
        </r>
      </text>
    </comment>
    <comment ref="C529" authorId="0">
      <text>
        <r>
          <rPr>
            <sz val="9"/>
            <color indexed="81"/>
            <rFont val="Tahoma"/>
            <family val="2"/>
          </rPr>
          <t>Lending a hand to someone in need is a surefire way to feel good about yourself. Find out what you can do with your money to benefit others. You don't need to make any giving decisions just yet, but your research might inspire you to include the needs of others into your budget and financial planning.</t>
        </r>
      </text>
    </comment>
    <comment ref="C530" authorId="0">
      <text>
        <r>
          <rPr>
            <b/>
            <sz val="9"/>
            <color indexed="81"/>
            <rFont val="Tahoma"/>
            <family val="2"/>
          </rPr>
          <t>Lead with your heart.</t>
        </r>
        <r>
          <rPr>
            <sz val="9"/>
            <color indexed="81"/>
            <rFont val="Tahoma"/>
            <family val="2"/>
          </rPr>
          <t xml:space="preserve"> Think of three things that are important to you. Then research causes that touch on that interest. Maybe your family pet makes the list. Is there an animal shelter that could use your help? Be creative; there are lots of opportunities to give.</t>
        </r>
      </text>
    </comment>
    <comment ref="C531" authorId="0">
      <text>
        <r>
          <rPr>
            <b/>
            <sz val="9"/>
            <color indexed="81"/>
            <rFont val="Tahoma"/>
            <family val="2"/>
          </rPr>
          <t>Team up with others.</t>
        </r>
        <r>
          <rPr>
            <sz val="9"/>
            <color indexed="81"/>
            <rFont val="Tahoma"/>
            <family val="2"/>
          </rPr>
          <t xml:space="preserve"> Gather a few friends or family members to discuss different ways to donate money. For example, you could make a donation as part of your Take Action project. Or, if there's an organization you want to help financially, find out how it would use the funds. Compare and contrast-what does your group think would be the most effective use of your money?</t>
        </r>
      </text>
    </comment>
    <comment ref="C532" authorId="0">
      <text>
        <r>
          <rPr>
            <b/>
            <sz val="9"/>
            <color indexed="81"/>
            <rFont val="Tahoma"/>
            <family val="2"/>
          </rPr>
          <t>Learn from a professional.</t>
        </r>
        <r>
          <rPr>
            <sz val="9"/>
            <color indexed="81"/>
            <rFont val="Tahoma"/>
            <family val="2"/>
          </rPr>
          <t xml:space="preserve"> Invite someone from a philanthropic or nonprofit organization to talk to your Girl Scout group. Ask about how donations help the organization, how fund-raising works, and how decisions are made about using money.</t>
        </r>
      </text>
    </comment>
    <comment ref="C533" authorId="0">
      <text>
        <r>
          <rPr>
            <b/>
            <sz val="9"/>
            <color indexed="81"/>
            <rFont val="Tahoma"/>
            <family val="2"/>
          </rPr>
          <t>Create a budget that focuses on your values.</t>
        </r>
        <r>
          <rPr>
            <sz val="9"/>
            <color indexed="81"/>
            <rFont val="Tahoma"/>
            <family val="2"/>
          </rPr>
          <t xml:space="preserve"> It's time to make some big decisions. What will you budget for? What things will go into your spending and saving categories? And what will you be giving money to? This is the joy of having a budget-it helps you take charge of your money and put it to good use.</t>
        </r>
      </text>
    </comment>
    <comment ref="C534" authorId="0">
      <text>
        <r>
          <rPr>
            <b/>
            <sz val="9"/>
            <color indexed="81"/>
            <rFont val="Tahoma"/>
            <family val="2"/>
          </rPr>
          <t>Make a savings action plan.</t>
        </r>
        <r>
          <rPr>
            <sz val="9"/>
            <color indexed="81"/>
            <rFont val="Tahoma"/>
            <family val="2"/>
          </rPr>
          <t xml:space="preserve"> Decide on something you'd like to save money to buy. Find out how much your chosen future purchase will cost. That will be the amount you need to save to reach your goal. Then do the math: If you have a certain amount you can put away each week or month, how long will it take to reach yoru goal? Or, if you know you want to reach your goal in a certain amount of time, how much will you have to save each week/month to reach your goal in that time?</t>
        </r>
      </text>
    </comment>
    <comment ref="C535" authorId="0">
      <text>
        <r>
          <rPr>
            <b/>
            <sz val="9"/>
            <color indexed="81"/>
            <rFont val="Tahoma"/>
            <family val="2"/>
          </rPr>
          <t>Form a support group.</t>
        </r>
        <r>
          <rPr>
            <sz val="9"/>
            <color indexed="81"/>
            <rFont val="Tahoma"/>
            <family val="2"/>
          </rPr>
          <t xml:space="preserve"> Team up with your Cadette friends to offer each other advice on spending, saving, and making decisions. Work together to create budget points that you all agree on. Then discuss where and why your budgets differ.</t>
        </r>
      </text>
    </comment>
    <comment ref="C536" authorId="0">
      <text>
        <r>
          <rPr>
            <b/>
            <sz val="9"/>
            <color indexed="81"/>
            <rFont val="Tahoma"/>
            <family val="2"/>
          </rPr>
          <t>Imagine yourself in the future.</t>
        </r>
        <r>
          <rPr>
            <sz val="9"/>
            <color indexed="81"/>
            <rFont val="Tahoma"/>
            <family val="2"/>
          </rPr>
          <t xml:space="preserve"> Envision your life 10 years from now. What do you think you'd need to buy? What big purchases would you like to save for? How much would you like to be able to give? Create a practice budget so you can begin to see how you might use your money in the future.</t>
        </r>
      </text>
    </comment>
    <comment ref="C540" authorId="0">
      <text>
        <r>
          <rPr>
            <sz val="9"/>
            <color indexed="81"/>
            <rFont val="Tahoma"/>
            <family val="2"/>
          </rPr>
          <t>Shopping online is like walking into the world's largest mall. Instead of having just one or two stores to browse, you have hundreds of places to visit! Plus, many sites offer special coupons or discounts that are available only online. You might want to start by visiting a comparison-shopping website, then searching some coupon code sites to see where you can find the best deal.</t>
        </r>
      </text>
    </comment>
    <comment ref="C541" authorId="0">
      <text>
        <r>
          <rPr>
            <b/>
            <sz val="9"/>
            <color indexed="81"/>
            <rFont val="Tahoma"/>
            <family val="2"/>
          </rPr>
          <t>Track an item for a week.</t>
        </r>
        <r>
          <rPr>
            <sz val="9"/>
            <color indexed="81"/>
            <rFont val="Tahoma"/>
            <family val="2"/>
          </rPr>
          <t xml:space="preserve"> Pick an item to research, like a TV or a camera. Search for that item online until you find three different prices on three different sites. Track the item for a week to see if the price changes while also looking for any discounts or online coupon codes you could use when buying it.</t>
        </r>
      </text>
    </comment>
    <comment ref="C542" authorId="0">
      <text>
        <r>
          <rPr>
            <b/>
            <sz val="9"/>
            <color indexed="81"/>
            <rFont val="Tahoma"/>
            <family val="2"/>
          </rPr>
          <t>Make it a family affair.</t>
        </r>
        <r>
          <rPr>
            <sz val="9"/>
            <color indexed="81"/>
            <rFont val="Tahoma"/>
            <family val="2"/>
          </rPr>
          <t xml:space="preserve"> Is your family currently thinking of making a big purchase? Then take a lead role in the search by comparison shopping online. Once you're confident you've found the best possible deal, gather your family and explain your pick in detail, including the total cost and amount of time it will take to arrive.</t>
        </r>
      </text>
    </comment>
    <comment ref="C543" authorId="0">
      <text>
        <r>
          <rPr>
            <b/>
            <sz val="9"/>
            <color indexed="81"/>
            <rFont val="Tahoma"/>
            <family val="2"/>
          </rPr>
          <t>Use group intelligence.</t>
        </r>
        <r>
          <rPr>
            <sz val="9"/>
            <color indexed="81"/>
            <rFont val="Tahoma"/>
            <family val="2"/>
          </rPr>
          <t xml:space="preserve"> Is there something your Girl Scout group wants to buy? Or maybe you're on a team or club at school that is considering a purchase. If so, break up into smaller teams and make the shopping experience a game! Have each team present the results of their search, explaining in detail why they would pick the site they found over all others.</t>
        </r>
      </text>
    </comment>
    <comment ref="C544" authorId="0">
      <text>
        <r>
          <rPr>
            <sz val="9"/>
            <color indexed="81"/>
            <rFont val="Tahoma"/>
            <family val="2"/>
          </rPr>
          <t xml:space="preserve">Another advantage of online shopping is being able to read a wide range of reviews on any item. Professional reviewers, like those at </t>
        </r>
        <r>
          <rPr>
            <i/>
            <sz val="9"/>
            <color indexed="81"/>
            <rFont val="Tahoma"/>
            <family val="2"/>
          </rPr>
          <t>Consumer Reports,</t>
        </r>
        <r>
          <rPr>
            <sz val="9"/>
            <color indexed="81"/>
            <rFont val="Tahoma"/>
            <family val="2"/>
          </rPr>
          <t xml:space="preserve"> are experts on the items they're reviewing. You can also read "user reviews," which are written by consumers just like you. The key is to be able to sort through piles of reviews without ending up more confused than when you started!</t>
        </r>
      </text>
    </comment>
    <comment ref="C545" authorId="0">
      <text>
        <r>
          <rPr>
            <b/>
            <sz val="9"/>
            <color indexed="81"/>
            <rFont val="Tahoma"/>
            <family val="2"/>
          </rPr>
          <t>Review reviews on your own.</t>
        </r>
        <r>
          <rPr>
            <sz val="9"/>
            <color indexed="81"/>
            <rFont val="Tahoma"/>
            <family val="2"/>
          </rPr>
          <t xml:space="preserve"> Start by finding five customer reviews and three professional reviews on your item. Remember, reviews aren't always limited to shopping sites. For example, if you're searching for a laptop computer, you could check computer magazine sites. After reading all the reviews, what comments seem most credible to you? Which ones do you take most seriously, and why? Talk about your conclusions with your family or friends.</t>
        </r>
      </text>
    </comment>
    <comment ref="C546" authorId="0">
      <text>
        <r>
          <rPr>
            <b/>
            <sz val="9"/>
            <color indexed="81"/>
            <rFont val="Tahoma"/>
            <family val="2"/>
          </rPr>
          <t>Hold a review debate.</t>
        </r>
        <r>
          <rPr>
            <sz val="9"/>
            <color indexed="81"/>
            <rFont val="Tahoma"/>
            <family val="2"/>
          </rPr>
          <t xml:space="preserve"> Ask a group of Cadette friends to each choose a product they're interested in buying. Have each friend collect five online reviews for the product. Then gather together and take turns reading key quotes from the reviews. After each girl finishes, ask for a show of hands to see who would and wouldn't buy the product. Have a group discussion about how the reviews persuaded you to buy the product-or not!</t>
        </r>
      </text>
    </comment>
    <comment ref="C547" authorId="0">
      <text>
        <r>
          <rPr>
            <b/>
            <sz val="9"/>
            <color indexed="81"/>
            <rFont val="Tahoma"/>
            <family val="2"/>
          </rPr>
          <t>Compare reviews to your own experience.</t>
        </r>
        <r>
          <rPr>
            <sz val="9"/>
            <color indexed="81"/>
            <rFont val="Tahoma"/>
            <family val="2"/>
          </rPr>
          <t xml:space="preserve"> Pick an item you or your family already owns and uses often. Go online and find five reviews of that product. Compare what the reviewers have to say with yoru own experience of the product. Do you think they got it right? Why or why not? Write down your evaluation of the reviews or talk about the differences you found between the reviews and your own experience with friends or family.
FOR MORE FUN: Write your own review! Is there a DVD you can't live without? Or perhaps a book you loved-or one you didn't like at all? Let the world know what you think by writing your own review online. Start by reading at least 10 other reviews on the item you want to write about. Then write your own review. Check back in a week to see if anyone has commented on your review.</t>
        </r>
      </text>
    </comment>
    <comment ref="C548" authorId="0">
      <text>
        <r>
          <rPr>
            <sz val="9"/>
            <color indexed="81"/>
            <rFont val="Tahoma"/>
            <family val="2"/>
          </rPr>
          <t>As you compare prices online, it's important to read the fine print to find out the actual cost. The price tag often includes charges for shipping the item to you, and you may have to pay for the return shipment if you don't like the item. Find at least three sites selling the item that you researched in step 2, then use the Online Comparison Chart on page 5 to dig a little deeper into the online buying process.</t>
        </r>
      </text>
    </comment>
    <comment ref="C549" authorId="0">
      <text>
        <r>
          <rPr>
            <b/>
            <sz val="9"/>
            <color indexed="81"/>
            <rFont val="Tahoma"/>
            <family val="2"/>
          </rPr>
          <t>Compare and contrast.</t>
        </r>
        <r>
          <rPr>
            <sz val="9"/>
            <color indexed="81"/>
            <rFont val="Tahoma"/>
            <family val="2"/>
          </rPr>
          <t xml:space="preserve"> Fill out the Online Comparison Chart on your own. Is the item that costs the least still the best deal? Why or why not?</t>
        </r>
      </text>
    </comment>
    <comment ref="C550" authorId="0">
      <text>
        <r>
          <rPr>
            <b/>
            <sz val="9"/>
            <color indexed="81"/>
            <rFont val="Tahoma"/>
            <family val="2"/>
          </rPr>
          <t>Share your knowledge.</t>
        </r>
        <r>
          <rPr>
            <sz val="9"/>
            <color indexed="81"/>
            <rFont val="Tahoma"/>
            <family val="2"/>
          </rPr>
          <t xml:space="preserve"> Have a Cadette friend fill out her Online Comparison Chart while you fill out yours. Then exchange forms and interview each other on what you found. What tips can you share with each other on finding good deals? Did either of you find any hidden charges or other drawbacks to watch out for?</t>
        </r>
      </text>
    </comment>
    <comment ref="C551" authorId="0">
      <text>
        <r>
          <rPr>
            <b/>
            <sz val="9"/>
            <color indexed="81"/>
            <rFont val="Tahoma"/>
            <family val="2"/>
          </rPr>
          <t>Create a master chart.</t>
        </r>
        <r>
          <rPr>
            <sz val="9"/>
            <color indexed="81"/>
            <rFont val="Tahoma"/>
            <family val="2"/>
          </rPr>
          <t xml:space="preserve"> Have all your Cadette friends earning this badge each fill out their own Online Comparison Chart. Then, have each girl present her findings. Create a list of sites that you found and all liked, along with a list of sites you think would be best to avoid. Once everyone is done presenting, make copies of everyone's chart so that each girl has a handy guide for the future.</t>
        </r>
      </text>
    </comment>
    <comment ref="C552" authorId="0">
      <text>
        <r>
          <rPr>
            <sz val="9"/>
            <color indexed="81"/>
            <rFont val="Tahoma"/>
            <family val="2"/>
          </rPr>
          <t xml:space="preserve">Most online shopping sites are safe and secure. Some sites, however, don't have shoppers' best interests in mind. Become a savvy shopper by learning how to spot common online scams. Here are a few questions to keep in mind as you do this step.
</t>
        </r>
        <r>
          <rPr>
            <sz val="9"/>
            <color indexed="81"/>
            <rFont val="Wingdings"/>
            <charset val="2"/>
          </rPr>
          <t></t>
        </r>
        <r>
          <rPr>
            <sz val="9"/>
            <color indexed="81"/>
            <rFont val="Tahoma"/>
            <family val="2"/>
          </rPr>
          <t xml:space="preserve">What are ways to tell if a site is secure?
</t>
        </r>
        <r>
          <rPr>
            <sz val="9"/>
            <color indexed="81"/>
            <rFont val="Wingdings"/>
            <charset val="2"/>
          </rPr>
          <t></t>
        </r>
        <r>
          <rPr>
            <sz val="9"/>
            <color indexed="81"/>
            <rFont val="Tahoma"/>
            <family val="2"/>
          </rPr>
          <t xml:space="preserve">What are some key warning signs to look out for?
</t>
        </r>
        <r>
          <rPr>
            <sz val="9"/>
            <color indexed="81"/>
            <rFont val="Wingdings"/>
            <charset val="2"/>
          </rPr>
          <t></t>
        </r>
        <r>
          <rPr>
            <sz val="9"/>
            <color indexed="81"/>
            <rFont val="Tahoma"/>
            <family val="2"/>
          </rPr>
          <t xml:space="preserve">What type of information (like your birth date or Social Security number) should you never have to give?
</t>
        </r>
        <r>
          <rPr>
            <sz val="9"/>
            <color indexed="81"/>
            <rFont val="Wingdings"/>
            <charset val="2"/>
          </rPr>
          <t></t>
        </r>
        <r>
          <rPr>
            <sz val="9"/>
            <color indexed="81"/>
            <rFont val="Tahoma"/>
            <family val="2"/>
          </rPr>
          <t xml:space="preserve">What are the safest ways to pay online?
</t>
        </r>
        <r>
          <rPr>
            <sz val="9"/>
            <color indexed="81"/>
            <rFont val="Wingdings"/>
            <charset val="2"/>
          </rPr>
          <t></t>
        </r>
        <r>
          <rPr>
            <sz val="9"/>
            <color indexed="81"/>
            <rFont val="Tahoma"/>
            <family val="2"/>
          </rPr>
          <t>Where can you look online to see if a site is legitimate or not?</t>
        </r>
      </text>
    </comment>
    <comment ref="C553" authorId="0">
      <text>
        <r>
          <rPr>
            <b/>
            <sz val="9"/>
            <color indexed="81"/>
            <rFont val="Tahoma"/>
            <family val="2"/>
          </rPr>
          <t>Do your own research.</t>
        </r>
        <r>
          <rPr>
            <sz val="9"/>
            <color indexed="81"/>
            <rFont val="Tahoma"/>
            <family val="2"/>
          </rPr>
          <t xml:space="preserve"> Research online fraud, and find at least 10 warning signs of a scam. Give a presentation about what you've learned to your friends, family, or class at school.</t>
        </r>
      </text>
    </comment>
    <comment ref="C554" authorId="0">
      <text>
        <r>
          <rPr>
            <b/>
            <sz val="9"/>
            <color indexed="81"/>
            <rFont val="Tahoma"/>
            <family val="2"/>
          </rPr>
          <t>Learn from the stories of others.</t>
        </r>
        <r>
          <rPr>
            <sz val="9"/>
            <color indexed="81"/>
            <rFont val="Tahoma"/>
            <family val="2"/>
          </rPr>
          <t xml:space="preserve"> Team up with your Cadette friends to find at least three stories of people who were scammed online in real life. Find out all you can about each story, and then put on a performance where you act out what happened to them. Be sure to let those in the audience ask questions so you can share all you learned about being a safe shopper.</t>
        </r>
      </text>
    </comment>
    <comment ref="C555" authorId="0">
      <text>
        <r>
          <rPr>
            <b/>
            <sz val="9"/>
            <color indexed="81"/>
            <rFont val="Tahoma"/>
            <family val="2"/>
          </rPr>
          <t>Invite an expert guest speaker.</t>
        </r>
        <r>
          <rPr>
            <sz val="9"/>
            <color indexed="81"/>
            <rFont val="Tahoma"/>
            <family val="2"/>
          </rPr>
          <t xml:space="preserve"> Ask a police detective who specializes in fraud to talk to your group. You could also contact someone from the Better Business Bureau or a local businessperson with a successful online operation. Ask them to tell you about how to shop safely online and spot the warning signs of fraud.</t>
        </r>
      </text>
    </comment>
    <comment ref="C556" authorId="0">
      <text>
        <r>
          <rPr>
            <sz val="9"/>
            <color indexed="81"/>
            <rFont val="Tahoma"/>
            <family val="2"/>
          </rPr>
          <t>Since you never hand over dollar bills when shopping online, it's surprisingly easy to get caught up in an online shopping frenzy. Sometimes shoppers don't even realize how much money they have spent online until they get their credit card bill. Learn more about being a disciplined shopper by completing one of these choices.</t>
        </r>
      </text>
    </comment>
    <comment ref="C557" authorId="0">
      <text>
        <r>
          <rPr>
            <b/>
            <sz val="9"/>
            <color indexed="81"/>
            <rFont val="Tahoma"/>
            <family val="2"/>
          </rPr>
          <t>Fantasy shopping.</t>
        </r>
        <r>
          <rPr>
            <sz val="9"/>
            <color indexed="81"/>
            <rFont val="Tahoma"/>
            <family val="2"/>
          </rPr>
          <t xml:space="preserve"> Pretend to shop at least once a day for a week. Don't buy anything, but keep a log of everything that you </t>
        </r>
        <r>
          <rPr>
            <i/>
            <sz val="9"/>
            <color indexed="81"/>
            <rFont val="Tahoma"/>
            <family val="2"/>
          </rPr>
          <t>would</t>
        </r>
        <r>
          <rPr>
            <sz val="9"/>
            <color indexed="81"/>
            <rFont val="Tahoma"/>
            <family val="2"/>
          </rPr>
          <t xml:space="preserve"> have bought on the spot if you were really shopping. Take notes on what triggered your buying impulse. Did a bright color catch your eye? Did an online ad make a good pitch? Did you spot a gadget that had a cool new feature that you hadn't seen before? Talk to your family about what you've learned.</t>
        </r>
      </text>
    </comment>
    <comment ref="C558" authorId="0">
      <text>
        <r>
          <rPr>
            <b/>
            <sz val="9"/>
            <color indexed="81"/>
            <rFont val="Tahoma"/>
            <family val="2"/>
          </rPr>
          <t>Learn from others.</t>
        </r>
        <r>
          <rPr>
            <sz val="9"/>
            <color indexed="81"/>
            <rFont val="Tahoma"/>
            <family val="2"/>
          </rPr>
          <t xml:space="preserve"> Interview at least three adults who are experienced online shoppers. Ask for their tips on how they make sure they shop sensibly. Have any of them ever had to curtail their online shopping? If so, why?</t>
        </r>
      </text>
    </comment>
    <comment ref="C559" authorId="0">
      <text>
        <r>
          <rPr>
            <b/>
            <sz val="9"/>
            <color indexed="81"/>
            <rFont val="Tahoma"/>
            <family val="2"/>
          </rPr>
          <t>Speak with an expert.</t>
        </r>
        <r>
          <rPr>
            <sz val="9"/>
            <color indexed="81"/>
            <rFont val="Tahoma"/>
            <family val="2"/>
          </rPr>
          <t xml:space="preserve"> Find an expert on compulsive shopping-this person might be a therapist, counselor, or professor. Invite them to talk to your group about "shopping addiction." What are some of the warning signs? And what are common issues that lead people to compulsive shopping?</t>
        </r>
      </text>
    </comment>
    <comment ref="C563" authorId="0">
      <text>
        <r>
          <rPr>
            <sz val="9"/>
            <color indexed="81"/>
            <rFont val="Tahoma"/>
            <family val="2"/>
          </rPr>
          <t>Your first "job" is to make a list of your dream jobs. Think about all yoru hobbies, interests, and talents-could any of them lead to a career? Use one of the choices below to help you make your list. Once you've got your list of dream jobs, pretend you're 25 years old and doing some of those jobs. Research a rough estimate of the salary and your take-home pay. (Your take-home pay is your salary minus taxes and any benefits that you pay for.) Your budget starts with this money; fill it in on your worksheet.</t>
        </r>
      </text>
    </comment>
    <comment ref="C564" authorId="0">
      <text>
        <r>
          <rPr>
            <b/>
            <sz val="9"/>
            <color indexed="81"/>
            <rFont val="Tahoma"/>
            <family val="2"/>
          </rPr>
          <t>Track your dreams.</t>
        </r>
        <r>
          <rPr>
            <sz val="9"/>
            <color indexed="81"/>
            <rFont val="Tahoma"/>
            <family val="2"/>
          </rPr>
          <t xml:space="preserve"> For one week, keep your eyes open for jobs that interest you. You may spot them on TV, in the news, in a book or movie-or in your own daydreams. Jot each one down in a notebook. Aim to have at least 25 cool jobs on your list by the end of the week. Then research average salaries for at least five of the jobs.</t>
        </r>
      </text>
    </comment>
    <comment ref="C565" authorId="0">
      <text>
        <r>
          <rPr>
            <b/>
            <sz val="9"/>
            <color indexed="81"/>
            <rFont val="Tahoma"/>
            <family val="2"/>
          </rPr>
          <t>Talk to people about their jobs.</t>
        </r>
        <r>
          <rPr>
            <sz val="9"/>
            <color indexed="81"/>
            <rFont val="Tahoma"/>
            <family val="2"/>
          </rPr>
          <t xml:space="preserve"> Interview at least three adults on the subject of jobs. What are their jobs like? What other jobs have they had? Is there anything they'd like to do instead? Once you're done, use their ideas to pull together a list of at least a dozen of your own dream jobs. Research average salaries for at least five.</t>
        </r>
      </text>
    </comment>
    <comment ref="C566" authorId="0">
      <text>
        <r>
          <rPr>
            <b/>
            <sz val="9"/>
            <color indexed="81"/>
            <rFont val="Tahoma"/>
            <family val="2"/>
          </rPr>
          <t>Hold a group brainstorm.</t>
        </r>
        <r>
          <rPr>
            <sz val="9"/>
            <color indexed="81"/>
            <rFont val="Tahoma"/>
            <family val="2"/>
          </rPr>
          <t xml:space="preserve"> Get together with your friends to come up with all kinds of jobs, from fantasy jobs (rock star, actress) to more conventional careers (salesperson, lawyer, teacher, doctor). Write down every job and have the group choose the top 15, then divide the list up so that everyone takes several jobs to research. Find out starting salaries and report back to the group.</t>
        </r>
      </text>
    </comment>
    <comment ref="C567" authorId="0">
      <text>
        <r>
          <rPr>
            <sz val="9"/>
            <color indexed="81"/>
            <rFont val="Tahoma"/>
            <family val="2"/>
          </rPr>
          <t>Imagine you're heading home from your dream job. What kind of home do you see yourself returning to? Perhaps you'd love to live in a sky-high apartment or a cozy townhouse. Or, maybe you'd like a six-bedroom house in the country. Your challenge is to track down three real-life options similar to your dream home to find out how much each one costs. Once you've got a price, have an adult help you figure out what a likely monthy payment would be using a simple online mortgage calculator. (See the box for more information.) Add this number to your worksheet, plus a rough estimate of utility and cable bills.</t>
        </r>
      </text>
    </comment>
    <comment ref="C568" authorId="0">
      <text>
        <r>
          <rPr>
            <b/>
            <sz val="9"/>
            <color indexed="81"/>
            <rFont val="Tahoma"/>
            <family val="2"/>
          </rPr>
          <t>Go house hunting.</t>
        </r>
        <r>
          <rPr>
            <sz val="9"/>
            <color indexed="81"/>
            <rFont val="Tahoma"/>
            <family val="2"/>
          </rPr>
          <t xml:space="preserve"> With an adult's help, go online to search through homes for sale in your area-or for any place you dream of living.</t>
        </r>
      </text>
    </comment>
    <comment ref="C569" authorId="0">
      <text>
        <r>
          <rPr>
            <b/>
            <sz val="9"/>
            <color indexed="81"/>
            <rFont val="Tahoma"/>
            <family val="2"/>
          </rPr>
          <t>Get expert real estate advice.</t>
        </r>
        <r>
          <rPr>
            <sz val="9"/>
            <color indexed="81"/>
            <rFont val="Tahoma"/>
            <family val="2"/>
          </rPr>
          <t xml:space="preserve"> Set up an interview with a local realtor and tell them about your dream home. Then search through available options together to pick your three winners. Since realtors are experts on the subject of home buying, they should also be able to help you figure out your monthly home costs.</t>
        </r>
      </text>
    </comment>
    <comment ref="C570" authorId="0">
      <text>
        <r>
          <rPr>
            <b/>
            <sz val="9"/>
            <color indexed="81"/>
            <rFont val="Tahoma"/>
            <family val="2"/>
          </rPr>
          <t>Browse real estate ads.</t>
        </r>
        <r>
          <rPr>
            <sz val="9"/>
            <color indexed="81"/>
            <rFont val="Tahoma"/>
            <family val="2"/>
          </rPr>
          <t xml:space="preserve"> You can often find real estate magazines outside supermarkets or in the local paper. Grab at least three guides and use them to pick out your top dream homes. With an adult, go online to research monthly costs.</t>
        </r>
      </text>
    </comment>
    <comment ref="C571" authorId="0">
      <text>
        <r>
          <rPr>
            <sz val="9"/>
            <color indexed="81"/>
            <rFont val="Tahoma"/>
            <family val="2"/>
          </rPr>
          <t>Now it's time to figure out how much your dream vacations would cost. Make a list of all the places you dream of going. Do you want to travel on the Orient Express? Hike for three months through Nepal? Go skiing in Patagonia? Climb the Grand Tetons? Choose one of the following options to price out at least three dream vacations. (Keep in mind you only need estimates of the costs, not exact figures.) Add information to your budget worksheet.</t>
        </r>
      </text>
    </comment>
    <comment ref="C572" authorId="0">
      <text>
        <r>
          <rPr>
            <b/>
            <sz val="9"/>
            <color indexed="81"/>
            <rFont val="Tahoma"/>
            <family val="2"/>
          </rPr>
          <t>Explore the world of travel opportunities.</t>
        </r>
        <r>
          <rPr>
            <sz val="9"/>
            <color indexed="81"/>
            <rFont val="Tahoma"/>
            <family val="2"/>
          </rPr>
          <t xml:space="preserve"> With an adult's help, head online to price out your trips using travel sites. Keep in mind that you can often find package trips that include everything from airfare and hotels to guides all wrapped up into a single price.</t>
        </r>
      </text>
    </comment>
    <comment ref="C573" authorId="0">
      <text>
        <r>
          <rPr>
            <b/>
            <sz val="9"/>
            <color indexed="81"/>
            <rFont val="Tahoma"/>
            <family val="2"/>
          </rPr>
          <t>Visit a travel agent.</t>
        </r>
        <r>
          <rPr>
            <sz val="9"/>
            <color indexed="81"/>
            <rFont val="Tahoma"/>
            <family val="2"/>
          </rPr>
          <t xml:space="preserve"> Ask the agent to help you price out your dream trips. Find out what difference it makes to fly first class instead of coach, or to stay in a luxury hotel instead of a standard one.</t>
        </r>
      </text>
    </comment>
    <comment ref="C574" authorId="0">
      <text>
        <r>
          <rPr>
            <b/>
            <sz val="9"/>
            <color indexed="81"/>
            <rFont val="Tahoma"/>
            <family val="2"/>
          </rPr>
          <t>Create a tour group.</t>
        </r>
        <r>
          <rPr>
            <sz val="9"/>
            <color indexed="81"/>
            <rFont val="Tahoma"/>
            <family val="2"/>
          </rPr>
          <t xml:space="preserve"> Brainstorm all kinds of dream vacations with your friends. Once you've compiled your list, have each person pick three trips to research in more depth, and have everyone report back with the financial details.</t>
        </r>
      </text>
    </comment>
    <comment ref="C575" authorId="0">
      <text>
        <r>
          <rPr>
            <sz val="9"/>
            <color indexed="81"/>
            <rFont val="Tahoma"/>
            <family val="2"/>
          </rPr>
          <t>With great power comes great responsibility. It's time to think about how much you'd like to give to others in your dream life as a philanthropist-someon who donates time and money to help make the world a better place. Use one of the following steps to learn about philanthropists, then set a target goal for how much money (or what percentage of your salary) you'd like to donate each year. Add it to your budget worksheet.</t>
        </r>
      </text>
    </comment>
    <comment ref="C576" authorId="0">
      <text>
        <r>
          <rPr>
            <b/>
            <sz val="9"/>
            <color indexed="81"/>
            <rFont val="Tahoma"/>
            <family val="2"/>
          </rPr>
          <t>Find local philanthropists.</t>
        </r>
        <r>
          <rPr>
            <sz val="9"/>
            <color indexed="81"/>
            <rFont val="Tahoma"/>
            <family val="2"/>
          </rPr>
          <t xml:space="preserve"> Do a bit of exploration to find out about philanthropists living in your community. These people don't need to give away millions of dollars. They might donate a small amount every month to their favorite charity. Or, they might volunteer their time at a local animal shelter. The point is they're making a difference. Speak with at least two philanthropists in your community to get a better idea of how you might like to give in the future.</t>
        </r>
      </text>
    </comment>
    <comment ref="C577" authorId="0">
      <text>
        <r>
          <rPr>
            <b/>
            <sz val="9"/>
            <color indexed="81"/>
            <rFont val="Tahoma"/>
            <family val="2"/>
          </rPr>
          <t>What's going on in the world of philanthropy.</t>
        </r>
        <r>
          <rPr>
            <sz val="9"/>
            <color indexed="81"/>
            <rFont val="Tahoma"/>
            <family val="2"/>
          </rPr>
          <t xml:space="preserve"> Magazines and websites regularly list the world's top philanthropists. Have a family member or librarian help you find a couple of these lists and pick three of your favorite global do-gooders to study. What do they do that you'd like to do? Do they support charities that you'd support as well? And what percentage of their worth do they donate?</t>
        </r>
      </text>
    </comment>
    <comment ref="C578" authorId="0">
      <text>
        <r>
          <rPr>
            <b/>
            <sz val="9"/>
            <color indexed="81"/>
            <rFont val="Tahoma"/>
            <family val="2"/>
          </rPr>
          <t>Research your favorite charity.</t>
        </r>
        <r>
          <rPr>
            <sz val="9"/>
            <color indexed="81"/>
            <rFont val="Tahoma"/>
            <family val="2"/>
          </rPr>
          <t xml:space="preserve"> Do you already have a cause that you plan to support one day? If so, research how a leading charity/nonprofit in that field uses money today. How much money do they collect each year? How is that money spent? And if you donated money, what exactly would you like to see your money used for?</t>
        </r>
      </text>
    </comment>
    <comment ref="C579" authorId="0">
      <text>
        <r>
          <rPr>
            <sz val="9"/>
            <color indexed="81"/>
            <rFont val="Tahoma"/>
            <family val="2"/>
          </rPr>
          <t>How your dream life add up? First, figure out what other living expenses you might have and add them to your budget worksheet. For example, you have to buy food and you'll probably need to pay for transportation (remember that if you have a car, you'll need gas and insurance and you may have to make care payments). You may have student loan payments, too. Even toiletries add up-as do clothes, pets, entertainment, and more. Now take a look at your worksheet. What will you do to make your budget balance? What good habits can you start now that will help you later on?</t>
        </r>
      </text>
    </comment>
    <comment ref="C580" authorId="0">
      <text>
        <r>
          <rPr>
            <b/>
            <sz val="9"/>
            <color indexed="81"/>
            <rFont val="Tahoma"/>
            <family val="2"/>
          </rPr>
          <t>Plan with friends.</t>
        </r>
        <r>
          <rPr>
            <sz val="9"/>
            <color indexed="81"/>
            <rFont val="Tahoma"/>
            <family val="2"/>
          </rPr>
          <t xml:space="preserve"> Get together with your friends and compare your budget worksheets. Discuss the kind of trade-offs you might have to make in the future. Talk about what you're willing to give up and what's a must-have.</t>
        </r>
      </text>
    </comment>
    <comment ref="C581" authorId="0">
      <text>
        <r>
          <rPr>
            <b/>
            <sz val="9"/>
            <color indexed="81"/>
            <rFont val="Tahoma"/>
            <family val="2"/>
          </rPr>
          <t>Plan with your family.</t>
        </r>
        <r>
          <rPr>
            <sz val="9"/>
            <color indexed="81"/>
            <rFont val="Tahoma"/>
            <family val="2"/>
          </rPr>
          <t xml:space="preserve"> Show your budget to an adult family member and ask for tips about how to balance it. Are there certain trade-offs they would make? Do they have tips about how to save for your dreams?</t>
        </r>
      </text>
    </comment>
    <comment ref="C582" authorId="0">
      <text>
        <r>
          <rPr>
            <b/>
            <sz val="9"/>
            <color indexed="81"/>
            <rFont val="Tahoma"/>
            <family val="2"/>
          </rPr>
          <t>Plan over and over again.</t>
        </r>
        <r>
          <rPr>
            <sz val="9"/>
            <color indexed="81"/>
            <rFont val="Tahoma"/>
            <family val="2"/>
          </rPr>
          <t xml:space="preserve"> Experiment with what's important to you. Choose a few dreams to take off your list, but only for now; you may have money for them later. Recalculate your budget. Are you closer to having it balance? How did it feel to defer some items? You might want to play around with this, adding and subtracting various items and noticing which dreams feel the most important to you.</t>
        </r>
      </text>
    </comment>
    <comment ref="C588" authorId="0">
      <text>
        <r>
          <rPr>
            <b/>
            <sz val="9"/>
            <color indexed="81"/>
            <rFont val="Tahoma"/>
            <family val="2"/>
          </rPr>
          <t>A mission statement is a short, clear description of your business's purpose or reason for being.</t>
        </r>
        <r>
          <rPr>
            <sz val="9"/>
            <color indexed="81"/>
            <rFont val="Tahoma"/>
            <family val="2"/>
          </rPr>
          <t xml:space="preserve"> For example, Girl Scout Cookies are sold to provide customers with a tasty treat and to help girls do great things through Girl Scouting. You may want to add a sentence about why you and your friends are selling cookies as well. Next, write down your business goals. This includes your own goals and your group goals. Your goals can include both specific sales goals and a goal for using money (taking a trip, funding a Take Action project, and so on).</t>
        </r>
      </text>
    </comment>
    <comment ref="C590" authorId="0">
      <text>
        <r>
          <rPr>
            <b/>
            <sz val="9"/>
            <color indexed="81"/>
            <rFont val="Tahoma"/>
            <family val="2"/>
          </rPr>
          <t>What's the number one reason people say they don't buy Girl Scout Cookies?</t>
        </r>
        <r>
          <rPr>
            <sz val="9"/>
            <color indexed="81"/>
            <rFont val="Tahoma"/>
            <family val="2"/>
          </rPr>
          <t xml:space="preserve"> They were never asked! Spend some time developing ways to reach new customers, as well as coming up with ideas for connecting with last year's customers. For example, you could research events that happen in the community at the time of the cookie sale-you can reach a lot of potential customers at a place where people gather!</t>
        </r>
      </text>
    </comment>
    <comment ref="C592" authorId="0">
      <text>
        <r>
          <rPr>
            <b/>
            <sz val="9"/>
            <color indexed="81"/>
            <rFont val="Tahoma"/>
            <family val="2"/>
          </rPr>
          <t>Decide what you want to do with your cookie money, figure out how much that will cost, then set some smaller sales goals that will help you reach your team's larger goal.</t>
        </r>
        <r>
          <rPr>
            <sz val="9"/>
            <color indexed="81"/>
            <rFont val="Tahoma"/>
            <family val="2"/>
          </rPr>
          <t xml:space="preserve"> Create a timeline for your cookie sale that includes time for planning before the sale starts. As part of your planning, work out the logistics of the sale. For example, where will you sell? How often? Who will sell at the cookie booth, and when? What supplies do you need to get to decorate your cookie booth? Who will make posters or create clever slogans?</t>
        </r>
      </text>
    </comment>
    <comment ref="C594" authorId="0">
      <text>
        <r>
          <rPr>
            <b/>
            <sz val="9"/>
            <color indexed="81"/>
            <rFont val="Tahoma"/>
            <family val="2"/>
          </rPr>
          <t>A risk management plan gets you thinking about solutions to potential problems, even before they occur!</t>
        </r>
        <r>
          <rPr>
            <sz val="9"/>
            <color indexed="81"/>
            <rFont val="Tahoma"/>
            <family val="2"/>
          </rPr>
          <t xml:space="preserve"> This can be as simple as answering these three questions:
</t>
        </r>
        <r>
          <rPr>
            <sz val="9"/>
            <color indexed="81"/>
            <rFont val="Wingdings"/>
            <charset val="2"/>
          </rPr>
          <t></t>
        </r>
        <r>
          <rPr>
            <sz val="9"/>
            <color indexed="81"/>
            <rFont val="Tahoma"/>
            <family val="2"/>
          </rPr>
          <t xml:space="preserve">What can go wrong?
</t>
        </r>
        <r>
          <rPr>
            <sz val="9"/>
            <color indexed="81"/>
            <rFont val="Wingdings"/>
            <charset val="2"/>
          </rPr>
          <t></t>
        </r>
        <r>
          <rPr>
            <sz val="9"/>
            <color indexed="81"/>
            <rFont val="Tahoma"/>
            <family val="2"/>
          </rPr>
          <t xml:space="preserve">What can you do to keep this from happening?
</t>
        </r>
        <r>
          <rPr>
            <sz val="9"/>
            <color indexed="81"/>
            <rFont val="Wingdings"/>
            <charset val="2"/>
          </rPr>
          <t></t>
        </r>
        <r>
          <rPr>
            <sz val="9"/>
            <color indexed="81"/>
            <rFont val="Tahoma"/>
            <family val="2"/>
          </rPr>
          <t>What plans need to be in place if things don't go as you expect?
Make a list of things that can go wrong. For example, you may have to deal with bad weather, or several girls could get sick and be unable to sell cookies. You might want to talk to older Girl Scouts about problems they've had to deal with to get more ideas. Once you have your list of what could go wrong, brainstorm ways to make things right.</t>
        </r>
      </text>
    </comment>
    <comment ref="C596" authorId="0">
      <text>
        <r>
          <rPr>
            <b/>
            <sz val="9"/>
            <color indexed="81"/>
            <rFont val="Tahoma"/>
            <family val="2"/>
          </rPr>
          <t xml:space="preserve">Once you have your business plan on paper, </t>
        </r>
        <r>
          <rPr>
            <sz val="9"/>
            <color indexed="81"/>
            <rFont val="Tahoma"/>
            <family val="2"/>
          </rPr>
          <t>ask someone who runs her own business to critique it and offer suggestions for improving it.</t>
        </r>
      </text>
    </comment>
    <comment ref="C601" authorId="0">
      <text>
        <r>
          <rPr>
            <b/>
            <sz val="9"/>
            <color indexed="81"/>
            <rFont val="Tahoma"/>
            <family val="2"/>
          </rPr>
          <t>Your personal identity says something about you-who you are and what you stand for.</t>
        </r>
        <r>
          <rPr>
            <sz val="9"/>
            <color indexed="81"/>
            <rFont val="Tahoma"/>
            <family val="2"/>
          </rPr>
          <t xml:space="preserve"> Every day, you communicate your identity in different says to the world. Along the same lines, a brand identity is how a brand or company looks to the outside world. This includes the promise that a company makes to its customers, whether it's to offer great products or excellent customer service. Girl Scouts and Girl Scout Cookie are strong brands; almost everyone has heard of them and most people view them positively. To learn more about brand identity, pick one of your favorite brands, perhaps for a clothing store or a food item. Research the history of the product-including the logo or packaging that gives it a certain "look" and customers' thoughts about the brand. Then do similar research on Girl Scout Cookies. How is the cookie brand and the other brands you researched the same-or different?</t>
        </r>
      </text>
    </comment>
    <comment ref="C603" authorId="0">
      <text>
        <r>
          <rPr>
            <b/>
            <sz val="9"/>
            <color indexed="81"/>
            <rFont val="Tahoma"/>
            <family val="2"/>
          </rPr>
          <t>Every product has to compete in the marketplace for consumers' dollars-and people certainly have lots of choices if they want to buy cookies.</t>
        </r>
        <r>
          <rPr>
            <sz val="9"/>
            <color indexed="81"/>
            <rFont val="Tahoma"/>
            <family val="2"/>
          </rPr>
          <t xml:space="preserve"> So take a look at your cookie competition! Compare the packaging, the price, and the ingredients of one kind of Girl Scout Cookie with another brand. Note the way other kinds of cookies are displayed in stores and advertised in the media. Are there certain colors of types of slogans that seem more effective? Use what you've learned as you develop your sales pitch to create signs or videos that help sell your Girl Scout Cookies.</t>
        </r>
      </text>
    </comment>
    <comment ref="C605" authorId="0">
      <text>
        <r>
          <rPr>
            <b/>
            <sz val="9"/>
            <color indexed="81"/>
            <rFont val="Tahoma"/>
            <family val="2"/>
          </rPr>
          <t>The Girl Scout Cookie brand goes beyond ingredients and packaging, of course.</t>
        </r>
        <r>
          <rPr>
            <sz val="9"/>
            <color indexed="81"/>
            <rFont val="Tahoma"/>
            <family val="2"/>
          </rPr>
          <t xml:space="preserve"> When you sell cookies, you're also selling how cookies help girls, either by giving Girl Scouts real-world business experience or providing money for a great Girl Scout experience taht they couldn't get anywhere else. (Girl Scouts has always been know for this-that's why it's part of our brand identity!) Find one other product that also makes customers feel good-perhaps a company that donates a certain amount of money every time someone buys their product. Research how the company markets its product and the extra "feel good" component. Can you use anything you learned as you create your own message to customers?</t>
        </r>
      </text>
    </comment>
    <comment ref="C607" authorId="0">
      <text>
        <r>
          <rPr>
            <b/>
            <sz val="9"/>
            <color indexed="81"/>
            <rFont val="Tahoma"/>
            <family val="2"/>
          </rPr>
          <t>Create a slogan, poster, video, or presentation that puts together all that you've learned about the Girl Scout Cookie brand, the product itself, and how people help girls when they buy Girl Scout Cookies.</t>
        </r>
        <r>
          <rPr>
            <sz val="9"/>
            <color indexed="81"/>
            <rFont val="Tahoma"/>
            <family val="2"/>
          </rPr>
          <t xml:space="preserve"> Consider who your audience is, too. How can you create a message that will mean something special for them? Have fun-this is your chance to be creative and put your personal spin on your cookie sale!</t>
        </r>
      </text>
    </comment>
    <comment ref="C609" authorId="0">
      <text>
        <r>
          <rPr>
            <b/>
            <sz val="9"/>
            <color indexed="81"/>
            <rFont val="Tahoma"/>
            <family val="2"/>
          </rPr>
          <t>Think of ways to share the marketing piece you've developed. You may want to do a presentation at a family member's workplace or your place of worship.</t>
        </r>
        <r>
          <rPr>
            <sz val="9"/>
            <color indexed="81"/>
            <rFont val="Tahoma"/>
            <family val="2"/>
          </rPr>
          <t xml:space="preserve"> Or you may want to create a social media campaign, using the latest technology to spread the word about Girl Scout Cookies.</t>
        </r>
      </text>
    </comment>
    <comment ref="C614" authorId="0">
      <text>
        <r>
          <rPr>
            <b/>
            <sz val="9"/>
            <color indexed="81"/>
            <rFont val="Tahoma"/>
            <family val="2"/>
          </rPr>
          <t>As you and your friends think about how you want to use your cookie money, challenge yourselves to stretch.</t>
        </r>
        <r>
          <rPr>
            <sz val="9"/>
            <color indexed="81"/>
            <rFont val="Tahoma"/>
            <family val="2"/>
          </rPr>
          <t xml:space="preserve"> How about coming up with a high-impact Silver Award project or a Take Action project that's more ambitious than any you've done before? Or maybe you want to start saving for a big trip in the United States or overseas. It could take several years of hard work to get the money for such big projects-not to mention lots of research and planning. That's what makes achieving the goal so sweet!</t>
        </r>
      </text>
    </comment>
    <comment ref="C616" authorId="0">
      <text>
        <r>
          <rPr>
            <b/>
            <sz val="9"/>
            <color indexed="81"/>
            <rFont val="Tahoma"/>
            <family val="2"/>
          </rPr>
          <t>When you have a big goal, you have to sell in a bigger way.</t>
        </r>
        <r>
          <rPr>
            <sz val="9"/>
            <color indexed="81"/>
            <rFont val="Tahoma"/>
            <family val="2"/>
          </rPr>
          <t xml:space="preserve"> Brainstorm ways you could increase sales in ways you've never tried before. For example, maybe you could approach local businesses to see if they would buy cookies by the case to give to their own customers or staff. Maybe you could create a pop-up store and take it to places that get a lot of foot traffic. Or maybe you could get permission to set up a booth at a major event in your community. Once you've come up with a few solid ideas, write down a list of action steps to make your dreams become real.</t>
        </r>
      </text>
    </comment>
    <comment ref="C618" authorId="0">
      <text>
        <r>
          <rPr>
            <b/>
            <sz val="9"/>
            <color indexed="81"/>
            <rFont val="Tahoma"/>
            <family val="2"/>
          </rPr>
          <t>Whether you're using your cookie money to go on a dream trip or to fund a major Take Action project,</t>
        </r>
        <r>
          <rPr>
            <sz val="9"/>
            <color indexed="81"/>
            <rFont val="Tahoma"/>
            <family val="2"/>
          </rPr>
          <t xml:space="preserve"> you'll have a better chance of selling cookies if you make your dream real to your customers. Brainstorm exciting ways to tell the story of what you hope to do with your cookie money. For example, you may want to use social media to send updates on your progress. Remember that you may be working toward your goal for more than one year, so think about how you can keep current and future customers over time as well.</t>
        </r>
      </text>
    </comment>
    <comment ref="C620" authorId="0">
      <text>
        <r>
          <rPr>
            <b/>
            <sz val="9"/>
            <color indexed="81"/>
            <rFont val="Tahoma"/>
            <family val="2"/>
          </rPr>
          <t>Show your plan to a businesswoman,</t>
        </r>
        <r>
          <rPr>
            <sz val="9"/>
            <color indexed="81"/>
            <rFont val="Tahoma"/>
            <family val="2"/>
          </rPr>
          <t xml:space="preserve"> and ask for her advice about increasing sales, developing a new customer base, or telling your story in a strong way that makes customers want to buy your product.</t>
        </r>
      </text>
    </comment>
    <comment ref="C622" authorId="0">
      <text>
        <r>
          <rPr>
            <b/>
            <sz val="9"/>
            <color indexed="81"/>
            <rFont val="Tahoma"/>
            <family val="2"/>
          </rPr>
          <t>Think of innovative ways to let your customers know the progress you're making in the pursuit of your dream.</t>
        </r>
        <r>
          <rPr>
            <sz val="9"/>
            <color indexed="81"/>
            <rFont val="Tahoma"/>
            <family val="2"/>
          </rPr>
          <t xml:space="preserve"> If your customers feel good about being part of making your dream come true, they may want to keep purchasing cookies! Maybe you'd enjoy holding an open house for your customers where you could show a video or give a multimedia presentation about your plans. Or maybe you'd like to spread the word beyond your customer base by teaming up with an adult and posting a video online.</t>
        </r>
      </text>
    </comment>
  </commentList>
</comments>
</file>

<file path=xl/comments2.xml><?xml version="1.0" encoding="utf-8"?>
<comments xmlns="http://schemas.openxmlformats.org/spreadsheetml/2006/main">
  <authors>
    <author>Audra Edmunds</author>
    <author>Audra</author>
  </authors>
  <commentList>
    <comment ref="C8" authorId="0">
      <text>
        <r>
          <rPr>
            <sz val="9"/>
            <color indexed="81"/>
            <rFont val="Tahoma"/>
            <family val="2"/>
          </rPr>
          <t>you haven't spoken to in a while. Tell her why you miss her and hope to reconnect. Encourage her to do the same with one of her old friends.</t>
        </r>
      </text>
    </comment>
    <comment ref="C9" authorId="0">
      <text>
        <r>
          <rPr>
            <sz val="9"/>
            <color indexed="81"/>
            <rFont val="Tahoma"/>
            <family val="2"/>
          </rPr>
          <t>and surprise three friends with them, telling them a few of the specific qualities you enjoy about them and your friendship. Encourage your friends to pass the gesture forward.</t>
        </r>
      </text>
    </comment>
    <comment ref="C10" authorId="0">
      <text>
        <r>
          <rPr>
            <sz val="9"/>
            <color indexed="81"/>
            <rFont val="Tahoma"/>
            <family val="2"/>
          </rPr>
          <t>in portraying a character on a TV show you and your friends watch. (Or think of a movie or cartoon or even a music video.) Think about who the stereotype hurts and then find a way to start a conversation with your friends about this stereotype and why you think tthe show is wrong to use it. Does it trouble you enough to boycott the show for a week or two - or forever? Get your friends to join in with you.</t>
        </r>
      </text>
    </comment>
    <comment ref="C11" authorId="0">
      <text>
        <r>
          <rPr>
            <sz val="9"/>
            <color indexed="81"/>
            <rFont val="Tahoma"/>
            <family val="2"/>
          </rPr>
          <t>(at school, Girl Scouts, your place of worship) you don't usually talk with much. Ask questions and really listen to the answers. Try to clear your head of any first impressions. At the same time, make a good impression yourself by ________. Encourage your friends to do the same.</t>
        </r>
      </text>
    </comment>
    <comment ref="C12" authorId="0">
      <text>
        <r>
          <rPr>
            <sz val="9"/>
            <color indexed="81"/>
            <rFont val="Tahoma"/>
            <family val="2"/>
          </rPr>
          <t>cliques, and host a viewing night with friends. Discuss how the cliques resemble (or not) those you know at school. See if you can think of even one small thing to do to try to shift a real-life dyanmic you dislike - and get your friends to do the same. (Movies to consider: "Mean Girls," "Clueless," "Heathers," "Jawbreaker," "Bratz.")</t>
        </r>
      </text>
    </comment>
    <comment ref="C13" authorId="0">
      <text>
        <r>
          <rPr>
            <sz val="9"/>
            <color indexed="81"/>
            <rFont val="Tahoma"/>
            <family val="2"/>
          </rPr>
          <t>(movies, mall, pizza, Girl Scout event)? Invite someone who's not normally part of your group. Ask any other friends with you to help make her feel included. Then encourage them to "pass it forward" by being the next to widen your circle.</t>
        </r>
      </text>
    </comment>
    <comment ref="C14" authorId="0">
      <text>
        <r>
          <rPr>
            <sz val="9"/>
            <color indexed="81"/>
            <rFont val="Tahoma"/>
            <family val="2"/>
          </rPr>
          <t>week - for one full week, do not listen to or spread any rumors, gossip, or "mean talk." Think about making "no gossip" a way of life. Jot down when you thought of some gossip but didn't spread it. Get your friends to do the same. Encourage them to "pass it forward."</t>
        </r>
      </text>
    </comment>
    <comment ref="C15" authorId="0">
      <text>
        <r>
          <rPr>
            <sz val="9"/>
            <color indexed="81"/>
            <rFont val="Tahoma"/>
            <family val="2"/>
          </rPr>
          <t>A friend hurt your feelings. Instead of telling her (or him) directly, your urge is to vent to a few other friends. Stop the urge. Speak directly to the person who hurt your feelings. "I-statement," anyone? Encourage your friends to do the same: Get them to "pass it forward."</t>
        </r>
      </text>
    </comment>
    <comment ref="C16" authorId="0">
      <text>
        <r>
          <rPr>
            <sz val="9"/>
            <color indexed="81"/>
            <rFont val="Tahoma"/>
            <family val="2"/>
          </rPr>
          <t>message and add it to the signature line of your emails (or add it to your voicemail or hang it in your locker or somewhere else where others can see it.) Just to get your mind going, how about "Just kidding just hurts." Get your friends to "pass it forward."</t>
        </r>
      </text>
    </comment>
    <comment ref="C19" authorId="0">
      <text>
        <r>
          <rPr>
            <sz val="9"/>
            <color indexed="81"/>
            <rFont val="Tahoma"/>
            <family val="2"/>
          </rPr>
          <t>you want to take action on.</t>
        </r>
      </text>
    </comment>
    <comment ref="C22" authorId="0">
      <text>
        <r>
          <rPr>
            <sz val="9"/>
            <color indexed="81"/>
            <rFont val="Tahoma"/>
            <family val="2"/>
          </rPr>
          <t>including a time line.</t>
        </r>
      </text>
    </comment>
    <comment ref="C28" authorId="0">
      <text>
        <r>
          <rPr>
            <sz val="9"/>
            <color indexed="81"/>
            <rFont val="Tahoma"/>
            <family val="2"/>
          </rPr>
          <t>you've collected and make a commitment about how you will continue to use them throguhout your life.</t>
        </r>
      </text>
    </comment>
    <comment ref="C32" authorId="0">
      <text>
        <r>
          <rPr>
            <sz val="9"/>
            <color indexed="81"/>
            <rFont val="Tahoma"/>
            <family val="2"/>
          </rPr>
          <t>by actively assisting during four sessions of the Brownie Quest (even better, come to all of them!)</t>
        </r>
      </text>
    </comment>
    <comment ref="C34" authorId="0">
      <text>
        <r>
          <rPr>
            <sz val="9"/>
            <color indexed="81"/>
            <rFont val="Tahoma"/>
            <family val="2"/>
          </rPr>
          <t>skills by preparing the materials and instructions for three Quest activities in advance of their sessions. Each session includes two to three activities, so there is plenty to do to keep each session running smoothly. You can go over the activities with the Quest's adult guides and discuss how you can best assist.</t>
        </r>
      </text>
    </comment>
    <comment ref="C35" authorId="0">
      <text>
        <r>
          <rPr>
            <sz val="9"/>
            <color indexed="81"/>
            <rFont val="Tahoma"/>
            <family val="2"/>
          </rPr>
          <t>or talent you have by planning and guiding the Brownies to do one "just for fun" extra activity while they are on the Quest. For example, perhaps you are good at crafts and want to teach the girls to make a gift for themselves or a friend. Or perhaps you are science-minded and can think of a little experiment the Brownies can do during a session. Maybe you can sing or dance or make up funny cheers. You get the idea-add a little of the extra joy you uniquely bring to a Brownie session! Try to make whatever you do tie into the Quest. And rememeber, the Brownies already have a lot going on to earn their keys-so you'll wnat to keep your little extra short and sweet!</t>
        </r>
      </text>
    </comment>
    <comment ref="C36" authorId="0">
      <text>
        <r>
          <rPr>
            <sz val="9"/>
            <color indexed="81"/>
            <rFont val="Tahoma"/>
            <family val="2"/>
          </rPr>
          <t>the Brownies will be leading their famlies and communities in "healthy-living" actions like making and enjoying healthy treats or playing a game that gets people up and moving. Take the healthy living even further by doing one of these:
 -Bring the fixings for a simple, healthy snack to a session (carrots and low-fat dip; apples and yogurt), assist the girls in "making" the treat, and explain (perhaps on poster board) - in a Brownie-Friendly way - why that snack is better than something else (like_____).
 -Teach the brownies to do a simple exercise or stretch that you know and like, and use it as a "quick break" between activities. Offer a short explanantion of why it's good!
 - Bring some music and get everybody moving as the meeting starts or ends - or when an energy boost is needed! Offer a quick explanation of why it's good!</t>
        </r>
      </text>
    </comment>
    <comment ref="C37" authorId="0">
      <text>
        <r>
          <rPr>
            <sz val="9"/>
            <color indexed="81"/>
            <rFont val="Tahoma"/>
            <family val="2"/>
          </rPr>
          <t>Find out one thing you did during Brownie Quest that was really, really great (a perfect 10!). Then find out one thing that youc an keep in mind-to practice for the next time you team up with younger girls in Girl Scouts.</t>
        </r>
      </text>
    </comment>
    <comment ref="C43" authorId="0">
      <text>
        <r>
          <rPr>
            <sz val="9"/>
            <color indexed="81"/>
            <rFont val="Tahoma"/>
            <family val="2"/>
          </rPr>
          <t>throughout the journey. Record what you see, hear, feel, and smell in the air.</t>
        </r>
      </text>
    </comment>
    <comment ref="C44" authorId="0">
      <text>
        <r>
          <rPr>
            <sz val="9"/>
            <color indexed="81"/>
            <rFont val="Tahoma"/>
            <family val="2"/>
          </rPr>
          <t>who can guide you to greater air awareness (meteorologists, biologists, wind farm or aeronautical engineers, parasailing instructors, astronauts, physicians or other health specialists, fragrance specialists, yoga instructors.)</t>
        </r>
      </text>
    </comment>
    <comment ref="C45" authorId="0">
      <text>
        <r>
          <rPr>
            <sz val="9"/>
            <color indexed="81"/>
            <rFont val="Tahoma"/>
            <family val="2"/>
          </rPr>
          <t xml:space="preserve">about the issues that impact Earth's air. Check out all the air issues throughout </t>
        </r>
        <r>
          <rPr>
            <i/>
            <sz val="9"/>
            <color indexed="81"/>
            <rFont val="Tahoma"/>
            <family val="2"/>
          </rPr>
          <t>Breathe</t>
        </r>
        <r>
          <rPr>
            <sz val="9"/>
            <color indexed="81"/>
            <rFont val="Tahoma"/>
            <family val="2"/>
          </rPr>
          <t>. Take a walk, with some Cadette friends (and of course a trusty adult), around a school, business district, a mall, or other area in search of air issues. Think about trees or think about noise!</t>
        </r>
      </text>
    </comment>
    <comment ref="C46" authorId="0">
      <text>
        <r>
          <rPr>
            <sz val="9"/>
            <color indexed="81"/>
            <rFont val="Tahoma"/>
            <family val="2"/>
          </rPr>
          <t>personal reason you care about Earth's air. Write a statement that explains why this reason matters to you and why it should matter to others. Share your AWAREness statement with your sister Cadettes.</t>
        </r>
      </text>
    </comment>
    <comment ref="C49" authorId="0">
      <text>
        <r>
          <rPr>
            <sz val="9"/>
            <color indexed="81"/>
            <rFont val="Tahoma"/>
            <family val="2"/>
          </rPr>
          <t>choose an air issue to act on together. Learn as much as you can about it (use experts you've met) and write a statement that explains why it's important to educate and inspire others on this issue.</t>
        </r>
      </text>
    </comment>
    <comment ref="C50" authorId="0">
      <text>
        <r>
          <rPr>
            <sz val="9"/>
            <color indexed="81"/>
            <rFont val="Tahoma"/>
            <family val="2"/>
          </rPr>
          <t>and inspire--this is your Air Care Team (ACT)! What groups of people would be best to join with you? Principals and teachers? Parents? Your peers? Who can best assist you in moving forward?</t>
        </r>
      </text>
    </comment>
    <comment ref="C51" authorId="0">
      <text>
        <r>
          <rPr>
            <sz val="9"/>
            <color indexed="81"/>
            <rFont val="Tahoma"/>
            <family val="2"/>
          </rPr>
          <t>your Air Care Team to do. What call to action will you deliver as you educate and inspire? How will your ACT's efforts on this call to action improve your air issue?</t>
        </r>
      </text>
    </comment>
    <comment ref="C52" authorId="0">
      <text>
        <r>
          <rPr>
            <sz val="9"/>
            <color indexed="81"/>
            <rFont val="Tahoma"/>
            <family val="2"/>
          </rPr>
          <t>your Air Care Team to inspire them to act on your air issue. The medium and method are up to you. The goal is to engage all their senses and create a sustainable effort! Air needs more than just a one-time gathering!</t>
        </r>
      </text>
    </comment>
    <comment ref="C53" authorId="0">
      <text>
        <r>
          <rPr>
            <sz val="9"/>
            <color indexed="81"/>
            <rFont val="Tahoma"/>
            <family val="2"/>
          </rPr>
          <t>Give your ACT its call to action. Feel the rewards of influencing others in a lasting way!</t>
        </r>
      </text>
    </comment>
    <comment ref="C56" authorId="0">
      <text>
        <r>
          <rPr>
            <sz val="9"/>
            <color indexed="81"/>
            <rFont val="Tahoma"/>
            <family val="2"/>
          </rPr>
          <t>or improvement through your efforts to educate and inspire. What is the ACT doing to benefit air?</t>
        </r>
      </text>
    </comment>
    <comment ref="C57" authorId="0">
      <text>
        <r>
          <rPr>
            <sz val="9"/>
            <color indexed="81"/>
            <rFont val="Tahoma"/>
            <family val="2"/>
          </rPr>
          <t>with your ACT and maybe even go further. Contact a local media outlet or ask your library for display space.</t>
        </r>
      </text>
    </comment>
    <comment ref="C58" authorId="0">
      <text>
        <r>
          <rPr>
            <sz val="9"/>
            <color indexed="81"/>
            <rFont val="Tahoma"/>
            <family val="2"/>
          </rPr>
          <t>and reflect on your efforts and their impact. Take some time and talk it through. What will you do differently the next time you decide to act for Earth?</t>
        </r>
      </text>
    </comment>
    <comment ref="C59" authorId="0">
      <text>
        <r>
          <rPr>
            <sz val="9"/>
            <color indexed="81"/>
            <rFont val="Tahoma"/>
            <family val="2"/>
          </rPr>
          <t>to strive to be an heir apparent of air and all of Planet Earth's elements.</t>
        </r>
      </text>
    </comment>
    <comment ref="C63" authorId="0">
      <text>
        <r>
          <rPr>
            <sz val="9"/>
            <color indexed="81"/>
            <rFont val="Tahoma"/>
            <family val="2"/>
          </rPr>
          <t xml:space="preserve">on (or about to be on) their </t>
        </r>
        <r>
          <rPr>
            <i/>
            <sz val="9"/>
            <color indexed="81"/>
            <rFont val="Tahoma"/>
            <family val="2"/>
          </rPr>
          <t>WOW! Wonders of Water</t>
        </r>
        <r>
          <rPr>
            <sz val="9"/>
            <color indexed="81"/>
            <rFont val="Tahoma"/>
            <family val="2"/>
          </rPr>
          <t xml:space="preserve"> journey. Or find a team that recently completed </t>
        </r>
        <r>
          <rPr>
            <i/>
            <sz val="9"/>
            <color indexed="81"/>
            <rFont val="Tahoma"/>
            <family val="2"/>
          </rPr>
          <t>WOW!</t>
        </r>
      </text>
    </comment>
    <comment ref="C64" authorId="0">
      <text>
        <r>
          <rPr>
            <sz val="9"/>
            <color indexed="81"/>
            <rFont val="Tahoma"/>
            <family val="2"/>
          </rPr>
          <t xml:space="preserve">guiding the Brownies and find out what the team is doing, what the Brownies enjoy, and what the volunteer finds challenging. Take a look at the Brownie </t>
        </r>
        <r>
          <rPr>
            <i/>
            <sz val="9"/>
            <color indexed="81"/>
            <rFont val="Tahoma"/>
            <family val="2"/>
          </rPr>
          <t>WOW!</t>
        </r>
        <r>
          <rPr>
            <sz val="9"/>
            <color indexed="81"/>
            <rFont val="Tahoma"/>
            <family val="2"/>
          </rPr>
          <t xml:space="preserve"> Book and flip through the adult book, too!
Now the fun begins!</t>
        </r>
      </text>
    </comment>
    <comment ref="C65" authorId="0">
      <text>
        <r>
          <rPr>
            <sz val="9"/>
            <color indexed="81"/>
            <rFont val="Tahoma"/>
            <family val="2"/>
          </rPr>
          <t>Brownie Team's gatherings, coordinating the schedule with the volunteers so you'll have time to do each of these:</t>
        </r>
      </text>
    </comment>
    <comment ref="C66" authorId="0">
      <text>
        <r>
          <rPr>
            <sz val="9"/>
            <color indexed="81"/>
            <rFont val="Tahoma"/>
            <family val="2"/>
          </rPr>
          <t xml:space="preserve">through a fun activity that teaches them something about Earth's air or water or both! You can adapt an activity from your journey for younger girls, check out some of the options in the </t>
        </r>
        <r>
          <rPr>
            <i/>
            <sz val="9"/>
            <color indexed="81"/>
            <rFont val="Tahoma"/>
            <family val="2"/>
          </rPr>
          <t>WOW!</t>
        </r>
        <r>
          <rPr>
            <sz val="9"/>
            <color indexed="81"/>
            <rFont val="Tahoma"/>
            <family val="2"/>
          </rPr>
          <t xml:space="preserve"> Girls' book and volunteer books, or create an activity of your own. A magical science experiment? Making rainbows? Making and flying a kite? Enjoy the sounds of nature? Scenty stuff? A game you invent about animals that inhabit water and sky? Or perhaps you and some friends can act out a scene from "A Very Wet ELF Adventure" or even make a short puppet show based on the story. Better yet, guide the Browneis to do their own!</t>
        </r>
      </text>
    </comment>
    <comment ref="C67" authorId="0">
      <text>
        <r>
          <rPr>
            <sz val="9"/>
            <color indexed="81"/>
            <rFont val="Tahoma"/>
            <family val="2"/>
          </rPr>
          <t xml:space="preserve">to try a new healthy habit--a watery treat (check out the ideas in the </t>
        </r>
        <r>
          <rPr>
            <i/>
            <sz val="9"/>
            <color indexed="81"/>
            <rFont val="Tahoma"/>
            <family val="2"/>
          </rPr>
          <t>WOW!</t>
        </r>
        <r>
          <rPr>
            <sz val="9"/>
            <color indexed="81"/>
            <rFont val="Tahoma"/>
            <family val="2"/>
          </rPr>
          <t xml:space="preserve"> book), some fun cardio or yoga exercises, or a fruit or veggie grown with local water (and air!). Check with the Brownie's volunteer about food allergies before you plan any snacks. Your goal is to get the Brownies thinking about how what is good for us is often good for Earth, too!</t>
        </r>
      </text>
    </comment>
    <comment ref="C68" authorId="0">
      <text>
        <r>
          <rPr>
            <sz val="9"/>
            <color indexed="81"/>
            <rFont val="Tahoma"/>
            <family val="2"/>
          </rPr>
          <t>in a short activity that gets them thinking about what great teamwork looks like. Maybe you know a game or maybe you can invent one that gets the Brownies cooperating. If not, get some ideas from other Girl Scouts in your area. Teac the game as an opening or closing or an energizing break. While the Brownies are exploring the Wonders of Water, they are also practicing another WOW--Ways of Working. Your goal is to get the Brownies practicing some really great WOWs!</t>
        </r>
      </text>
    </comment>
    <comment ref="C69" authorId="0">
      <text>
        <r>
          <rPr>
            <sz val="9"/>
            <color indexed="81"/>
            <rFont val="Tahoma"/>
            <family val="2"/>
          </rPr>
          <t>a line from the Girl Scout Law that you are trying to live out in your life right now. Tell them what you are doing to bring that line to life. Then, ask them to tell you about a line they are living out!</t>
        </r>
      </text>
    </comment>
    <comment ref="C70" authorId="0">
      <text>
        <r>
          <rPr>
            <sz val="9"/>
            <color indexed="81"/>
            <rFont val="Tahoma"/>
            <family val="2"/>
          </rPr>
          <t>your mission with the Brownies, ask the volunteer for input on what you did. What was great? What might you want to do a little differently in the future?</t>
        </r>
      </text>
    </comment>
    <comment ref="C71" authorId="0">
      <text>
        <r>
          <rPr>
            <sz val="9"/>
            <color indexed="81"/>
            <rFont val="Tahoma"/>
            <family val="2"/>
          </rPr>
          <t xml:space="preserve">inspiring Brownies, think about and answer these question:
·What did you </t>
        </r>
        <r>
          <rPr>
            <b/>
            <i/>
            <sz val="9"/>
            <color indexed="81"/>
            <rFont val="Tahoma"/>
            <family val="2"/>
          </rPr>
          <t>Discover</t>
        </r>
        <r>
          <rPr>
            <sz val="9"/>
            <color indexed="81"/>
            <rFont val="Tahoma"/>
            <family val="2"/>
          </rPr>
          <t xml:space="preserve"> within yourself as you guided Brownies?
·Why is it important to </t>
        </r>
        <r>
          <rPr>
            <b/>
            <i/>
            <sz val="9"/>
            <color indexed="81"/>
            <rFont val="Tahoma"/>
            <family val="2"/>
          </rPr>
          <t>Connect</t>
        </r>
        <r>
          <rPr>
            <sz val="9"/>
            <color indexed="81"/>
            <rFont val="Tahoma"/>
            <family val="2"/>
          </rPr>
          <t xml:space="preserve"> with younger girls?
·What did you accomplish on behalf of the Earth by </t>
        </r>
        <r>
          <rPr>
            <b/>
            <i/>
            <sz val="9"/>
            <color indexed="81"/>
            <rFont val="Tahoma"/>
            <family val="2"/>
          </rPr>
          <t>Taking Action</t>
        </r>
        <r>
          <rPr>
            <sz val="9"/>
            <color indexed="81"/>
            <rFont val="Tahoma"/>
            <family val="2"/>
          </rPr>
          <t xml:space="preserve"> to educate and inspire Brownies?</t>
        </r>
      </text>
    </comment>
    <comment ref="C77" authorId="1">
      <text>
        <r>
          <rPr>
            <b/>
            <sz val="9"/>
            <color indexed="81"/>
            <rFont val="Tahoma"/>
            <family val="2"/>
          </rPr>
          <t>What it means for Cadettes:</t>
        </r>
        <r>
          <rPr>
            <sz val="9"/>
            <color indexed="81"/>
            <rFont val="Tahoma"/>
            <family val="2"/>
          </rPr>
          <t xml:space="preserve"> They have taken stock of media in their world and the influence it has.
</t>
        </r>
        <r>
          <rPr>
            <b/>
            <sz val="9"/>
            <color indexed="81"/>
            <rFont val="Tahoma"/>
            <family val="2"/>
          </rPr>
          <t>How Cadettes earn it:</t>
        </r>
        <r>
          <rPr>
            <sz val="9"/>
            <color indexed="81"/>
            <rFont val="Tahoma"/>
            <family val="2"/>
          </rPr>
          <t xml:space="preserve"> They complete three activities that get them to hone in on the role media plays in their lives and the lives of those around them, plus one that considers media in their community</t>
        </r>
      </text>
    </comment>
    <comment ref="C80" authorId="1">
      <text>
        <r>
          <rPr>
            <b/>
            <sz val="9"/>
            <color indexed="81"/>
            <rFont val="Tahoma"/>
            <family val="2"/>
          </rPr>
          <t xml:space="preserve">What it means for Cadettes: </t>
        </r>
        <r>
          <rPr>
            <sz val="9"/>
            <color indexed="81"/>
            <rFont val="Tahoma"/>
            <family val="2"/>
          </rPr>
          <t xml:space="preserve">They understand the importance of having media reflect the realities of their world.
</t>
        </r>
        <r>
          <rPr>
            <b/>
            <sz val="9"/>
            <color indexed="81"/>
            <rFont val="Tahoma"/>
            <family val="2"/>
          </rPr>
          <t>How Cadettes earn it:</t>
        </r>
        <r>
          <rPr>
            <sz val="9"/>
            <color indexed="81"/>
            <rFont val="Tahoma"/>
            <family val="2"/>
          </rPr>
          <t xml:space="preserve"> They team up on a MEdia Remake Project to make media that better represents their reality.</t>
        </r>
      </text>
    </comment>
    <comment ref="C83" authorId="1">
      <text>
        <r>
          <rPr>
            <b/>
            <sz val="9"/>
            <color indexed="81"/>
            <rFont val="Tahoma"/>
            <family val="2"/>
          </rPr>
          <t xml:space="preserve">What it means for Cadettes: </t>
        </r>
        <r>
          <rPr>
            <sz val="9"/>
            <color indexed="81"/>
            <rFont val="Tahoma"/>
            <family val="2"/>
          </rPr>
          <t xml:space="preserve">They have made a personal commitment to cultivate a new perspective on media
</t>
        </r>
        <r>
          <rPr>
            <b/>
            <sz val="9"/>
            <color indexed="81"/>
            <rFont val="Tahoma"/>
            <family val="2"/>
          </rPr>
          <t xml:space="preserve">How Cadettes earn it: </t>
        </r>
        <r>
          <rPr>
            <sz val="9"/>
            <color indexed="81"/>
            <rFont val="Tahoma"/>
            <family val="2"/>
          </rPr>
          <t>They challenge themselves to make a positive change in the way they use media in their lives--a change that they Cultivate so it grows into full-fledged inspiration for others.</t>
        </r>
      </text>
    </comment>
    <comment ref="C87" authorId="1">
      <text>
        <r>
          <rPr>
            <sz val="9"/>
            <color indexed="81"/>
            <rFont val="Tahoma"/>
            <family val="2"/>
          </rPr>
          <t>Find a team of Girl Scout Brownies on (or about to begin) their A World of Girls journey. Ask the adults who volunteer with your group, or ask your Girl Scout council, for tips on how to locate a Brownie team.</t>
        </r>
      </text>
    </comment>
    <comment ref="C88" authorId="1">
      <text>
        <r>
          <rPr>
            <sz val="9"/>
            <color indexed="81"/>
            <rFont val="Tahoma"/>
            <family val="2"/>
          </rPr>
          <t xml:space="preserve">Find out what the Brownie team is doing from their volunteer. Talk with her about what the Brownies enjoy and what she finds challenging. Read the Brownies' </t>
        </r>
        <r>
          <rPr>
            <i/>
            <sz val="9"/>
            <color indexed="81"/>
            <rFont val="Tahoma"/>
            <family val="2"/>
          </rPr>
          <t>A World of Girls</t>
        </r>
        <r>
          <rPr>
            <sz val="9"/>
            <color indexed="81"/>
            <rFont val="Tahoma"/>
            <family val="2"/>
          </rPr>
          <t xml:space="preserve"> book and take a look at the adult guide, too.</t>
        </r>
      </text>
    </comment>
    <comment ref="C89" authorId="1">
      <text>
        <r>
          <rPr>
            <sz val="9"/>
            <color indexed="81"/>
            <rFont val="Tahoma"/>
            <family val="2"/>
          </rPr>
          <t>Arrange to be at some of the Brownies' gatherings. Coordinate with the volunteer so you'll have time to do each of these:</t>
        </r>
      </text>
    </comment>
    <comment ref="C90" authorId="1">
      <text>
        <r>
          <rPr>
            <sz val="9"/>
            <color indexed="81"/>
            <rFont val="Tahoma"/>
            <family val="2"/>
          </rPr>
          <t>Inspire the Brownies to look and listen for stories in their everyday lives. With your knowledge of media, talk about the stories the media creates about girls and how they make girls feel. Together, decide whether media portrayals of girls seem true. Share other stories, too, such as stories of real girls and women you have met or learned about on your Cadette journey.</t>
        </r>
      </text>
    </comment>
    <comment ref="C91" authorId="1">
      <text>
        <r>
          <rPr>
            <sz val="9"/>
            <color indexed="81"/>
            <rFont val="Tahoma"/>
            <family val="2"/>
          </rPr>
          <t>Guide the Brownies in an activity to develop their teamwork skills. The girls are planning to tell a story together to an audience and create a change in their community. They'll need to work together to make that happen. Maybe you've participated in team-building activities with Cadettes or with other girls in your world. If so, share some tips with the Brownies. If not, get ideas from other Girl Scouts in your area. You might use a team-building activity to open or close a session, or introduce it when it best fits for the Brownie team and its journey.</t>
        </r>
      </text>
    </comment>
    <comment ref="C92" authorId="1">
      <text>
        <r>
          <rPr>
            <sz val="9"/>
            <color indexed="81"/>
            <rFont val="Tahoma"/>
            <family val="2"/>
          </rPr>
          <t xml:space="preserve">Inspire the girls to try a healthy new activity, such as a physically active game from another country or culture, or one of your favorite types of exercise or dance.Find ideas in the </t>
        </r>
        <r>
          <rPr>
            <i/>
            <sz val="9"/>
            <color indexed="81"/>
            <rFont val="Tahoma"/>
            <family val="2"/>
          </rPr>
          <t>A World of Girls</t>
        </r>
        <r>
          <rPr>
            <sz val="9"/>
            <color indexed="81"/>
            <rFont val="Tahoma"/>
            <family val="2"/>
          </rPr>
          <t xml:space="preserve"> adult guide, or ask the Brownies for some of their favorites. By showing the Brownies the benefits --and fun--of exercise and movement, you'll create a story that features healthy girls of the future.</t>
        </r>
      </text>
    </comment>
    <comment ref="C93" authorId="1">
      <text>
        <r>
          <rPr>
            <sz val="9"/>
            <color indexed="81"/>
            <rFont val="Tahoma"/>
            <family val="2"/>
          </rPr>
          <t>Encourage the Brownies to use a variety of media and various art forms as they explore storytelling. You might share types of media new to you or demonstrate a medium in which you have some expertise. Share your interest and knowledge with Brownies as they tell their own stories of who they are and how they are connected to a world of girls.</t>
        </r>
      </text>
    </comment>
    <comment ref="C94" authorId="1">
      <text>
        <r>
          <rPr>
            <sz val="9"/>
            <color indexed="81"/>
            <rFont val="Tahoma"/>
            <family val="2"/>
          </rPr>
          <t>After you've completed your activities with the Brownies, ask their volunteer for feedback on what you did. What worked well? What might you change next time?</t>
        </r>
      </text>
    </comment>
    <comment ref="C95" authorId="1">
      <text>
        <r>
          <rPr>
            <sz val="9"/>
            <color indexed="81"/>
            <rFont val="Tahoma"/>
            <family val="2"/>
          </rPr>
          <t>Now that you've shared stories with the Brownies, and learned some of their stories, think about and answer these questions:
  In what ways did you Connect with the younger girls?
  How did your leadership encourage the Brownies to Take Action to create a change in their community?
  What did you Discover about yourself as you guided the Brownies?</t>
        </r>
      </text>
    </comment>
  </commentList>
</comments>
</file>

<file path=xl/comments3.xml><?xml version="1.0" encoding="utf-8"?>
<comments xmlns="http://schemas.openxmlformats.org/spreadsheetml/2006/main">
  <authors>
    <author>Audra</author>
  </authors>
  <commentList>
    <comment ref="C7" authorId="0">
      <text/>
    </comment>
    <comment ref="C8" authorId="0">
      <text/>
    </comment>
    <comment ref="C9" authorId="0">
      <text/>
    </comment>
    <comment ref="C10" authorId="0">
      <text/>
    </comment>
    <comment ref="C11" authorId="0">
      <text/>
    </comment>
    <comment ref="C12" authorId="0">
      <text/>
    </comment>
    <comment ref="C13" authorId="0">
      <text/>
    </comment>
    <comment ref="C14" authorId="0">
      <text/>
    </comment>
    <comment ref="C15" authorId="0">
      <text/>
    </comment>
    <comment ref="C16" authorId="0">
      <text/>
    </comment>
    <comment ref="C17" authorId="0">
      <text/>
    </comment>
    <comment ref="C18" authorId="0">
      <text/>
    </comment>
    <comment ref="C19" authorId="0">
      <text/>
    </comment>
    <comment ref="C20" authorId="0">
      <text/>
    </comment>
    <comment ref="C21" authorId="0">
      <text/>
    </comment>
    <comment ref="C22" authorId="0">
      <text/>
    </comment>
    <comment ref="C23" authorId="0">
      <text/>
    </comment>
    <comment ref="C24" authorId="0">
      <text/>
    </comment>
    <comment ref="C25" authorId="0">
      <text/>
    </comment>
    <comment ref="C26" authorId="0">
      <text/>
    </comment>
    <comment ref="C31" authorId="0">
      <text/>
    </comment>
    <comment ref="C32" authorId="0">
      <text/>
    </comment>
    <comment ref="C33" authorId="0">
      <text/>
    </comment>
    <comment ref="C34" authorId="0">
      <text/>
    </comment>
    <comment ref="C35" authorId="0">
      <text/>
    </comment>
    <comment ref="C36" authorId="0">
      <text/>
    </comment>
    <comment ref="C37" authorId="0">
      <text/>
    </comment>
    <comment ref="C38" authorId="0">
      <text/>
    </comment>
    <comment ref="C39" authorId="0">
      <text/>
    </comment>
    <comment ref="C40" authorId="0">
      <text/>
    </comment>
    <comment ref="C41" authorId="0">
      <text/>
    </comment>
    <comment ref="C42" authorId="0">
      <text/>
    </comment>
    <comment ref="C43" authorId="0">
      <text/>
    </comment>
    <comment ref="C44" authorId="0">
      <text/>
    </comment>
    <comment ref="C45" authorId="0">
      <text/>
    </comment>
    <comment ref="C46" authorId="0">
      <text/>
    </comment>
    <comment ref="C47" authorId="0">
      <text/>
    </comment>
    <comment ref="C48" authorId="0">
      <text/>
    </comment>
    <comment ref="C49" authorId="0">
      <text/>
    </comment>
    <comment ref="C50" authorId="0">
      <text/>
    </comment>
    <comment ref="C55" authorId="0">
      <text/>
    </comment>
    <comment ref="C56" authorId="0">
      <text/>
    </comment>
    <comment ref="C57" authorId="0">
      <text/>
    </comment>
    <comment ref="C58" authorId="0">
      <text/>
    </comment>
    <comment ref="C59" authorId="0">
      <text/>
    </comment>
    <comment ref="C60" authorId="0">
      <text/>
    </comment>
    <comment ref="C61" authorId="0">
      <text/>
    </comment>
    <comment ref="C62" authorId="0">
      <text/>
    </comment>
    <comment ref="C63" authorId="0">
      <text/>
    </comment>
    <comment ref="C64" authorId="0">
      <text/>
    </comment>
    <comment ref="C65" authorId="0">
      <text/>
    </comment>
    <comment ref="C66" authorId="0">
      <text/>
    </comment>
    <comment ref="C67" authorId="0">
      <text/>
    </comment>
    <comment ref="C68" authorId="0">
      <text/>
    </comment>
    <comment ref="C69" authorId="0">
      <text/>
    </comment>
    <comment ref="C70" authorId="0">
      <text/>
    </comment>
    <comment ref="C71" authorId="0">
      <text/>
    </comment>
    <comment ref="C72" authorId="0">
      <text/>
    </comment>
    <comment ref="C73" authorId="0">
      <text/>
    </comment>
    <comment ref="C74" authorId="0">
      <text/>
    </comment>
    <comment ref="C79" authorId="0">
      <text/>
    </comment>
    <comment ref="C80" authorId="0">
      <text/>
    </comment>
    <comment ref="C81" authorId="0">
      <text/>
    </comment>
    <comment ref="C82" authorId="0">
      <text/>
    </comment>
    <comment ref="C83" authorId="0">
      <text/>
    </comment>
    <comment ref="C84" authorId="0">
      <text/>
    </comment>
    <comment ref="C85" authorId="0">
      <text/>
    </comment>
    <comment ref="C86" authorId="0">
      <text/>
    </comment>
    <comment ref="C87" authorId="0">
      <text/>
    </comment>
    <comment ref="C88" authorId="0">
      <text/>
    </comment>
    <comment ref="C89" authorId="0">
      <text/>
    </comment>
    <comment ref="C90" authorId="0">
      <text/>
    </comment>
    <comment ref="C91" authorId="0">
      <text/>
    </comment>
    <comment ref="C92" authorId="0">
      <text/>
    </comment>
    <comment ref="C93" authorId="0">
      <text/>
    </comment>
    <comment ref="C94" authorId="0">
      <text/>
    </comment>
    <comment ref="C95" authorId="0">
      <text/>
    </comment>
    <comment ref="C96" authorId="0">
      <text/>
    </comment>
    <comment ref="C97" authorId="0">
      <text/>
    </comment>
    <comment ref="C98" authorId="0">
      <text/>
    </comment>
    <comment ref="C103" authorId="0">
      <text/>
    </comment>
    <comment ref="C104" authorId="0">
      <text/>
    </comment>
    <comment ref="C105" authorId="0">
      <text/>
    </comment>
    <comment ref="C106" authorId="0">
      <text/>
    </comment>
    <comment ref="C107" authorId="0">
      <text/>
    </comment>
    <comment ref="C108" authorId="0">
      <text/>
    </comment>
    <comment ref="C109" authorId="0">
      <text/>
    </comment>
    <comment ref="C110" authorId="0">
      <text/>
    </comment>
    <comment ref="C111" authorId="0">
      <text/>
    </comment>
    <comment ref="C112" authorId="0">
      <text/>
    </comment>
    <comment ref="C113" authorId="0">
      <text/>
    </comment>
    <comment ref="C114" authorId="0">
      <text/>
    </comment>
    <comment ref="C115" authorId="0">
      <text/>
    </comment>
    <comment ref="C116" authorId="0">
      <text/>
    </comment>
    <comment ref="C117" authorId="0">
      <text/>
    </comment>
    <comment ref="C118" authorId="0">
      <text/>
    </comment>
    <comment ref="C119" authorId="0">
      <text/>
    </comment>
    <comment ref="C120" authorId="0">
      <text/>
    </comment>
    <comment ref="C121" authorId="0">
      <text/>
    </comment>
    <comment ref="C122" authorId="0">
      <text/>
    </comment>
    <comment ref="C127" authorId="0">
      <text/>
    </comment>
    <comment ref="C128" authorId="0">
      <text/>
    </comment>
    <comment ref="C129" authorId="0">
      <text/>
    </comment>
    <comment ref="C130" authorId="0">
      <text/>
    </comment>
    <comment ref="C131" authorId="0">
      <text/>
    </comment>
    <comment ref="C132" authorId="0">
      <text/>
    </comment>
    <comment ref="C133" authorId="0">
      <text/>
    </comment>
    <comment ref="C134" authorId="0">
      <text/>
    </comment>
    <comment ref="C135" authorId="0">
      <text/>
    </comment>
    <comment ref="C136" authorId="0">
      <text/>
    </comment>
    <comment ref="C137" authorId="0">
      <text/>
    </comment>
    <comment ref="C138" authorId="0">
      <text/>
    </comment>
    <comment ref="C139" authorId="0">
      <text/>
    </comment>
    <comment ref="C140" authorId="0">
      <text/>
    </comment>
    <comment ref="C141" authorId="0">
      <text/>
    </comment>
    <comment ref="C142" authorId="0">
      <text/>
    </comment>
    <comment ref="C143" authorId="0">
      <text/>
    </comment>
    <comment ref="C144" authorId="0">
      <text/>
    </comment>
    <comment ref="C145" authorId="0">
      <text/>
    </comment>
    <comment ref="C146" authorId="0">
      <text/>
    </comment>
  </commentList>
</comments>
</file>

<file path=xl/comments4.xml><?xml version="1.0" encoding="utf-8"?>
<comments xmlns="http://schemas.openxmlformats.org/spreadsheetml/2006/main">
  <authors>
    <author>Frank Steele</author>
    <author>Audra</author>
  </authors>
  <commentList>
    <comment ref="C6" authorId="0">
      <text>
        <r>
          <rPr>
            <sz val="9"/>
            <color indexed="81"/>
            <rFont val="Tahoma"/>
            <family val="2"/>
          </rPr>
          <t>Complete one Cadette Leadership Journey.</t>
        </r>
      </text>
    </comment>
    <comment ref="C7" authorId="0">
      <text>
        <r>
          <rPr>
            <b/>
            <sz val="9"/>
            <color indexed="81"/>
            <rFont val="Tahoma"/>
            <family val="2"/>
          </rPr>
          <t xml:space="preserve">Serve for one full term in a leadership position </t>
        </r>
        <r>
          <rPr>
            <sz val="9"/>
            <color indexed="81"/>
            <rFont val="Tahoma"/>
            <family val="2"/>
          </rPr>
          <t>at your school, place of worship, library, town council, community center, after-school club, or a similar organization. For example, you might serve as school yearbook editor, on a committee to organize youth events within your faith community, or on an event-planning board at the Girl Scouts. The length of your service will depend on the term specified by the organization or the particular role.</t>
        </r>
      </text>
    </comment>
    <comment ref="C17" authorId="1">
      <text>
        <r>
          <rPr>
            <sz val="9"/>
            <color indexed="81"/>
            <rFont val="Tahoma"/>
            <family val="2"/>
          </rPr>
          <t>course training. Part of your leadership course training will involve learning to work with children, and gaining a deeper understanding of a specialty such as science, art, the outdoors, or adapting activities for girls with disabilities.</t>
        </r>
      </text>
    </comment>
    <comment ref="C18" authorId="0">
      <text>
        <r>
          <rPr>
            <sz val="9"/>
            <color indexed="81"/>
            <rFont val="Tahoma"/>
            <family val="2"/>
          </rPr>
          <t>six activity sessions. This might be assisting girls on Journey activities (in addition to what you did for your LiA), badge activities, or other sessions. You might work with a group, at their meetings, at a day camp, or during a special council event.</t>
        </r>
      </text>
    </comment>
    <comment ref="C21" authorId="1">
      <text>
        <r>
          <rPr>
            <sz val="9"/>
            <color indexed="81"/>
            <rFont val="Tahoma"/>
            <family val="2"/>
          </rPr>
          <t>If you complete all three Brownie Journeys, you'll earn this very special award.</t>
        </r>
      </text>
    </comment>
    <comment ref="C52" authorId="1">
      <text>
        <r>
          <rPr>
            <sz val="9"/>
            <color indexed="81"/>
            <rFont val="Tahoma"/>
            <family val="2"/>
          </rPr>
          <t>Find a story, song, or poem from your faith with the same ideas. Talk with your family or friends about what the Law and the story, song, or poem have in common.</t>
        </r>
      </text>
    </comment>
    <comment ref="C53" authorId="1">
      <text>
        <r>
          <rPr>
            <sz val="9"/>
            <color indexed="81"/>
            <rFont val="Tahoma"/>
            <family val="2"/>
          </rPr>
          <t>Find a woman in your own or another faith community. Ask her how she tries to use that line of the Law in her life.</t>
        </r>
      </text>
    </comment>
    <comment ref="C54" authorId="1">
      <text>
        <r>
          <rPr>
            <sz val="9"/>
            <color indexed="81"/>
            <rFont val="Tahoma"/>
            <family val="2"/>
          </rPr>
          <t>by women that fit with that line of the Girl Scout Law. Put them where you can see them every day!</t>
        </r>
      </text>
    </comment>
    <comment ref="C55" authorId="1">
      <text>
        <r>
          <rPr>
            <sz val="9"/>
            <color indexed="81"/>
            <rFont val="Tahoma"/>
            <family val="2"/>
          </rPr>
          <t>of what you've learned. It might be a drawing, painting, or poster. You could also make up a story or a skit.</t>
        </r>
      </text>
    </comment>
    <comment ref="C56" authorId="1">
      <text>
        <r>
          <rPr>
            <sz val="9"/>
            <color indexed="81"/>
            <rFont val="Tahoma"/>
            <family val="2"/>
          </rPr>
          <t>Make a commitment to live what you've learned. You may want to talk to your friends, family, or a group in your faith community about how you plan to keep the connection between your faith and the Law strong. Maybe you'd enjoy performing your skit or showing them what you just made! Or you can choose to make a personal commitment to yourself, by writing a commitment statement that you keep private.</t>
        </r>
      </text>
    </comment>
    <comment ref="C59" authorId="1">
      <text>
        <r>
          <rPr>
            <sz val="9"/>
            <color indexed="81"/>
            <rFont val="Tahoma"/>
            <family val="2"/>
          </rPr>
          <t>Find a story, song, or poem from your faith with the same ideas. Talk with your family or friends about what the Law and the story, song, or poem have in common.</t>
        </r>
      </text>
    </comment>
    <comment ref="C60" authorId="1">
      <text>
        <r>
          <rPr>
            <sz val="9"/>
            <color indexed="81"/>
            <rFont val="Tahoma"/>
            <family val="2"/>
          </rPr>
          <t>Find a woman in your own or another faith community. Ask her how she tries to use that line of the Law in her life.</t>
        </r>
      </text>
    </comment>
    <comment ref="C61" authorId="1">
      <text>
        <r>
          <rPr>
            <sz val="9"/>
            <color indexed="81"/>
            <rFont val="Tahoma"/>
            <family val="2"/>
          </rPr>
          <t>by women that fit with that line of the Girl Scout Law. Put them where you can see them every day!</t>
        </r>
      </text>
    </comment>
    <comment ref="C62" authorId="1">
      <text>
        <r>
          <rPr>
            <sz val="9"/>
            <color indexed="81"/>
            <rFont val="Tahoma"/>
            <family val="2"/>
          </rPr>
          <t>of what you've learned. It might be a drawing, painting, or poster. You could also make up a story or a skit.</t>
        </r>
      </text>
    </comment>
    <comment ref="C63" authorId="1">
      <text>
        <r>
          <rPr>
            <sz val="9"/>
            <color indexed="81"/>
            <rFont val="Tahoma"/>
            <family val="2"/>
          </rPr>
          <t>Make a commitment to live what you've learned. You may want to talk to your friends, family, or a group in your faith community about how you plan to keep the connection between your faith and the Law strong. Maybe you'd enjoy performing your skit or showing them what you just made! Or you can choose to make a personal commitment to yourself, by writing a commitment statement that you keep private.</t>
        </r>
      </text>
    </comment>
    <comment ref="C66" authorId="1">
      <text>
        <r>
          <rPr>
            <sz val="9"/>
            <color indexed="81"/>
            <rFont val="Tahoma"/>
            <family val="2"/>
          </rPr>
          <t>Find a story, song, or poem from your faith with the same ideas. Talk with your family or friends about what the Law and the story, song, or poem have in common.</t>
        </r>
      </text>
    </comment>
    <comment ref="C67" authorId="1">
      <text>
        <r>
          <rPr>
            <sz val="9"/>
            <color indexed="81"/>
            <rFont val="Tahoma"/>
            <family val="2"/>
          </rPr>
          <t>Find a woman in your own or another faith community. Ask her how she tries to use that line of the Law in her life.</t>
        </r>
      </text>
    </comment>
    <comment ref="C68" authorId="1">
      <text>
        <r>
          <rPr>
            <sz val="9"/>
            <color indexed="81"/>
            <rFont val="Tahoma"/>
            <family val="2"/>
          </rPr>
          <t>by women that fit with that line of the Girl Scout Law. Put them where you can see them every day!</t>
        </r>
      </text>
    </comment>
    <comment ref="C69" authorId="1">
      <text>
        <r>
          <rPr>
            <sz val="9"/>
            <color indexed="81"/>
            <rFont val="Tahoma"/>
            <family val="2"/>
          </rPr>
          <t>of what you've learned. It might be a drawing, painting, or poster. You could also make up a story or a skit.</t>
        </r>
      </text>
    </comment>
    <comment ref="C70" authorId="1">
      <text>
        <r>
          <rPr>
            <sz val="9"/>
            <color indexed="81"/>
            <rFont val="Tahoma"/>
            <family val="2"/>
          </rPr>
          <t>Make a commitment to live what you've learned. You may want to talk to your friends, family, or a group in your faith community about how you plan to keep the connection between your faith and the Law strong. Maybe you'd enjoy performing your skit or showing them what you just made! Or you can choose to make a personal commitment to yourself, by writing a commitment statement that you keep private.</t>
        </r>
      </text>
    </comment>
    <comment ref="C73" authorId="1">
      <text>
        <r>
          <rPr>
            <b/>
            <sz val="9"/>
            <color indexed="81"/>
            <rFont val="Tahoma"/>
            <family val="2"/>
          </rPr>
          <t>Learn how to make a room safe for a young child.</t>
        </r>
        <r>
          <rPr>
            <sz val="9"/>
            <color indexed="81"/>
            <rFont val="Tahoma"/>
            <family val="2"/>
          </rPr>
          <t xml:space="preserve"> </t>
        </r>
      </text>
    </comment>
    <comment ref="C74" authorId="1">
      <text>
        <r>
          <rPr>
            <b/>
            <sz val="9"/>
            <color indexed="81"/>
            <rFont val="Tahoma"/>
            <family val="2"/>
          </rPr>
          <t>Find out about water safety</t>
        </r>
        <r>
          <rPr>
            <sz val="9"/>
            <color indexed="81"/>
            <rFont val="Tahoma"/>
            <family val="2"/>
          </rPr>
          <t xml:space="preserve"> and learn to perform a reaching assist from a dock or the side of a pool to help someone out of the water.</t>
        </r>
      </text>
    </comment>
    <comment ref="C75" authorId="1">
      <text>
        <r>
          <rPr>
            <b/>
            <sz val="9"/>
            <color indexed="81"/>
            <rFont val="Tahoma"/>
            <family val="2"/>
          </rPr>
          <t>Teach a Daisy or Brownie what to do if she gets lost</t>
        </r>
        <r>
          <rPr>
            <sz val="9"/>
            <color indexed="81"/>
            <rFont val="Tahoma"/>
            <family val="2"/>
          </rPr>
          <t xml:space="preserve"> and why she shouldn't talk to strangers.</t>
        </r>
      </text>
    </comment>
    <comment ref="C76" authorId="1">
      <text>
        <r>
          <rPr>
            <b/>
            <sz val="9"/>
            <color indexed="81"/>
            <rFont val="Tahoma"/>
            <family val="2"/>
          </rPr>
          <t>With your family, make sure you have enough food, water, and medical supplies</t>
        </r>
        <r>
          <rPr>
            <sz val="9"/>
            <color indexed="81"/>
            <rFont val="Tahoma"/>
            <family val="2"/>
          </rPr>
          <t xml:space="preserve"> on hand to last at least three days in case of a naturral disaster. (Remember to plan for pets!) It's important to have someone outside the area whom everyone in your family can contact in case you are separated. Learn who your family contact is or help your family choose a contact.</t>
        </r>
      </text>
    </comment>
    <comment ref="C77" authorId="1">
      <text>
        <r>
          <rPr>
            <b/>
            <sz val="9"/>
            <color indexed="81"/>
            <rFont val="Tahoma"/>
            <family val="2"/>
          </rPr>
          <t>Discuss bullying with your Girl Scout group, friends, or family.</t>
        </r>
        <r>
          <rPr>
            <sz val="9"/>
            <color indexed="81"/>
            <rFont val="Tahoma"/>
            <family val="2"/>
          </rPr>
          <t xml:space="preserve"> Write and sign a personal-responsibility statement that covers how you'll behave at school, at home, and online.</t>
        </r>
      </text>
    </comment>
  </commentList>
</comments>
</file>

<file path=xl/comments5.xml><?xml version="1.0" encoding="utf-8"?>
<comments xmlns="http://schemas.openxmlformats.org/spreadsheetml/2006/main">
  <authors>
    <author>Audra</author>
  </authors>
  <commentList>
    <comment ref="C6" authorId="0">
      <text>
        <r>
          <rPr>
            <sz val="9"/>
            <color indexed="81"/>
            <rFont val="Tahoma"/>
            <family val="2"/>
          </rPr>
          <t>Share your talents and skills by teaching younger Girl Scouts something you learned to do as a Cadette. (And what about younger girls who aren't Girl Scouts yet? Maybe your story will inspire them to join!)
This list has a few ideas to get you started. You only have to do one of these-or something like it-to complete the step.</t>
        </r>
      </text>
    </comment>
    <comment ref="C7" authorId="0">
      <text>
        <r>
          <rPr>
            <sz val="9"/>
            <color indexed="81"/>
            <rFont val="Tahoma"/>
            <family val="2"/>
          </rPr>
          <t>National Leadership Journey. Did you add a trip? Meet local experts? Do something specail when you earned your awards? Put a little kit together and present it as a "boarding pass" gift to Juniors that they can use to start their Journey after they bridge up.</t>
        </r>
      </text>
    </comment>
    <comment ref="C8" authorId="0">
      <text>
        <r>
          <rPr>
            <sz val="9"/>
            <color indexed="81"/>
            <rFont val="Tahoma"/>
            <family val="2"/>
          </rPr>
          <t>local hiking spot, demonstrate something you've learned about outdoor safety, and talk to them about Leave No Trace. Or tell them about your group's most memorable adventure and teach them your favorite Girl Scout tradition.</t>
        </r>
      </text>
    </comment>
    <comment ref="C9" authorId="0">
      <text>
        <r>
          <rPr>
            <sz val="9"/>
            <color indexed="81"/>
            <rFont val="Tahoma"/>
            <family val="2"/>
          </rPr>
          <t>Tell a group of Juniors about your project (maybe you could make a presentation or video). Let them know how you or your team got through the tough times and how much fun you had along the way.</t>
        </r>
      </text>
    </comment>
    <comment ref="C11" authorId="0">
      <text>
        <r>
          <rPr>
            <sz val="9"/>
            <color indexed="81"/>
            <rFont val="Tahoma"/>
            <family val="2"/>
          </rPr>
          <t>As a Senior, your world will get even bigger-which means there's so much more to explore. There's no better way to find out what you have to look forward to than by talking with your Senior sisters.
This list has a few ideas to get you started. You only have to do one of these-or something like it-to complete the step.</t>
        </r>
      </text>
    </comment>
    <comment ref="C12" authorId="0">
      <text>
        <r>
          <rPr>
            <sz val="9"/>
            <color indexed="81"/>
            <rFont val="Tahoma"/>
            <family val="2"/>
          </rPr>
          <t>global travel opportunities offered by the Girl Scouts. Talk to Girl Scout Seniors who have traveled internationally or to a national conference about their adventures.</t>
        </r>
      </text>
    </comment>
    <comment ref="C13" authorId="0">
      <text>
        <r>
          <rPr>
            <sz val="9"/>
            <color indexed="81"/>
            <rFont val="Tahoma"/>
            <family val="2"/>
          </rPr>
          <t>Award, connect with Seniors who have already earned their Gold. Ask for advice about how to choose from among all your ideas.</t>
        </r>
      </text>
    </comment>
    <comment ref="C14" authorId="0">
      <text>
        <r>
          <rPr>
            <sz val="9"/>
            <color indexed="81"/>
            <rFont val="Tahoma"/>
            <family val="2"/>
          </rPr>
          <t>their experiences on a National Leadership Journey. What trips, experts, and projects did they do? How did they have fun bringing the theme to life?</t>
        </r>
      </text>
    </comment>
    <comment ref="C16" authorId="0">
      <text>
        <r>
          <rPr>
            <sz val="9"/>
            <color indexed="81"/>
            <rFont val="Tahoma"/>
            <family val="2"/>
          </rPr>
          <t>Congratulations! You've earned your Bridge to Girl Scout Senior Award! Celebrate with a favorite ceremony you learned on your Cadette adventure—or make up a new one. Then add your award to your Senior sash or vest.</t>
        </r>
      </text>
    </comment>
  </commentList>
</comments>
</file>

<file path=xl/sharedStrings.xml><?xml version="1.0" encoding="utf-8"?>
<sst xmlns="http://schemas.openxmlformats.org/spreadsheetml/2006/main" count="2366" uniqueCount="914">
  <si>
    <t>meeting
totals</t>
  </si>
  <si>
    <t>yearly total (per girl)</t>
  </si>
  <si>
    <t>It's Your Story -- Tell It!</t>
  </si>
  <si>
    <t>The Summary page:</t>
  </si>
  <si>
    <t>The Order page:</t>
  </si>
  <si>
    <t>Troubleshooting &amp; Frequently Asked Questions</t>
  </si>
  <si>
    <t>First, most issues can be solved by carefully reading these instructions.  I encourage you to re-read this entire page before you do anything else.  If that doesn't help, then the home site has a troubleshooting and FAQ page:</t>
  </si>
  <si>
    <t>http://trax.boy-scouts.net/faq.htm</t>
  </si>
  <si>
    <t xml:space="preserve">If neither of these has helped, then please e-mail me and ask.  However, I ask that you please exhaust the above resources before you e-mail me.  I get several e-mails per day asking for help, and to be honest, if they ask a question which I've already covered in these instructions and/or the FAQ page, I'm very likely to ignore the e-mail.  Please read before you e-mail me. </t>
  </si>
  <si>
    <t>What about sharing and editing this sheet?</t>
  </si>
  <si>
    <t>4.  You have my permission to e-mail me with suggestions for improvements you'd like to see, but please don't be offended if I don't use your suggestions.</t>
  </si>
  <si>
    <t>How can you contact me?</t>
  </si>
  <si>
    <t>aedmunds@bellsouth.net</t>
  </si>
  <si>
    <t>How to enter Junior Names in the spreadsheet:</t>
  </si>
  <si>
    <r>
      <t xml:space="preserve">To enter credit on the Badges page, enter an </t>
    </r>
    <r>
      <rPr>
        <b/>
        <sz val="10"/>
        <rFont val="Arial"/>
        <family val="2"/>
      </rPr>
      <t>A</t>
    </r>
    <r>
      <rPr>
        <sz val="10"/>
        <rFont val="Arial"/>
        <family val="2"/>
      </rPr>
      <t xml:space="preserve"> as a girl completes each requirement</t>
    </r>
    <r>
      <rPr>
        <sz val="10"/>
        <rFont val="Arial"/>
        <family val="2"/>
      </rPr>
      <t>.</t>
    </r>
  </si>
  <si>
    <t>You will never enter any information on the individual Junior pages.  Those pages are for you to occasionally print out and hand to the parents.  You can use them to let a parent know what their daughter has and has not completed.  You can also use that page to make homework assignments for the girls.</t>
  </si>
  <si>
    <t>Badges</t>
  </si>
  <si>
    <t>Page 1</t>
  </si>
  <si>
    <t>Investiture</t>
  </si>
  <si>
    <t>Annual Fund</t>
  </si>
  <si>
    <r>
      <t xml:space="preserve">   Enter </t>
    </r>
    <r>
      <rPr>
        <b/>
        <sz val="9"/>
        <rFont val="Arial"/>
        <family val="2"/>
      </rPr>
      <t>A</t>
    </r>
    <r>
      <rPr>
        <sz val="9"/>
        <rFont val="Arial"/>
        <family val="2"/>
      </rPr>
      <t xml:space="preserve"> to indicated Attendance at the Event.</t>
    </r>
  </si>
  <si>
    <t>&lt;&lt;Last Name&gt;&gt;</t>
  </si>
  <si>
    <t>Date of Birth:</t>
  </si>
  <si>
    <t xml:space="preserve">Service Unit: </t>
  </si>
  <si>
    <t xml:space="preserve">Troop: </t>
  </si>
  <si>
    <r>
      <t xml:space="preserve">Enter </t>
    </r>
    <r>
      <rPr>
        <b/>
        <sz val="10"/>
        <rFont val="Arial"/>
        <family val="2"/>
      </rPr>
      <t>A</t>
    </r>
    <r>
      <rPr>
        <sz val="10"/>
        <rFont val="Arial"/>
        <family val="2"/>
      </rPr>
      <t xml:space="preserve"> for credit</t>
    </r>
  </si>
  <si>
    <t>It's Your Planet -- Love It!</t>
  </si>
  <si>
    <t>It's Your World -- Change It!</t>
  </si>
  <si>
    <t>Page 2</t>
  </si>
  <si>
    <t>Page 3</t>
  </si>
  <si>
    <t xml:space="preserve"> </t>
  </si>
  <si>
    <t>Status: (P)artial or (C)omplete</t>
  </si>
  <si>
    <r>
      <t>Instructions and FAQs</t>
    </r>
    <r>
      <rPr>
        <b/>
        <sz val="10"/>
        <rFont val="Arial"/>
        <family val="2"/>
      </rPr>
      <t>:</t>
    </r>
  </si>
  <si>
    <t>What's the password?</t>
  </si>
  <si>
    <t>1.  You have my permission to share this spreadsheet, absolutely free of charge, to any scouter anywhere.</t>
  </si>
  <si>
    <t>3.  You have my permission to modify this sheet in any way to suit your own needs, however, if you do, please don't post your modified version anywhere on the internet.</t>
  </si>
  <si>
    <t>Version History</t>
  </si>
  <si>
    <t>- Initial release of the software package.</t>
  </si>
  <si>
    <t>Summary
Page</t>
  </si>
  <si>
    <t>Primary Adult</t>
  </si>
  <si>
    <t>Second Adult</t>
  </si>
  <si>
    <t xml:space="preserve">Relationship: </t>
  </si>
  <si>
    <t xml:space="preserve">City, State  ZIP: </t>
  </si>
  <si>
    <t xml:space="preserve">Name: </t>
  </si>
  <si>
    <t xml:space="preserve">Address: </t>
  </si>
  <si>
    <t xml:space="preserve">Work Phone: </t>
  </si>
  <si>
    <t xml:space="preserve">Home Phone: </t>
  </si>
  <si>
    <t xml:space="preserve">Work e-mail: </t>
  </si>
  <si>
    <t xml:space="preserve">Cell Phone: </t>
  </si>
  <si>
    <t xml:space="preserve">Home e-mail: </t>
  </si>
  <si>
    <t>The Parent Contact Info page is simply there to give you a place to collect parent info for your scouts.  Use it or not.  It will have no effect on the rest of the sheet.  This is just there as a tool for you.</t>
  </si>
  <si>
    <t>Attendance</t>
  </si>
  <si>
    <t>Date</t>
  </si>
  <si>
    <t>The Parent Contact Info page:</t>
  </si>
  <si>
    <t>The Attendance page:</t>
  </si>
  <si>
    <t>First, please enter your Service Unit in the box:</t>
  </si>
  <si>
    <t>Next, please enter your Troop number in this box:</t>
  </si>
  <si>
    <t xml:space="preserve">     The Girl Scout Trax Website:  </t>
  </si>
  <si>
    <t>&lt;LIST PATCH HERE&gt;</t>
  </si>
  <si>
    <t>Event Attended (Meeting, Field Trip, Day Camp, etc)</t>
  </si>
  <si>
    <t>Girl Scout Council Dues</t>
  </si>
  <si>
    <t>Service Unit Dues</t>
  </si>
  <si>
    <t>Fun Patches</t>
  </si>
  <si>
    <t>Leader 1</t>
  </si>
  <si>
    <t>Leader 2</t>
  </si>
  <si>
    <t>Leader 3</t>
  </si>
  <si>
    <t>Leader 4</t>
  </si>
  <si>
    <t>Leader 5</t>
  </si>
  <si>
    <t>Leader 6</t>
  </si>
  <si>
    <t>Leader 7</t>
  </si>
  <si>
    <t>Registration Papers</t>
  </si>
  <si>
    <t>Health History</t>
  </si>
  <si>
    <t xml:space="preserve">     EMERGENCY CONTACT</t>
  </si>
  <si>
    <t>Relationship:</t>
  </si>
  <si>
    <t xml:space="preserve"> Earned</t>
  </si>
  <si>
    <t xml:space="preserve"> Awarded</t>
  </si>
  <si>
    <r>
      <t xml:space="preserve">The summary page is for keeping track, at a glance, of where you are patches-wise.  You can quickly see, at a glance, what you have already awarded to the girls, and what you still owe them.  </t>
    </r>
    <r>
      <rPr>
        <sz val="10"/>
        <rFont val="Arial"/>
        <family val="2"/>
      </rPr>
      <t>A</t>
    </r>
    <r>
      <rPr>
        <sz val="10"/>
        <rFont val="Arial"/>
        <family val="2"/>
      </rPr>
      <t xml:space="preserve">s you enter completion information in other parts of the spreadsheet, as soon as a girl is complete for an award, it will automatically pop up an </t>
    </r>
    <r>
      <rPr>
        <b/>
        <sz val="10"/>
        <rFont val="Arial"/>
        <family val="2"/>
      </rPr>
      <t>E</t>
    </r>
    <r>
      <rPr>
        <sz val="10"/>
        <rFont val="Arial"/>
        <family val="2"/>
      </rPr>
      <t xml:space="preserve"> (and highlight it) on the Summary page.  When you present the award to the girl, enter an </t>
    </r>
    <r>
      <rPr>
        <b/>
        <sz val="10"/>
        <rFont val="Arial"/>
        <family val="2"/>
      </rPr>
      <t>A</t>
    </r>
    <r>
      <rPr>
        <sz val="10"/>
        <rFont val="Arial"/>
        <family val="2"/>
      </rPr>
      <t xml:space="preserve"> when </t>
    </r>
    <r>
      <rPr>
        <sz val="10"/>
        <rFont val="Arial"/>
        <family val="2"/>
      </rPr>
      <t>you present the award (and the highlight goes away).
Here is also where you will enter your Fun Patches.  Simply type in the patch you need to order then place the "E" in the Earned column and it will calculate for you on the Summary page as well as enter it onto the individual girls' pages.</t>
    </r>
  </si>
  <si>
    <t>You will never enter any information on the Order page.  It is a completely automated page that gleens information from the Summary page.  When it is time for you to turn in your request for awards from your awards chair, simply go to the Order page for that information.  Every time a girl earns a patch, the numbers on this page increase.  When you award the patch to the girl (and enter an A on the Summary page), the numbers decrease.</t>
  </si>
  <si>
    <r>
      <t>C</t>
    </r>
    <r>
      <rPr>
        <sz val="10"/>
        <rFont val="Arial"/>
        <family val="2"/>
      </rPr>
      <t xml:space="preserve"> = Completed Award</t>
    </r>
  </si>
  <si>
    <r>
      <t>P</t>
    </r>
    <r>
      <rPr>
        <sz val="10"/>
        <rFont val="Arial"/>
        <family val="2"/>
      </rPr>
      <t xml:space="preserve"> = Partially Completed Award</t>
    </r>
  </si>
  <si>
    <r>
      <t>A</t>
    </r>
    <r>
      <rPr>
        <sz val="10"/>
        <rFont val="Arial"/>
        <family val="2"/>
      </rPr>
      <t xml:space="preserve"> = Individual Requirement Achieved</t>
    </r>
  </si>
  <si>
    <t>Key</t>
  </si>
  <si>
    <t>Thinking Day</t>
  </si>
  <si>
    <r>
      <t xml:space="preserve">Enter </t>
    </r>
    <r>
      <rPr>
        <b/>
        <sz val="10"/>
        <rFont val="Arial"/>
        <family val="2"/>
      </rPr>
      <t>A</t>
    </r>
    <r>
      <rPr>
        <sz val="10"/>
        <rFont val="Arial"/>
        <family val="2"/>
      </rPr>
      <t xml:space="preserve"> for credit</t>
    </r>
  </si>
  <si>
    <r>
      <t xml:space="preserve">   Enter </t>
    </r>
    <r>
      <rPr>
        <b/>
        <sz val="10"/>
        <rFont val="Arial"/>
        <family val="2"/>
      </rPr>
      <t>A</t>
    </r>
    <r>
      <rPr>
        <sz val="10"/>
        <rFont val="Arial"/>
        <family val="2"/>
      </rPr>
      <t xml:space="preserve"> for credit</t>
    </r>
  </si>
  <si>
    <t>Service Unit:</t>
  </si>
  <si>
    <t>Troop:</t>
  </si>
  <si>
    <t>- Modified formulas to make spreadsheet work on both Microsoft Excel and OpenOffice Calc.</t>
  </si>
  <si>
    <t>2.  You have my permission to post this spreadsheet on any server willing to host it.  I will, however, ask that if you DO post this spreadsheet on a server somewhere, that you occasionally check back to the two main site that will host this sheet to check for updates (to make sure you have the latest version available.  
The site is:</t>
  </si>
  <si>
    <t>http://trax.boy-scouts.net/gstrax.htm</t>
  </si>
  <si>
    <t>Investiture &amp; Rededication Patches</t>
  </si>
  <si>
    <t>Cookies</t>
  </si>
  <si>
    <t>Journey Awards</t>
  </si>
  <si>
    <t>Immediately after you download:</t>
  </si>
  <si>
    <t>You must save your spreadsheet to your hard drive.  If you don't, it won't let you propogate the names throughout the spreadsheet, and it will act as though the spreadsheet is read-only.</t>
  </si>
  <si>
    <t>The Registration page:</t>
  </si>
  <si>
    <t>The Registration page is there to give you some help in remembering who has given you their registration papers, health history, paid their money to your council and your service unit.  This will not spread anywhere else on the sheet.  
For the leader names, simply click on the names to change your leaders' names.</t>
  </si>
  <si>
    <t>The Attendance page is used to help you keep track of who was present at various events, such as Meetings, Campouts, etc.</t>
  </si>
  <si>
    <t>Enter amount
   received</t>
  </si>
  <si>
    <t>The Dues page:</t>
  </si>
  <si>
    <t>Enter dues as you receive them.  The sheet is set up for you to record money.  Simply type in what they were able to contribute.</t>
  </si>
  <si>
    <t>How to enter credit on the Badges, Earned Age-Level, Signs, Bridgining and Bronze pages:</t>
  </si>
  <si>
    <t>Fall Sales</t>
  </si>
  <si>
    <t>Patches</t>
  </si>
  <si>
    <t>Quantity</t>
  </si>
  <si>
    <t>girl's email</t>
  </si>
  <si>
    <t>Spread the word</t>
  </si>
  <si>
    <t>Service Unit</t>
  </si>
  <si>
    <t>Troop</t>
  </si>
  <si>
    <t>Legacy</t>
  </si>
  <si>
    <t>Leave a place better than you found</t>
  </si>
  <si>
    <t>Enjoy Girl Scout traditions</t>
  </si>
  <si>
    <t>Financial Literacy</t>
  </si>
  <si>
    <t>Cookie Business</t>
  </si>
  <si>
    <t>Cookie Rally (Year 1)</t>
  </si>
  <si>
    <t>Cookie Sales (Year 1)</t>
  </si>
  <si>
    <t>Cookie Pin (Year 1)</t>
  </si>
  <si>
    <t>Cookie Rally (Year 2)</t>
  </si>
  <si>
    <t>Cookie Sales (Year 2)</t>
  </si>
  <si>
    <t>Cookie Pin (Year 2)</t>
  </si>
  <si>
    <t>Fall Sales (Year 1)</t>
  </si>
  <si>
    <t>Fall Sales (Year 2)</t>
  </si>
  <si>
    <t>Thinking Day (Year 1)</t>
  </si>
  <si>
    <t>Thinking Day (Year 2)</t>
  </si>
  <si>
    <t>Rededication (1st year)</t>
  </si>
  <si>
    <t>Rededication (2nd year)</t>
  </si>
  <si>
    <t>Rededication (3rd year)</t>
  </si>
  <si>
    <t>Rededication (4th year)</t>
  </si>
  <si>
    <t>Rededication (5th year)</t>
  </si>
  <si>
    <r>
      <t xml:space="preserve">My Promise, My Faith </t>
    </r>
    <r>
      <rPr>
        <sz val="10"/>
        <rFont val="Arial"/>
        <family val="2"/>
      </rPr>
      <t>(Year 1)</t>
    </r>
  </si>
  <si>
    <t>Choose one line from the Law</t>
  </si>
  <si>
    <t>Find a woman in your community</t>
  </si>
  <si>
    <t>Gather three inspirational quotes</t>
  </si>
  <si>
    <t>Make something to remind you</t>
  </si>
  <si>
    <r>
      <t xml:space="preserve">My Promise, My Faith </t>
    </r>
    <r>
      <rPr>
        <sz val="10"/>
        <rFont val="Arial"/>
        <family val="2"/>
      </rPr>
      <t>(Year 2)</t>
    </r>
  </si>
  <si>
    <t xml:space="preserve">Make a commitment to live what </t>
  </si>
  <si>
    <t>Global Action award</t>
  </si>
  <si>
    <t>Global Action Award</t>
  </si>
  <si>
    <t>International Friendship Recognition pin</t>
  </si>
  <si>
    <t>International Friendship Recognition</t>
  </si>
  <si>
    <t>Pass It On!</t>
  </si>
  <si>
    <t>Look Ahead!</t>
  </si>
  <si>
    <t>Plan a Ceremony</t>
  </si>
  <si>
    <t>Every step has three choices. Do ONE choice to complete each step.</t>
  </si>
  <si>
    <t>Age-Level Awards</t>
  </si>
  <si>
    <t>(do all five)</t>
  </si>
  <si>
    <t>Safety Award</t>
  </si>
  <si>
    <t>Badges Summary                  Total:</t>
  </si>
  <si>
    <t>Council's Own</t>
  </si>
  <si>
    <t>Bridge to Junior Girl Scouts</t>
  </si>
  <si>
    <t xml:space="preserve">(P)artial or (C)ompleted:  </t>
  </si>
  <si>
    <t>Age-Level Patches</t>
  </si>
  <si>
    <t>Start planning your adventure</t>
  </si>
  <si>
    <t>Do it yourself</t>
  </si>
  <si>
    <t>Draw it out</t>
  </si>
  <si>
    <t>&lt;&lt;List Badge Here&gt;&gt;</t>
  </si>
  <si>
    <t>&lt;List Requirement Here&gt;</t>
  </si>
  <si>
    <t xml:space="preserve">  These I modeled after all the others.  If you can attain a picture, you may paste it in the space to the left of the name. You will enter the name of the badge, and all the requirements under the name. I've left the comments open so that you may enter the specific requirements here. Everything will transfer through to all the other necessary sheets.
  The status portion is set the same at 1 step for each requirements to complete.  You may change if you know how, otherwise, just enter the A's if they're done.</t>
  </si>
  <si>
    <r>
      <t xml:space="preserve">Double-Click on the Tabs at the bottom of the page that say "Cadette 1", "Cadette 2", etc.  That will highlight the text.  Simply type the girl's </t>
    </r>
    <r>
      <rPr>
        <b/>
        <i/>
        <sz val="10"/>
        <rFont val="Arial"/>
        <family val="2"/>
      </rPr>
      <t>first</t>
    </r>
    <r>
      <rPr>
        <sz val="10"/>
        <rFont val="Arial"/>
        <family val="2"/>
      </rPr>
      <t xml:space="preserve"> name on the tab.  That will cause her name to proliferate throughout the spreadsheet.</t>
    </r>
  </si>
  <si>
    <t>What's the purpose of the individual Cadette pages?</t>
  </si>
  <si>
    <t>CadetteTrax 1.0</t>
  </si>
  <si>
    <t>CadetteTrax 1.1</t>
  </si>
  <si>
    <t>- Fixed the number of requirements for IPAs, fixed silver award and misc.</t>
  </si>
  <si>
    <t>CadetteTrax 1.2</t>
  </si>
  <si>
    <t>CadetteTrax 1.3</t>
  </si>
  <si>
    <t>- updating to make more uniform.  Added new Journeys</t>
  </si>
  <si>
    <t>CadetteTrax 1.4</t>
  </si>
  <si>
    <t>- small tweaking</t>
  </si>
  <si>
    <t>CadetteTrax 1.5</t>
  </si>
  <si>
    <t>- just being a dunce, fixing things ;-)</t>
  </si>
  <si>
    <t>CadetteTrax 1.6</t>
  </si>
  <si>
    <t>-fixed Silver &amp; Gold Awards and Journeys</t>
  </si>
  <si>
    <t>CadetteTrax 1.7</t>
  </si>
  <si>
    <t>-added new journeys, added links to online badges, added new and old requirements for silver and gold awards, changed order of some badges to correlate better to the book</t>
  </si>
  <si>
    <t>CadetteTrax 2.0</t>
  </si>
  <si>
    <t>The Interact Award</t>
  </si>
  <si>
    <t>choose any 3</t>
  </si>
  <si>
    <t>Call an old friend</t>
  </si>
  <si>
    <t>Design your own note cards</t>
  </si>
  <si>
    <t>Identify a stereotype used</t>
  </si>
  <si>
    <t>Reach out and talk with someone</t>
  </si>
  <si>
    <t>Choose a movie that features</t>
  </si>
  <si>
    <t>Going out</t>
  </si>
  <si>
    <t>Promise to have a 'no gossip'</t>
  </si>
  <si>
    <t>Get direct.</t>
  </si>
  <si>
    <t>Create your own antibullying</t>
  </si>
  <si>
    <t>The Diplomat Award</t>
  </si>
  <si>
    <t>Identify a relationship issue</t>
  </si>
  <si>
    <t>Brainstorm a solution</t>
  </si>
  <si>
    <t>Assess your resources</t>
  </si>
  <si>
    <t>Create a realistic plan</t>
  </si>
  <si>
    <t>Carry out your Take Action Project</t>
  </si>
  <si>
    <t>Reflect on your project's results</t>
  </si>
  <si>
    <t>The Peacemaker Award</t>
  </si>
  <si>
    <t>Review all tools</t>
  </si>
  <si>
    <t>Leader in Action</t>
  </si>
  <si>
    <t>Demonstrate your commitment</t>
  </si>
  <si>
    <t>Do the following:</t>
  </si>
  <si>
    <t>Demonstrate your organizing</t>
  </si>
  <si>
    <t>Demonstrate a special skill</t>
  </si>
  <si>
    <t>While on the Quest,</t>
  </si>
  <si>
    <t>Talk to the adults guiding the Quest</t>
  </si>
  <si>
    <t>It's Your Planet-- Love It!</t>
  </si>
  <si>
    <t>BREATHE</t>
  </si>
  <si>
    <t>Aware</t>
  </si>
  <si>
    <t>Keep an Air Log</t>
  </si>
  <si>
    <t>Identify two experts</t>
  </si>
  <si>
    <t>Increase your AWAREness</t>
  </si>
  <si>
    <t>Decide the most important</t>
  </si>
  <si>
    <t>Alert</t>
  </si>
  <si>
    <t>With your Cadette team</t>
  </si>
  <si>
    <t>Decide whom to educate</t>
  </si>
  <si>
    <t>Decide what you will ask</t>
  </si>
  <si>
    <t>Decide how to reach</t>
  </si>
  <si>
    <t>Educate and inspire!</t>
  </si>
  <si>
    <t>Affirm</t>
  </si>
  <si>
    <t>Gather proof of progress</t>
  </si>
  <si>
    <t>Share the impact</t>
  </si>
  <si>
    <t>Get with your Cadette team</t>
  </si>
  <si>
    <t>Affirm your commitment</t>
  </si>
  <si>
    <t>Identify a team of Brownies</t>
  </si>
  <si>
    <t>Talk to the volunteer</t>
  </si>
  <si>
    <t xml:space="preserve">Arrange to be at some of the </t>
  </si>
  <si>
    <t>Guide the Brownies</t>
  </si>
  <si>
    <t>Inspire the Brownies</t>
  </si>
  <si>
    <t>Engage the Brownies</t>
  </si>
  <si>
    <t>Share with the Brownies</t>
  </si>
  <si>
    <t>After you've completed</t>
  </si>
  <si>
    <t>Now that you've enjoyed some time</t>
  </si>
  <si>
    <t>MEdia</t>
  </si>
  <si>
    <t>Monitor</t>
  </si>
  <si>
    <t>Influence</t>
  </si>
  <si>
    <t>Cultivate</t>
  </si>
  <si>
    <t>Find a team of Brownies</t>
  </si>
  <si>
    <t>Find out what they're doing</t>
  </si>
  <si>
    <t>Encourage the Brownies</t>
  </si>
  <si>
    <t>For Girls 11-13</t>
  </si>
  <si>
    <t>Reference:</t>
  </si>
  <si>
    <t>Silver Requirements (2010)</t>
  </si>
  <si>
    <t>Organize. Get Ready</t>
  </si>
  <si>
    <t>Go on a Cadette Journey</t>
  </si>
  <si>
    <t>Identify issues you care about</t>
  </si>
  <si>
    <t>Build your GS Silver Team or go solo</t>
  </si>
  <si>
    <t>Explore your community</t>
  </si>
  <si>
    <t>Pick your Take Action Project</t>
  </si>
  <si>
    <t>Develop your Project</t>
  </si>
  <si>
    <t>Make a plan and put it into motion</t>
  </si>
  <si>
    <t>Reflect, share your story, and celebrate</t>
  </si>
  <si>
    <t>Status: (P)artial or (C)omplete:</t>
  </si>
  <si>
    <t>Silver Award</t>
  </si>
  <si>
    <t>aMAZE!</t>
  </si>
  <si>
    <t>Silver Torch Award</t>
  </si>
  <si>
    <t>Complete one Cadette Leadership</t>
  </si>
  <si>
    <t>Serve for one full term in a leadership</t>
  </si>
  <si>
    <t>World Thinking Day</t>
  </si>
  <si>
    <t>Cadette Community Service bar</t>
  </si>
  <si>
    <t>Cadette Program Aide</t>
  </si>
  <si>
    <t>Earn one LiA award</t>
  </si>
  <si>
    <t>Complete council-designed leadership</t>
  </si>
  <si>
    <t>Work directly with younger girls over</t>
  </si>
  <si>
    <t>Shaver favorite things you did on a</t>
  </si>
  <si>
    <t>Take a group of Juniors to your favorite</t>
  </si>
  <si>
    <t>Did you earn a Silver Award?</t>
  </si>
  <si>
    <t xml:space="preserve">As a Senior, you can take part in the </t>
  </si>
  <si>
    <t>If you're interested in earning your Gold</t>
  </si>
  <si>
    <t>Find out how Seniors customized</t>
  </si>
  <si>
    <t>Digital Movie Maker</t>
  </si>
  <si>
    <t>Eating for Beauty</t>
  </si>
  <si>
    <t>Public Speaker</t>
  </si>
  <si>
    <t>Science of Happiness</t>
  </si>
  <si>
    <t>Screenwriter</t>
  </si>
  <si>
    <t>Book Artist</t>
  </si>
  <si>
    <t>Woodworker</t>
  </si>
  <si>
    <t>Special Agent</t>
  </si>
  <si>
    <t>Trailblazing</t>
  </si>
  <si>
    <t>Babysitter</t>
  </si>
  <si>
    <t>Night Owl</t>
  </si>
  <si>
    <t>Animal Helpers</t>
  </si>
  <si>
    <t>Field Day</t>
  </si>
  <si>
    <t>Entrepreneur</t>
  </si>
  <si>
    <t>Netiquette</t>
  </si>
  <si>
    <t>Comic Artist</t>
  </si>
  <si>
    <t>Good Sportsmanship</t>
  </si>
  <si>
    <t>Finding Common Ground</t>
  </si>
  <si>
    <t>New Cuisines</t>
  </si>
  <si>
    <t>Cadette First Aid</t>
  </si>
  <si>
    <t>Cadette Girl Scout Way</t>
  </si>
  <si>
    <t>Trees</t>
  </si>
  <si>
    <t>Budgeting</t>
  </si>
  <si>
    <t>Comparison Shopping</t>
  </si>
  <si>
    <t>Financing My Dreams</t>
  </si>
  <si>
    <t>Business Plan</t>
  </si>
  <si>
    <t>Marketing</t>
  </si>
  <si>
    <t>Think Big</t>
  </si>
  <si>
    <t>Cookie Rally (Year 3)</t>
  </si>
  <si>
    <t>Cookie Sales (Year 3)</t>
  </si>
  <si>
    <t>Cookie Pin (Year 3)</t>
  </si>
  <si>
    <t>Fall Sales (Year 3)</t>
  </si>
  <si>
    <t>Thinking Day (Year 3)</t>
  </si>
  <si>
    <r>
      <t xml:space="preserve">My Promise, My Faith </t>
    </r>
    <r>
      <rPr>
        <sz val="10"/>
        <rFont val="Arial"/>
        <family val="2"/>
      </rPr>
      <t>(Year 3)</t>
    </r>
  </si>
  <si>
    <t>Bridging to Seniors</t>
  </si>
  <si>
    <t>Age-Level Awards (cont'd)</t>
  </si>
  <si>
    <r>
      <t xml:space="preserve">First, I wouldn't recommend unprotecting the spreadsheet.  It has been locked for your protection.  Basically, it has been locked to keep you from messing up the formulas.  It's designed as such that if you are getting a message telling you that a cell is protected, then you are trying to type in the wrong box.  But if you must know, the password is:  </t>
    </r>
    <r>
      <rPr>
        <b/>
        <sz val="10"/>
        <rFont val="Arial"/>
        <family val="2"/>
      </rPr>
      <t>cadette</t>
    </r>
  </si>
  <si>
    <t>Delve into the world of comics</t>
  </si>
  <si>
    <t>Choose a story to tell</t>
  </si>
  <si>
    <t>Frame it in four panels</t>
  </si>
  <si>
    <t>Add the words</t>
  </si>
  <si>
    <t>Collect comic strips from the</t>
  </si>
  <si>
    <t>Visit with a comic artist</t>
  </si>
  <si>
    <t>Make sticky-note comics</t>
  </si>
  <si>
    <t>Think of a story from your life</t>
  </si>
  <si>
    <t>Think of a story from a book or</t>
  </si>
  <si>
    <t>Make something up</t>
  </si>
  <si>
    <t>Use tracing paper</t>
  </si>
  <si>
    <t>Do a "free draw."</t>
  </si>
  <si>
    <t>Use a how-to book, video, or</t>
  </si>
  <si>
    <t>Use facial expressions</t>
  </si>
  <si>
    <t>Use body postures</t>
  </si>
  <si>
    <t xml:space="preserve">Use both facial expressions and </t>
  </si>
  <si>
    <t>Add some dialogue</t>
  </si>
  <si>
    <t>Add thought bubbles</t>
  </si>
  <si>
    <t>Run a narrative in separate</t>
  </si>
  <si>
    <t>Create your own definition of</t>
  </si>
  <si>
    <t>Go to a sports event</t>
  </si>
  <si>
    <t>Watch a sports series</t>
  </si>
  <si>
    <t>Head to the Web</t>
  </si>
  <si>
    <t>Be a good competitor</t>
  </si>
  <si>
    <t>Make an illustrated quote book</t>
  </si>
  <si>
    <t>Talk to an athletic director, coach</t>
  </si>
  <si>
    <t>Get a biography of a female athlete</t>
  </si>
  <si>
    <t>Be a good teammate</t>
  </si>
  <si>
    <r>
      <t xml:space="preserve">Play Trust, like they did on </t>
    </r>
    <r>
      <rPr>
        <i/>
        <sz val="10"/>
        <rFont val="Arial"/>
        <family val="2"/>
      </rPr>
      <t>Survivor</t>
    </r>
  </si>
  <si>
    <t>Play three team-building games</t>
  </si>
  <si>
    <t>Play Capture the Flag</t>
  </si>
  <si>
    <t>Psych yourself up</t>
  </si>
  <si>
    <t>But I landed my triple axel</t>
  </si>
  <si>
    <t>Mind over matter</t>
  </si>
  <si>
    <t>Play sports psychology games</t>
  </si>
  <si>
    <t>Put your definition of good</t>
  </si>
  <si>
    <t>Compete</t>
  </si>
  <si>
    <t>Play with little kids</t>
  </si>
  <si>
    <t>Take on the role of referee, umpire</t>
  </si>
  <si>
    <t>Get to know someone different from</t>
  </si>
  <si>
    <t>Difference of background</t>
  </si>
  <si>
    <t>Difference of belief</t>
  </si>
  <si>
    <t>Difference of opinion</t>
  </si>
  <si>
    <t>Make decisions in a group</t>
  </si>
  <si>
    <t>Use one of the methods from the</t>
  </si>
  <si>
    <t>Use two of the methods</t>
  </si>
  <si>
    <t>Try them all</t>
  </si>
  <si>
    <t>Explore civil debate</t>
  </si>
  <si>
    <t>Ask an expert to teach you the</t>
  </si>
  <si>
    <t>Watch candidates for elected office</t>
  </si>
  <si>
    <t>Understand a famous debate in</t>
  </si>
  <si>
    <t>Understand a compromise</t>
  </si>
  <si>
    <t>A community compromise</t>
  </si>
  <si>
    <t>A family or friendship compromise</t>
  </si>
  <si>
    <t>A state or national compromise</t>
  </si>
  <si>
    <t>Find common ground through</t>
  </si>
  <si>
    <t>Mediate a cookie conflict</t>
  </si>
  <si>
    <t>Mediate with a pro</t>
  </si>
  <si>
    <t>Suggest solutions for a current</t>
  </si>
  <si>
    <t>Make a dish from another country</t>
  </si>
  <si>
    <t>Cook something from an area of the</t>
  </si>
  <si>
    <t>Find a relative, friend, or neighbor</t>
  </si>
  <si>
    <t>Let a particular ingredient be your</t>
  </si>
  <si>
    <t>Discover a dish from another region</t>
  </si>
  <si>
    <t>Put together a meal based on a food</t>
  </si>
  <si>
    <t>Research and cook a regional</t>
  </si>
  <si>
    <t>Find out how well you know your</t>
  </si>
  <si>
    <t>Whip up a dish from another time</t>
  </si>
  <si>
    <t>Try a recipe inspired by a historical</t>
  </si>
  <si>
    <t>Ask a grandparent or other relative</t>
  </si>
  <si>
    <t>Pick a piece of the past that excites</t>
  </si>
  <si>
    <t>Cook a dish that makes a statement</t>
  </si>
  <si>
    <t>Take a processed food you love and</t>
  </si>
  <si>
    <t>Choose a veggie protein and find a</t>
  </si>
  <si>
    <t>Try a recipe for a special diet</t>
  </si>
  <si>
    <t>Share your dishes on a culinary</t>
  </si>
  <si>
    <t>Throw a potluck party</t>
  </si>
  <si>
    <t>Host a "new cuisine" party</t>
  </si>
  <si>
    <t>Hold a progressive dinner with</t>
  </si>
  <si>
    <t>Understand how to care for younger</t>
  </si>
  <si>
    <t>Know how to use everything in a</t>
  </si>
  <si>
    <t>Find out how to prevent serious</t>
  </si>
  <si>
    <t>Know the signs of shock and how</t>
  </si>
  <si>
    <t>Learn to prevent and treat injuries</t>
  </si>
  <si>
    <t>Take a babysitting class</t>
  </si>
  <si>
    <t>Ask a medical professional</t>
  </si>
  <si>
    <t>Talk to child care professionals</t>
  </si>
  <si>
    <t>Talk to a medical professional</t>
  </si>
  <si>
    <t>Take a course</t>
  </si>
  <si>
    <t>Talk to an emergency responder</t>
  </si>
  <si>
    <t>Talk to first aiders</t>
  </si>
  <si>
    <t>Ask a wilderness expert</t>
  </si>
  <si>
    <t>Find out about common injuries</t>
  </si>
  <si>
    <t>Research the signs of shock and</t>
  </si>
  <si>
    <t>Interview a doctor or nurse about the</t>
  </si>
  <si>
    <t>Ask an EMT or first responder to</t>
  </si>
  <si>
    <t>Take a first aid course</t>
  </si>
  <si>
    <t>Ask a park ranger, lifeguard, or ski</t>
  </si>
  <si>
    <t xml:space="preserve">Interview a doctor or nurse  </t>
  </si>
  <si>
    <t>Lead a group in song</t>
  </si>
  <si>
    <t>Organize a songfest</t>
  </si>
  <si>
    <t>Teach an international song</t>
  </si>
  <si>
    <t>Help Brownies complete their Girl</t>
  </si>
  <si>
    <t>Celebrate Girl Scout Week</t>
  </si>
  <si>
    <t>Create a project honoring the</t>
  </si>
  <si>
    <t>Be confident and courageous</t>
  </si>
  <si>
    <t>Focus on "be courageous and</t>
  </si>
  <si>
    <t>Share sisterhood through the Girl</t>
  </si>
  <si>
    <t>Throw a community sisterhood</t>
  </si>
  <si>
    <t>Spotlight a hidden heroine</t>
  </si>
  <si>
    <t>Team up for sisterhood</t>
  </si>
  <si>
    <t>Clean up a hiking trail-or clear a new</t>
  </si>
  <si>
    <t>Help clear an invasive species from</t>
  </si>
  <si>
    <t>Help with three general-maintenance</t>
  </si>
  <si>
    <t>Make a tradition "to do" list</t>
  </si>
  <si>
    <t>Go global</t>
  </si>
  <si>
    <t>Learn the history of your Girl Scout</t>
  </si>
  <si>
    <t>Try some tree fun</t>
  </si>
  <si>
    <t>Take a tree trip</t>
  </si>
  <si>
    <t>Design a tree house</t>
  </si>
  <si>
    <t>Cook a tree dish</t>
  </si>
  <si>
    <t>Dig into the amazing science of</t>
  </si>
  <si>
    <t>Be a naturalist in your neighborhood</t>
  </si>
  <si>
    <t>Sketch and label the parts of a tree</t>
  </si>
  <si>
    <t>Delve into the forest life cycle</t>
  </si>
  <si>
    <t>Make a creative project starring</t>
  </si>
  <si>
    <t>Get tree crafty</t>
  </si>
  <si>
    <t>Capture a tree on your convas or the</t>
  </si>
  <si>
    <t>Create your own tree legend</t>
  </si>
  <si>
    <t>Explore the connection between</t>
  </si>
  <si>
    <t>Debate logging, clear-cutting, and</t>
  </si>
  <si>
    <t>Chart how wood travels</t>
  </si>
  <si>
    <t>Create a dream tree garden</t>
  </si>
  <si>
    <t>Help trees thrive</t>
  </si>
  <si>
    <t>Plant a tree</t>
  </si>
  <si>
    <t>Tend to a tree somewhere in your</t>
  </si>
  <si>
    <t>Shadow one of the tree caretakers</t>
  </si>
  <si>
    <t>Practice budgeting for your values</t>
  </si>
  <si>
    <t>Create a team values list</t>
  </si>
  <si>
    <t>Find out how other people budget to</t>
  </si>
  <si>
    <t>Learn to track your spending</t>
  </si>
  <si>
    <t>Get on the "write" track</t>
  </si>
  <si>
    <t>Spot spending habits</t>
  </si>
  <si>
    <t>Pretend you're a psychologist</t>
  </si>
  <si>
    <t>Make your own values list</t>
  </si>
  <si>
    <t>Find out about different ways to save</t>
  </si>
  <si>
    <t>Do field research</t>
  </si>
  <si>
    <t>Let money talk</t>
  </si>
  <si>
    <t>Hit the books</t>
  </si>
  <si>
    <t>Explore different ways to give</t>
  </si>
  <si>
    <t>Lead with your heart</t>
  </si>
  <si>
    <t>Team up with others</t>
  </si>
  <si>
    <t>Learn from a professional</t>
  </si>
  <si>
    <t>Create a budget that focuses on</t>
  </si>
  <si>
    <t>Make a savings action plan</t>
  </si>
  <si>
    <t>Form a support group</t>
  </si>
  <si>
    <t>Imagine yourself in the future</t>
  </si>
  <si>
    <t>Learn to comparison shop</t>
  </si>
  <si>
    <t>Track an item for a week</t>
  </si>
  <si>
    <t>Make it a family affair</t>
  </si>
  <si>
    <t>Use group intelligence</t>
  </si>
  <si>
    <t>Find out how to use online reviews</t>
  </si>
  <si>
    <t>Review reviews on your own</t>
  </si>
  <si>
    <t>Hold a review debate</t>
  </si>
  <si>
    <t>Compare reviews to your own</t>
  </si>
  <si>
    <t>Check out the fine print</t>
  </si>
  <si>
    <t>Compare and contrast</t>
  </si>
  <si>
    <t>Share your knowledge</t>
  </si>
  <si>
    <t>Create a master chart</t>
  </si>
  <si>
    <t>Investigate how to avoid online fraud</t>
  </si>
  <si>
    <t>Do your own research</t>
  </si>
  <si>
    <t>Learn from the stories of others</t>
  </si>
  <si>
    <t>Invite an expert guest speaker</t>
  </si>
  <si>
    <t>Know how to manage your online</t>
  </si>
  <si>
    <t>Fantasy shopping</t>
  </si>
  <si>
    <t>Learn from others</t>
  </si>
  <si>
    <t>Speak with an expert</t>
  </si>
  <si>
    <t>Explore dream jobs</t>
  </si>
  <si>
    <t>Talk to people about their jobs</t>
  </si>
  <si>
    <t>Hold a group brainstorm</t>
  </si>
  <si>
    <t>Price out buying your dream home</t>
  </si>
  <si>
    <t>Go house hunting</t>
  </si>
  <si>
    <t>Get expert real estate device</t>
  </si>
  <si>
    <t>Browse real estate ads</t>
  </si>
  <si>
    <t>Research dream vacations</t>
  </si>
  <si>
    <t>Explore the world of travel</t>
  </si>
  <si>
    <t>Visit a travel agent</t>
  </si>
  <si>
    <t>Create a tour group</t>
  </si>
  <si>
    <t>Make a dream giving goal</t>
  </si>
  <si>
    <t>Find local philanthropists</t>
  </si>
  <si>
    <t>Learn what's going on in the world of</t>
  </si>
  <si>
    <t>Research your favorite charity</t>
  </si>
  <si>
    <t>Add up your dreams</t>
  </si>
  <si>
    <t>Plan with friends</t>
  </si>
  <si>
    <t>Plan with your family</t>
  </si>
  <si>
    <t>Plan over and over again</t>
  </si>
  <si>
    <t>Write your mission statement and</t>
  </si>
  <si>
    <t>A mission statement is a short</t>
  </si>
  <si>
    <t>Increase your customer base</t>
  </si>
  <si>
    <t>What's the number one reason</t>
  </si>
  <si>
    <t>Get into the details</t>
  </si>
  <si>
    <t>Decide what you want to do with</t>
  </si>
  <si>
    <t>Make a risk management plan</t>
  </si>
  <si>
    <t>A risk management plan gets you</t>
  </si>
  <si>
    <t>Get expert feedback on your plan</t>
  </si>
  <si>
    <t>Once you have your business plan</t>
  </si>
  <si>
    <t>Find out more about brand identity</t>
  </si>
  <si>
    <t>Your personal identity says</t>
  </si>
  <si>
    <t>Check out the competition</t>
  </si>
  <si>
    <t>Every product has to compete in the</t>
  </si>
  <si>
    <t xml:space="preserve">Research other products that have a </t>
  </si>
  <si>
    <t>The Girl Scout Cookie brand goes</t>
  </si>
  <si>
    <t>Develop your marketing message</t>
  </si>
  <si>
    <t>Create a slogan, poster, video, or</t>
  </si>
  <si>
    <t>Create your marketing campaign</t>
  </si>
  <si>
    <t>Think of ways to share the marketing</t>
  </si>
  <si>
    <t>Come up with a big idea</t>
  </si>
  <si>
    <t>As you and your friends think about</t>
  </si>
  <si>
    <t>Take your sales to the next level</t>
  </si>
  <si>
    <t>When you have a big goal, you have</t>
  </si>
  <si>
    <t>Sell your big dream to others</t>
  </si>
  <si>
    <t>Whether you're using your cookie</t>
  </si>
  <si>
    <t>Ask experts to help you take your</t>
  </si>
  <si>
    <t>Show your plan to a businesswoman</t>
  </si>
  <si>
    <t>Share your experience in a big way</t>
  </si>
  <si>
    <t>Think of innovative ways to let your</t>
  </si>
  <si>
    <t>Track your dreams</t>
  </si>
  <si>
    <t>Explore the art of bookbinding</t>
  </si>
  <si>
    <t>Survey a book collection</t>
  </si>
  <si>
    <t>Interview or visit a book artist or</t>
  </si>
  <si>
    <t>Tour a book arts center or art</t>
  </si>
  <si>
    <t>Get familiar with the insides of a</t>
  </si>
  <si>
    <t>Mend an old book</t>
  </si>
  <si>
    <t>Take an old book apart</t>
  </si>
  <si>
    <t>Visit an antique or rare bookseller</t>
  </si>
  <si>
    <t>Try out book artist techniques</t>
  </si>
  <si>
    <r>
      <t xml:space="preserve">Fold method </t>
    </r>
    <r>
      <rPr>
        <i/>
        <sz val="10"/>
        <rFont val="Arial"/>
        <family val="2"/>
      </rPr>
      <t>and</t>
    </r>
    <r>
      <rPr>
        <sz val="10"/>
        <rFont val="Arial"/>
        <family val="2"/>
      </rPr>
      <t xml:space="preserve"> glue method</t>
    </r>
  </si>
  <si>
    <r>
      <t xml:space="preserve">Fold method </t>
    </r>
    <r>
      <rPr>
        <i/>
        <sz val="10"/>
        <rFont val="Arial"/>
        <family val="2"/>
      </rPr>
      <t>and</t>
    </r>
    <r>
      <rPr>
        <sz val="10"/>
        <rFont val="Arial"/>
        <family val="2"/>
      </rPr>
      <t xml:space="preserve"> stitch method</t>
    </r>
  </si>
  <si>
    <r>
      <t xml:space="preserve">Glue method </t>
    </r>
    <r>
      <rPr>
        <i/>
        <sz val="10"/>
        <rFont val="Arial"/>
        <family val="2"/>
      </rPr>
      <t>and</t>
    </r>
    <r>
      <rPr>
        <sz val="10"/>
        <rFont val="Arial"/>
        <family val="2"/>
      </rPr>
      <t xml:space="preserve"> stitch method</t>
    </r>
  </si>
  <si>
    <t>Focus on function</t>
  </si>
  <si>
    <t>Make an organizational book</t>
  </si>
  <si>
    <t>Make a scrapbook, memory book,</t>
  </si>
  <si>
    <t>Make a gift book</t>
  </si>
  <si>
    <t>Focus on style</t>
  </si>
  <si>
    <t xml:space="preserve">Make a book from something </t>
  </si>
  <si>
    <t>Try a different binding technique or</t>
  </si>
  <si>
    <t>Get creative with the definition of</t>
  </si>
  <si>
    <t>Swing a hammer</t>
  </si>
  <si>
    <t>Write your name in nails</t>
  </si>
  <si>
    <t>Make a design with nails on wood</t>
  </si>
  <si>
    <t>Create a sculpture</t>
  </si>
  <si>
    <t>Keep it level</t>
  </si>
  <si>
    <t>Level up</t>
  </si>
  <si>
    <t>Make it right</t>
  </si>
  <si>
    <t>Do a survey</t>
  </si>
  <si>
    <t>Use a screwdriver</t>
  </si>
  <si>
    <t>Fix loose screws</t>
  </si>
  <si>
    <t>Attach it, detach it</t>
  </si>
  <si>
    <t>Build with a screwdriver</t>
  </si>
  <si>
    <t>Saw some wood</t>
  </si>
  <si>
    <t>End the alphabet</t>
  </si>
  <si>
    <t>Square it off</t>
  </si>
  <si>
    <t>Make a simple doll</t>
  </si>
  <si>
    <t>Build something yourself</t>
  </si>
  <si>
    <t>Build with your expert</t>
  </si>
  <si>
    <t>Build with home improvers</t>
  </si>
  <si>
    <t>Build at a craft store or artisan</t>
  </si>
  <si>
    <t>Investigate investigation</t>
  </si>
  <si>
    <t>Organize a CSI-themed night for</t>
  </si>
  <si>
    <t>Host an "Identity Crisis" party</t>
  </si>
  <si>
    <t>Play Jane Bond</t>
  </si>
  <si>
    <t>Reveal reality</t>
  </si>
  <si>
    <t>Interview someone in forensics</t>
  </si>
  <si>
    <t>Try the eyewitness challenge</t>
  </si>
  <si>
    <t>Make some impressions</t>
  </si>
  <si>
    <t xml:space="preserve">Try the science  </t>
  </si>
  <si>
    <t>Forensic chemistry</t>
  </si>
  <si>
    <t>Forensic physics</t>
  </si>
  <si>
    <t>Forensic biology</t>
  </si>
  <si>
    <t>Key in to body language</t>
  </si>
  <si>
    <t>Find out about "tells"</t>
  </si>
  <si>
    <t>Research body language</t>
  </si>
  <si>
    <t>Check out voice analysis</t>
  </si>
  <si>
    <t>Practice the art of detection</t>
  </si>
  <si>
    <t>Write a scene or script for your own</t>
  </si>
  <si>
    <t>Sketch or sculpt a "suspect" or</t>
  </si>
  <si>
    <t>Create or re-create a spy scenario</t>
  </si>
  <si>
    <t>Ask an older Girl Scout or Girl Scout</t>
  </si>
  <si>
    <t>Check with a member of a local</t>
  </si>
  <si>
    <t>Get your body and your teamwork</t>
  </si>
  <si>
    <t>Participate in a physically</t>
  </si>
  <si>
    <t>Build a teamwork and endurance</t>
  </si>
  <si>
    <t>Try a "boot camp" exercise course</t>
  </si>
  <si>
    <t>Create your menu</t>
  </si>
  <si>
    <t>Find three recipes for quick meals</t>
  </si>
  <si>
    <t>Get into quick-energy snacks</t>
  </si>
  <si>
    <t>Trash the trash challenge</t>
  </si>
  <si>
    <t>Gain some trailblazing know-how</t>
  </si>
  <si>
    <t>Learn how to purify water</t>
  </si>
  <si>
    <t>Practice navigating with a map and</t>
  </si>
  <si>
    <t>Pitch your tent three times in three</t>
  </si>
  <si>
    <t>Head out on the trail</t>
  </si>
  <si>
    <t>Play stuff-sack dramatics</t>
  </si>
  <si>
    <t>See the stars</t>
  </si>
  <si>
    <t>Tell a progressive story</t>
  </si>
  <si>
    <t>Get to know how kids develop</t>
  </si>
  <si>
    <t>Observe kids in person for at least</t>
  </si>
  <si>
    <t xml:space="preserve">Ask an expert  </t>
  </si>
  <si>
    <t>Find information at the library or</t>
  </si>
  <si>
    <t>Prepare for challenges</t>
  </si>
  <si>
    <t>Attend a babysitter training course</t>
  </si>
  <si>
    <t>Interview five moms about what they</t>
  </si>
  <si>
    <t>Interview five experienced babysitters</t>
  </si>
  <si>
    <t>Focus on play</t>
  </si>
  <si>
    <t>Interview an educational toy or game</t>
  </si>
  <si>
    <t>Observe kids at a toy store for two</t>
  </si>
  <si>
    <t>Volunteer for at least two hours</t>
  </si>
  <si>
    <t>Find potential employers</t>
  </si>
  <si>
    <t>Market yourself</t>
  </si>
  <si>
    <t xml:space="preserve">Create a questionnaire to give to </t>
  </si>
  <si>
    <t>Conduct interviews with potential</t>
  </si>
  <si>
    <t>Practice your babysitting skills</t>
  </si>
  <si>
    <t>Come prepared for a game</t>
  </si>
  <si>
    <t>Make a tasty snack</t>
  </si>
  <si>
    <t>Plan a fun craft</t>
  </si>
  <si>
    <t>Learn digital video basics</t>
  </si>
  <si>
    <t>Connect with a local expert to learn</t>
  </si>
  <si>
    <t>Take a class</t>
  </si>
  <si>
    <t>Teach yourself</t>
  </si>
  <si>
    <t>Film a sporting event</t>
  </si>
  <si>
    <t>Film a celebration</t>
  </si>
  <si>
    <t>Film a day in your life</t>
  </si>
  <si>
    <t>Pick the perfect subject</t>
  </si>
  <si>
    <t>Share a scene from a book in the</t>
  </si>
  <si>
    <t>Share a cause</t>
  </si>
  <si>
    <t>Share a family story</t>
  </si>
  <si>
    <t>Action</t>
  </si>
  <si>
    <t>Work solo</t>
  </si>
  <si>
    <t>Work with friends</t>
  </si>
  <si>
    <t>Work with a mentor</t>
  </si>
  <si>
    <t>Edit and premiere your movie</t>
  </si>
  <si>
    <t>Add a sound track</t>
  </si>
  <si>
    <t>Add a title and credits</t>
  </si>
  <si>
    <t>Add transitions</t>
  </si>
  <si>
    <t>Know how good nutrition helps your</t>
  </si>
  <si>
    <t>Eat by color</t>
  </si>
  <si>
    <t>Have a food-log challenge with</t>
  </si>
  <si>
    <t>Make your own food pyramid</t>
  </si>
  <si>
    <t>Find out how what you eat affects</t>
  </si>
  <si>
    <t>Get enough water</t>
  </si>
  <si>
    <t>Make a Top 10 list of antioxidant-</t>
  </si>
  <si>
    <t>Do a grocery-store scavenger hunt</t>
  </si>
  <si>
    <t>Explore how your diet affects your</t>
  </si>
  <si>
    <t>Food makeovers</t>
  </si>
  <si>
    <t>Sugar detective</t>
  </si>
  <si>
    <t>Chemical detective</t>
  </si>
  <si>
    <t>Investigate how what you eat affects</t>
  </si>
  <si>
    <t>Make an illustrated chart of snooze/</t>
  </si>
  <si>
    <t>Take the two-week test</t>
  </si>
  <si>
    <t>REM it up</t>
  </si>
  <si>
    <t>Look at how your diet affects your</t>
  </si>
  <si>
    <t>Take a poll of friends and family</t>
  </si>
  <si>
    <t>Do an exercise/energy experiment</t>
  </si>
  <si>
    <t>Create a chart or blog post</t>
  </si>
  <si>
    <t>Get a feel for performing solo</t>
  </si>
  <si>
    <t>Read aloud one monologue from</t>
  </si>
  <si>
    <t>Read aloud two political speeches</t>
  </si>
  <si>
    <t>Read aloud three poems or one</t>
  </si>
  <si>
    <t>Focus on body language</t>
  </si>
  <si>
    <t>Get a group together and play</t>
  </si>
  <si>
    <t>Videotape yourself miming one</t>
  </si>
  <si>
    <t>Pretend an item is something else</t>
  </si>
  <si>
    <t>Find your voice</t>
  </si>
  <si>
    <t>Repeat one word, one sentence, and</t>
  </si>
  <si>
    <t>Tell your own story, from birth until</t>
  </si>
  <si>
    <t>Practice impressions of three</t>
  </si>
  <si>
    <t>Choose or create a piece to perform</t>
  </si>
  <si>
    <t>Write a speech about something</t>
  </si>
  <si>
    <t>Create a piece for a character</t>
  </si>
  <si>
    <t>Pick an existing piece</t>
  </si>
  <si>
    <t>Get onstage</t>
  </si>
  <si>
    <t>Create a theater in your own home</t>
  </si>
  <si>
    <t>Perform at school</t>
  </si>
  <si>
    <t>Go to your audience</t>
  </si>
  <si>
    <t>Make yourself happier</t>
  </si>
  <si>
    <t>Get into a state of "flow"</t>
  </si>
  <si>
    <t>Count three blessings</t>
  </si>
  <si>
    <t>Stop and smell the roses</t>
  </si>
  <si>
    <t>Think differently for happiness</t>
  </si>
  <si>
    <t>Focus on what's realistic</t>
  </si>
  <si>
    <t>Try to use your strengths</t>
  </si>
  <si>
    <t>Be happy for others</t>
  </si>
  <si>
    <t>Get happy through others</t>
  </si>
  <si>
    <t>Make a gratitude visit</t>
  </si>
  <si>
    <t>Write a forgiveness letter</t>
  </si>
  <si>
    <t>Make something meaningful</t>
  </si>
  <si>
    <t>Do a helpful happiness experiment</t>
  </si>
  <si>
    <t xml:space="preserve">Design your own five-question </t>
  </si>
  <si>
    <t>Try quick polling</t>
  </si>
  <si>
    <t>Focus on one friend</t>
  </si>
  <si>
    <t>Create a happiness action plan</t>
  </si>
  <si>
    <t>Find a happiness helper</t>
  </si>
  <si>
    <t>Create an inspiration collage with</t>
  </si>
  <si>
    <t>Create a Bliss Box</t>
  </si>
  <si>
    <t>Decide what makes a good script</t>
  </si>
  <si>
    <t xml:space="preserve">Watch one movie or three shows in </t>
  </si>
  <si>
    <t>Host a script-dissection party with</t>
  </si>
  <si>
    <t>Read two scripts</t>
  </si>
  <si>
    <t>Come up with an idea for a story</t>
  </si>
  <si>
    <t>Look into your own life</t>
  </si>
  <si>
    <t>Add to a story you already know</t>
  </si>
  <si>
    <t>Play Story Maker</t>
  </si>
  <si>
    <t>Get to know your characters</t>
  </si>
  <si>
    <t>Spend some time people watching</t>
  </si>
  <si>
    <t>Exaggerate details about people</t>
  </si>
  <si>
    <t>Mix and match</t>
  </si>
  <si>
    <t>Build the plot</t>
  </si>
  <si>
    <t>Fill out the worksheet using your</t>
  </si>
  <si>
    <t>Find your plot twists in the news</t>
  </si>
  <si>
    <t>Use plot twists from a familiar story</t>
  </si>
  <si>
    <t>Write a 12-age script - and share it</t>
  </si>
  <si>
    <t>Work with a friend</t>
  </si>
  <si>
    <t>Take a field trip to explore the night</t>
  </si>
  <si>
    <t>Share night art</t>
  </si>
  <si>
    <t>Get into nightlife</t>
  </si>
  <si>
    <t>Go solar (or luncar, or …</t>
  </si>
  <si>
    <t>Tour your world after dark</t>
  </si>
  <si>
    <t>Tour your neighborhood at night</t>
  </si>
  <si>
    <t>Visit a park, trail, lake, stream, or</t>
  </si>
  <si>
    <t>Visit a place that's open 24 hours</t>
  </si>
  <si>
    <t>Meet people who work night hours</t>
  </si>
  <si>
    <t>Be an investigative reporter</t>
  </si>
  <si>
    <t>Take part in the night shift</t>
  </si>
  <si>
    <t>Create a photo essay</t>
  </si>
  <si>
    <t>Explore nature at night</t>
  </si>
  <si>
    <t>Examine the night sky</t>
  </si>
  <si>
    <t>Create a nocturnal animal</t>
  </si>
  <si>
    <t>Sketch a landscape plan for your</t>
  </si>
  <si>
    <t>Host the Extreme Nighttime Party</t>
  </si>
  <si>
    <t>A "night" activity for younger Girl</t>
  </si>
  <si>
    <t>A "Power Down!" night</t>
  </si>
  <si>
    <t>A nighttime legend</t>
  </si>
  <si>
    <t>Find out how views of animals have</t>
  </si>
  <si>
    <t>Watch a documentary series on the</t>
  </si>
  <si>
    <t>Show how animals helped at key</t>
  </si>
  <si>
    <t>Find out how animals help keep</t>
  </si>
  <si>
    <t>Check out a safety team that uses</t>
  </si>
  <si>
    <t>Talk to a trainer</t>
  </si>
  <si>
    <t>Read stories about animal heroes</t>
  </si>
  <si>
    <t>Know how animals help people</t>
  </si>
  <si>
    <t>Talk to a vet or psychologist</t>
  </si>
  <si>
    <t>Visit an organization that uses</t>
  </si>
  <si>
    <t>Interview at least five pet owners</t>
  </si>
  <si>
    <t>Check out how animals help people</t>
  </si>
  <si>
    <t>Talk to someone who trains</t>
  </si>
  <si>
    <t>Speak to someone who has an</t>
  </si>
  <si>
    <t xml:space="preserve">Research the pros and cons of </t>
  </si>
  <si>
    <t>Look at how animals might help us</t>
  </si>
  <si>
    <t>Get a sense of different animals'</t>
  </si>
  <si>
    <t>Talk to an animal expert at a zoo</t>
  </si>
  <si>
    <t>Practice being a scientist</t>
  </si>
  <si>
    <t>Team up and dress up</t>
  </si>
  <si>
    <t>Go, Blue! Go, Red!</t>
  </si>
  <si>
    <t>Unique uniforms</t>
  </si>
  <si>
    <t>Theme costumes</t>
  </si>
  <si>
    <t>Host a historical game</t>
  </si>
  <si>
    <t>An amazing race</t>
  </si>
  <si>
    <t>Target practice</t>
  </si>
  <si>
    <t>Tests of strength</t>
  </si>
  <si>
    <t>Play a scientific game</t>
  </si>
  <si>
    <t>Construction challenge</t>
  </si>
  <si>
    <t>Soar winners</t>
  </si>
  <si>
    <t>Make it "flink."</t>
  </si>
  <si>
    <t>Find fun in fiction</t>
  </si>
  <si>
    <t>From read to reality</t>
  </si>
  <si>
    <t>From virtual to reality</t>
  </si>
  <si>
    <t>From board to reality</t>
  </si>
  <si>
    <t>Stage your grand finale</t>
  </si>
  <si>
    <t>Brainstorm business ideas</t>
  </si>
  <si>
    <t>Interview your client</t>
  </si>
  <si>
    <t>Become a keen observer</t>
  </si>
  <si>
    <t>Group brainstorm</t>
  </si>
  <si>
    <t>Divide your idea into different parts</t>
  </si>
  <si>
    <t>Beat your competitors</t>
  </si>
  <si>
    <t>Use a "guideline."</t>
  </si>
  <si>
    <t>Get into the financial side of things</t>
  </si>
  <si>
    <t>Seed money</t>
  </si>
  <si>
    <t>Business models</t>
  </si>
  <si>
    <t>Merchandising</t>
  </si>
  <si>
    <t>Imagine creating a business</t>
  </si>
  <si>
    <t>Write up a five-point business plan</t>
  </si>
  <si>
    <t>Develop your "pitch."</t>
  </si>
  <si>
    <t>Make a mock up of an</t>
  </si>
  <si>
    <t>Present your idea to someone who</t>
  </si>
  <si>
    <t>Present to an expert</t>
  </si>
  <si>
    <t>Gather a group of clients</t>
  </si>
  <si>
    <t>Explore "oops!" and "wow!"</t>
  </si>
  <si>
    <t>Brainstorm some "oops" and "wow"</t>
  </si>
  <si>
    <t>Interview someone with a job that</t>
  </si>
  <si>
    <t>Read four published stories</t>
  </si>
  <si>
    <t>Dig into stories of "ouch" -and repair</t>
  </si>
  <si>
    <t>Go through your last 50 texts</t>
  </si>
  <si>
    <t>Interview a psychologist, guidance</t>
  </si>
  <si>
    <t>Start a kindness practice</t>
  </si>
  <si>
    <t>Look at e-mail, commenting, or</t>
  </si>
  <si>
    <t>Get into e-mail etiquette</t>
  </si>
  <si>
    <t>Find your best commenting voice</t>
  </si>
  <si>
    <t>Good net sportsmanship</t>
  </si>
  <si>
    <t>Decide what makes a great social</t>
  </si>
  <si>
    <t>Discuss some character profiles</t>
  </si>
  <si>
    <t>Get feedback on a profile of your</t>
  </si>
  <si>
    <t>Read three stories that discuss</t>
  </si>
  <si>
    <t>Spread better practices</t>
  </si>
  <si>
    <t>Make it a pledge</t>
  </si>
  <si>
    <t>Edit into a top 10</t>
  </si>
  <si>
    <t>Present it</t>
  </si>
  <si>
    <t>Improve one idea</t>
  </si>
  <si>
    <t>Practice sharing your business</t>
  </si>
  <si>
    <t>A puzzle pentathlon</t>
  </si>
  <si>
    <t>A relay pentathlon</t>
  </si>
  <si>
    <t>A wheel pentathlon</t>
  </si>
  <si>
    <t>Film. Then film some more…</t>
  </si>
  <si>
    <t>Cadette Service to Girl Scouting bar</t>
  </si>
  <si>
    <t>Journey Summit Pin</t>
  </si>
  <si>
    <r>
      <t xml:space="preserve">Enter </t>
    </r>
    <r>
      <rPr>
        <b/>
        <sz val="10"/>
        <rFont val="Arial"/>
        <family val="2"/>
      </rPr>
      <t>Y</t>
    </r>
    <r>
      <rPr>
        <sz val="10"/>
        <rFont val="Arial"/>
        <family val="2"/>
      </rPr>
      <t xml:space="preserve"> for yes when you have presented the award</t>
    </r>
  </si>
  <si>
    <t>CadetteTrax 2.1</t>
  </si>
  <si>
    <t>-fixed summit pin formula on all applicable pages</t>
  </si>
  <si>
    <t>-added new Girl's guide for Scouting, removed old IPs, split up 11-17 group</t>
  </si>
  <si>
    <t>Learn how to make a room safe for a</t>
  </si>
  <si>
    <t>Find out about water safety</t>
  </si>
  <si>
    <t>Teach a Daisy or Brownie what to do if</t>
  </si>
  <si>
    <t>With your family, make sure you have</t>
  </si>
  <si>
    <t>Discuss bullying with your Girl Scout</t>
  </si>
  <si>
    <t>CadetteTrax 2.2</t>
  </si>
  <si>
    <t>-fixed safety award</t>
  </si>
  <si>
    <t>Erica Parello</t>
  </si>
  <si>
    <t>Parello</t>
  </si>
  <si>
    <t>Victoria</t>
  </si>
  <si>
    <t>90 Milton Ct</t>
  </si>
  <si>
    <t>vpparello@yahoo.com</t>
  </si>
  <si>
    <t>Michael Parello</t>
  </si>
  <si>
    <t>Inwood, WV 25428</t>
  </si>
  <si>
    <t>Bill Goffin</t>
  </si>
  <si>
    <t>Uncle</t>
  </si>
  <si>
    <t>Kleptach</t>
  </si>
  <si>
    <t>Darla</t>
  </si>
  <si>
    <t>Robin</t>
  </si>
  <si>
    <t>John</t>
  </si>
  <si>
    <t>Hanes</t>
  </si>
  <si>
    <t>Chloe</t>
  </si>
  <si>
    <t>Crawford</t>
  </si>
  <si>
    <t>Alex</t>
  </si>
  <si>
    <t>Brandy Breeden</t>
  </si>
  <si>
    <t>Foltz</t>
  </si>
  <si>
    <t>Olivia</t>
  </si>
  <si>
    <t>Michelle</t>
  </si>
  <si>
    <t>Tony</t>
  </si>
  <si>
    <t>McDaid</t>
  </si>
  <si>
    <t>Misty</t>
  </si>
  <si>
    <t>Dakota</t>
  </si>
  <si>
    <t>Ava</t>
  </si>
  <si>
    <t>a</t>
  </si>
  <si>
    <t>meeting</t>
  </si>
  <si>
    <t>Rand</t>
  </si>
  <si>
    <t>Elizabeth</t>
  </si>
  <si>
    <t>mom</t>
  </si>
  <si>
    <t>52 Burleson Ct</t>
  </si>
  <si>
    <t>Bunker Hill, WV  25413</t>
  </si>
  <si>
    <t>Kitty Misiewic</t>
  </si>
  <si>
    <t>Grandmother</t>
  </si>
  <si>
    <t>dad</t>
  </si>
  <si>
    <t>Brian Hanes</t>
  </si>
  <si>
    <t>Heidi Combs</t>
  </si>
  <si>
    <t>826 Frontier Dr</t>
  </si>
  <si>
    <t>Bunker Hill, WV  25401</t>
  </si>
  <si>
    <t>Jerry Kleptach</t>
  </si>
  <si>
    <t>granddad</t>
  </si>
  <si>
    <t>Martin</t>
  </si>
  <si>
    <t>Jennifer</t>
  </si>
  <si>
    <t>Leslie Keith</t>
  </si>
  <si>
    <t>Honor</t>
  </si>
  <si>
    <t>613 Faulkner Ave</t>
  </si>
  <si>
    <t>Martinsburg WV 25401</t>
  </si>
  <si>
    <t>Noah Davis</t>
  </si>
  <si>
    <t>Brother</t>
  </si>
  <si>
    <t>Chaste Martin</t>
  </si>
  <si>
    <t>sistedr</t>
  </si>
  <si>
    <t>7733 Bridle Path Circle</t>
  </si>
  <si>
    <t>Greg Combs</t>
  </si>
  <si>
    <t>step dad</t>
  </si>
  <si>
    <t>connie Michael</t>
  </si>
  <si>
    <t>grandma</t>
  </si>
  <si>
    <t>140 Ford Circle</t>
  </si>
  <si>
    <t>James Rand</t>
  </si>
  <si>
    <t>Max Reckner</t>
  </si>
  <si>
    <t>cousin</t>
  </si>
  <si>
    <t>37 Mockingbird Circle</t>
  </si>
  <si>
    <t>Bunker Hill, WV 25413</t>
  </si>
  <si>
    <t>Betty Glass</t>
  </si>
  <si>
    <t>grandmother</t>
  </si>
  <si>
    <t>269 Scarboro Drive</t>
  </si>
  <si>
    <t>Susan Pomeroy</t>
  </si>
  <si>
    <t>Discover Savannah GA</t>
  </si>
  <si>
    <t>meeting (victoria csi badge)</t>
  </si>
  <si>
    <t>meeting ( cookie prep)</t>
  </si>
  <si>
    <t>Christmas caroling and party</t>
  </si>
  <si>
    <t>meeting (stephanie movie making badge)</t>
  </si>
  <si>
    <t>Meeting (Dakota pet badge)</t>
  </si>
  <si>
    <t>y</t>
  </si>
  <si>
    <t>WHAG field trip</t>
  </si>
  <si>
    <t>cookie sleepover and finish digital badge</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</si>
</sst>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_(&quot;$&quot;* \(#,##0.00\);_(&quot;$&quot;* &quot;-&quot;??_);_(@_)"/>
    <numFmt numFmtId="164" formatCode="[$-409]mmm\-yy;@"/>
    <numFmt numFmtId="165" formatCode="m/d/yy;@"/>
    <numFmt numFmtId="166" formatCode="mm/dd/yy;@"/>
    <numFmt numFmtId="167" formatCode="[&lt;=9999999]###\-####;\(###\)\ ###\-####"/>
  </numFmts>
  <fonts count="76" x14ac:knownFonts="1">
    <font>
      <sz val="10"/>
      <name val="Arial"/>
    </font>
    <font>
      <sz val="10"/>
      <name val="Arial"/>
      <family val="2"/>
    </font>
    <font>
      <sz val="8"/>
      <name val="Arial"/>
      <family val="2"/>
    </font>
    <font>
      <b/>
      <sz val="10"/>
      <name val="Arial"/>
      <family val="2"/>
    </font>
    <font>
      <sz val="10"/>
      <name val="Arial"/>
      <family val="2"/>
    </font>
    <font>
      <b/>
      <sz val="12"/>
      <name val="Arial"/>
      <family val="2"/>
    </font>
    <font>
      <b/>
      <sz val="11"/>
      <name val="Arial"/>
      <family val="2"/>
    </font>
    <font>
      <b/>
      <sz val="8"/>
      <name val="Arial"/>
      <family val="2"/>
    </font>
    <font>
      <sz val="8"/>
      <name val="Arial"/>
      <family val="2"/>
    </font>
    <font>
      <b/>
      <u/>
      <sz val="10"/>
      <name val="Arial"/>
      <family val="2"/>
    </font>
    <font>
      <sz val="9"/>
      <name val="Arial"/>
      <family val="2"/>
    </font>
    <font>
      <u/>
      <sz val="10"/>
      <color indexed="12"/>
      <name val="Arial"/>
      <family val="2"/>
    </font>
    <font>
      <sz val="9"/>
      <name val="Arial"/>
      <family val="2"/>
    </font>
    <font>
      <b/>
      <sz val="9"/>
      <name val="Arial"/>
      <family val="2"/>
    </font>
    <font>
      <b/>
      <sz val="9"/>
      <name val="Arial"/>
      <family val="2"/>
    </font>
    <font>
      <b/>
      <sz val="12"/>
      <color indexed="9"/>
      <name val="Arial"/>
      <family val="2"/>
    </font>
    <font>
      <b/>
      <sz val="10"/>
      <color indexed="9"/>
      <name val="Arial"/>
      <family val="2"/>
    </font>
    <font>
      <sz val="12"/>
      <name val="Arial"/>
      <family val="2"/>
    </font>
    <font>
      <b/>
      <sz val="18"/>
      <name val="Arial"/>
      <family val="2"/>
    </font>
    <font>
      <b/>
      <sz val="14"/>
      <color indexed="9"/>
      <name val="Arial"/>
      <family val="2"/>
    </font>
    <font>
      <sz val="9"/>
      <color indexed="81"/>
      <name val="Tahoma"/>
      <family val="2"/>
    </font>
    <font>
      <sz val="11"/>
      <color indexed="8"/>
      <name val="Verdana"/>
      <family val="2"/>
    </font>
    <font>
      <sz val="7.35"/>
      <color indexed="8"/>
      <name val="Arial"/>
      <family val="2"/>
    </font>
    <font>
      <sz val="10"/>
      <name val="Arial Narrow"/>
      <family val="2"/>
    </font>
    <font>
      <b/>
      <sz val="10"/>
      <name val="Arial"/>
      <family val="2"/>
    </font>
    <font>
      <sz val="10"/>
      <name val="Arial"/>
      <family val="2"/>
    </font>
    <font>
      <i/>
      <sz val="9"/>
      <color indexed="81"/>
      <name val="Tahoma"/>
      <family val="2"/>
    </font>
    <font>
      <sz val="10"/>
      <color indexed="20"/>
      <name val="Arial"/>
      <family val="2"/>
    </font>
    <font>
      <b/>
      <sz val="9"/>
      <color indexed="81"/>
      <name val="Tahoma"/>
      <family val="2"/>
    </font>
    <font>
      <sz val="10"/>
      <color indexed="54"/>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i/>
      <sz val="10"/>
      <name val="Arial"/>
      <family val="2"/>
    </font>
    <font>
      <sz val="9"/>
      <color theme="0"/>
      <name val="Arial"/>
      <family val="2"/>
    </font>
    <font>
      <sz val="9"/>
      <color indexed="81"/>
      <name val="Wingdings"/>
      <charset val="2"/>
    </font>
    <font>
      <sz val="11"/>
      <name val="Arial"/>
      <family val="2"/>
    </font>
    <font>
      <sz val="8"/>
      <color theme="0"/>
      <name val="Arial"/>
      <family val="2"/>
    </font>
    <font>
      <b/>
      <sz val="8"/>
      <color theme="0"/>
      <name val="Arial"/>
      <family val="2"/>
    </font>
    <font>
      <i/>
      <sz val="8"/>
      <name val="Arial"/>
      <family val="2"/>
    </font>
    <font>
      <sz val="8"/>
      <color indexed="81"/>
      <name val="Tahoma"/>
      <family val="2"/>
    </font>
    <font>
      <b/>
      <sz val="16"/>
      <name val="Arial"/>
      <family val="2"/>
    </font>
    <font>
      <sz val="16"/>
      <name val="Arial"/>
      <family val="2"/>
    </font>
    <font>
      <sz val="12"/>
      <color indexed="9"/>
      <name val="Arial"/>
      <family val="2"/>
    </font>
    <font>
      <sz val="10"/>
      <color theme="0"/>
      <name val="Arial"/>
      <family val="2"/>
    </font>
    <font>
      <sz val="10"/>
      <color rgb="FF7030A0"/>
      <name val="Arial"/>
      <family val="2"/>
    </font>
    <font>
      <sz val="9"/>
      <name val="Arial Narrow"/>
      <family val="2"/>
    </font>
    <font>
      <b/>
      <sz val="14"/>
      <color indexed="60"/>
      <name val="Arial"/>
      <family val="2"/>
    </font>
    <font>
      <sz val="10"/>
      <color indexed="60"/>
      <name val="Arial"/>
      <family val="2"/>
    </font>
    <font>
      <b/>
      <sz val="6"/>
      <name val="Arial"/>
      <family val="2"/>
    </font>
    <font>
      <sz val="6"/>
      <name val="Arial"/>
      <family val="2"/>
    </font>
    <font>
      <b/>
      <sz val="6"/>
      <color indexed="9"/>
      <name val="Arial"/>
      <family val="2"/>
    </font>
    <font>
      <u/>
      <sz val="8"/>
      <color indexed="12"/>
      <name val="Arial"/>
      <family val="2"/>
    </font>
    <font>
      <b/>
      <sz val="9"/>
      <color indexed="9"/>
      <name val="Arial"/>
      <family val="2"/>
    </font>
    <font>
      <b/>
      <i/>
      <sz val="9"/>
      <color indexed="81"/>
      <name val="Tahoma"/>
      <family val="2"/>
    </font>
    <font>
      <sz val="8"/>
      <color indexed="23"/>
      <name val="Verdana"/>
      <family val="2"/>
    </font>
    <font>
      <sz val="9"/>
      <color rgb="FFFF0000"/>
      <name val="Arial"/>
      <family val="2"/>
    </font>
    <font>
      <i/>
      <sz val="10"/>
      <name val="Arial"/>
      <family val="2"/>
    </font>
    <font>
      <sz val="9"/>
      <color indexed="81"/>
      <name val="Symbol"/>
      <family val="1"/>
      <charset val="2"/>
    </font>
    <font>
      <sz val="8.1999999999999993"/>
      <name val="Arial"/>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indexed="22"/>
        <bgColor indexed="64"/>
      </patternFill>
    </fill>
    <fill>
      <patternFill patternType="solid">
        <fgColor indexed="10"/>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6" tint="-0.499984740745262"/>
        <bgColor indexed="64"/>
      </patternFill>
    </fill>
    <fill>
      <patternFill patternType="solid">
        <fgColor rgb="FF7030A0"/>
        <bgColor indexed="64"/>
      </patternFill>
    </fill>
    <fill>
      <patternFill patternType="solid">
        <fgColor theme="0" tint="-0.249977111117893"/>
        <bgColor indexed="64"/>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ck">
        <color indexed="64"/>
      </left>
      <right style="double">
        <color indexed="64"/>
      </right>
      <top style="thick">
        <color indexed="64"/>
      </top>
      <bottom style="thin">
        <color indexed="64"/>
      </bottom>
      <diagonal/>
    </border>
    <border>
      <left style="thick">
        <color indexed="64"/>
      </left>
      <right/>
      <top style="thin">
        <color indexed="64"/>
      </top>
      <bottom style="thin">
        <color indexed="64"/>
      </bottom>
      <diagonal/>
    </border>
    <border>
      <left style="thick">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style="thick">
        <color indexed="64"/>
      </left>
      <right/>
      <top style="thin">
        <color indexed="64"/>
      </top>
      <bottom/>
      <diagonal/>
    </border>
    <border>
      <left style="thick">
        <color indexed="64"/>
      </left>
      <right/>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style="thin">
        <color indexed="64"/>
      </top>
      <bottom style="dotted">
        <color indexed="64"/>
      </bottom>
      <diagonal/>
    </border>
    <border>
      <left style="thin">
        <color indexed="64"/>
      </left>
      <right style="double">
        <color indexed="64"/>
      </right>
      <top style="thin">
        <color indexed="64"/>
      </top>
      <bottom style="thick">
        <color indexed="64"/>
      </bottom>
      <diagonal/>
    </border>
    <border>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style="thin">
        <color indexed="64"/>
      </top>
      <bottom style="thick">
        <color indexed="64"/>
      </bottom>
      <diagonal/>
    </border>
    <border>
      <left style="thick">
        <color indexed="64"/>
      </left>
      <right style="double">
        <color indexed="64"/>
      </right>
      <top style="thin">
        <color indexed="64"/>
      </top>
      <bottom/>
      <diagonal/>
    </border>
    <border>
      <left style="thick">
        <color indexed="64"/>
      </left>
      <right style="double">
        <color indexed="64"/>
      </right>
      <top style="thin">
        <color indexed="64"/>
      </top>
      <bottom style="thick">
        <color indexed="64"/>
      </bottom>
      <diagonal/>
    </border>
    <border>
      <left style="double">
        <color indexed="64"/>
      </left>
      <right style="thin">
        <color indexed="64"/>
      </right>
      <top style="thin">
        <color indexed="64"/>
      </top>
      <bottom style="thick">
        <color indexed="64"/>
      </bottom>
      <diagonal/>
    </border>
    <border>
      <left/>
      <right style="thick">
        <color indexed="64"/>
      </right>
      <top style="thin">
        <color indexed="64"/>
      </top>
      <bottom/>
      <diagonal/>
    </border>
    <border>
      <left/>
      <right style="thick">
        <color indexed="64"/>
      </right>
      <top/>
      <bottom style="thin">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ashDot">
        <color indexed="64"/>
      </left>
      <right/>
      <top/>
      <bottom/>
      <diagonal/>
    </border>
    <border>
      <left style="dashDot">
        <color indexed="64"/>
      </left>
      <right/>
      <top/>
      <bottom style="thin">
        <color indexed="64"/>
      </bottom>
      <diagonal/>
    </border>
    <border>
      <left style="thin">
        <color indexed="64"/>
      </left>
      <right style="thin">
        <color indexed="64"/>
      </right>
      <top/>
      <bottom/>
      <diagonal/>
    </border>
    <border>
      <left style="double">
        <color indexed="64"/>
      </left>
      <right style="double">
        <color indexed="64"/>
      </right>
      <top style="thick">
        <color indexed="64"/>
      </top>
      <bottom style="thin">
        <color indexed="64"/>
      </bottom>
      <diagonal/>
    </border>
    <border>
      <left style="double">
        <color indexed="64"/>
      </left>
      <right style="thick">
        <color indexed="64"/>
      </right>
      <top style="thick">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dotted">
        <color indexed="64"/>
      </bottom>
      <diagonal/>
    </border>
  </borders>
  <cellStyleXfs count="45">
    <xf numFmtId="0" fontId="0" fillId="0" borderId="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6" borderId="0" applyNumberFormat="0" applyBorder="0" applyAlignment="0" applyProtection="0"/>
    <xf numFmtId="0" fontId="32" fillId="7"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3" fillId="12"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9" borderId="0" applyNumberFormat="0" applyBorder="0" applyAlignment="0" applyProtection="0"/>
    <xf numFmtId="0" fontId="34" fillId="3" borderId="0" applyNumberFormat="0" applyBorder="0" applyAlignment="0" applyProtection="0"/>
    <xf numFmtId="0" fontId="35" fillId="20" borderId="1" applyNumberFormat="0" applyAlignment="0" applyProtection="0"/>
    <xf numFmtId="0" fontId="36" fillId="21" borderId="2" applyNumberFormat="0" applyAlignment="0" applyProtection="0"/>
    <xf numFmtId="44" fontId="1" fillId="0" borderId="0" applyFont="0" applyFill="0" applyBorder="0" applyAlignment="0" applyProtection="0"/>
    <xf numFmtId="0" fontId="37" fillId="0" borderId="0" applyNumberFormat="0" applyFill="0" applyBorder="0" applyAlignment="0" applyProtection="0"/>
    <xf numFmtId="0" fontId="38" fillId="4" borderId="0" applyNumberFormat="0" applyBorder="0" applyAlignment="0" applyProtection="0"/>
    <xf numFmtId="0" fontId="39" fillId="0" borderId="3" applyNumberFormat="0" applyFill="0" applyAlignment="0" applyProtection="0"/>
    <xf numFmtId="0" fontId="40" fillId="0" borderId="4" applyNumberFormat="0" applyFill="0" applyAlignment="0" applyProtection="0"/>
    <xf numFmtId="0" fontId="41" fillId="0" borderId="5" applyNumberFormat="0" applyFill="0" applyAlignment="0" applyProtection="0"/>
    <xf numFmtId="0" fontId="41" fillId="0" borderId="0" applyNumberFormat="0" applyFill="0" applyBorder="0" applyAlignment="0" applyProtection="0"/>
    <xf numFmtId="0" fontId="11" fillId="0" borderId="0" applyNumberFormat="0" applyFill="0" applyBorder="0" applyAlignment="0" applyProtection="0">
      <alignment vertical="top"/>
      <protection locked="0"/>
    </xf>
    <xf numFmtId="0" fontId="42" fillId="7" borderId="1" applyNumberFormat="0" applyAlignment="0" applyProtection="0"/>
    <xf numFmtId="0" fontId="43" fillId="0" borderId="6" applyNumberFormat="0" applyFill="0" applyAlignment="0" applyProtection="0"/>
    <xf numFmtId="0" fontId="44" fillId="22" borderId="0" applyNumberFormat="0" applyBorder="0" applyAlignment="0" applyProtection="0"/>
    <xf numFmtId="0" fontId="1" fillId="23" borderId="7" applyNumberFormat="0" applyFont="0" applyAlignment="0" applyProtection="0"/>
    <xf numFmtId="0" fontId="45" fillId="20" borderId="8" applyNumberFormat="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0" applyNumberFormat="0" applyFill="0" applyBorder="0" applyAlignment="0" applyProtection="0"/>
    <xf numFmtId="0" fontId="1" fillId="0" borderId="0"/>
  </cellStyleXfs>
  <cellXfs count="621">
    <xf numFmtId="0" fontId="0" fillId="0" borderId="0" xfId="0"/>
    <xf numFmtId="0" fontId="3" fillId="0" borderId="0" xfId="0" applyFont="1"/>
    <xf numFmtId="0" fontId="0" fillId="0" borderId="10" xfId="0" applyBorder="1" applyAlignment="1">
      <alignment horizontal="right"/>
    </xf>
    <xf numFmtId="0" fontId="0" fillId="0" borderId="0" xfId="0" applyBorder="1"/>
    <xf numFmtId="0" fontId="0" fillId="0" borderId="0" xfId="0" applyBorder="1" applyAlignment="1">
      <alignment horizontal="right"/>
    </xf>
    <xf numFmtId="0" fontId="3" fillId="0" borderId="0" xfId="0" applyFont="1" applyBorder="1" applyAlignment="1">
      <alignment horizontal="right"/>
    </xf>
    <xf numFmtId="0" fontId="0" fillId="0" borderId="0" xfId="0" applyBorder="1" applyProtection="1"/>
    <xf numFmtId="0" fontId="0" fillId="0" borderId="0" xfId="0" applyProtection="1"/>
    <xf numFmtId="0" fontId="4" fillId="0" borderId="0" xfId="0" applyFont="1"/>
    <xf numFmtId="0" fontId="0" fillId="0" borderId="0" xfId="0" applyAlignment="1">
      <alignment wrapText="1"/>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3" fillId="0" borderId="14" xfId="0" applyFont="1" applyBorder="1" applyAlignment="1">
      <alignment horizontal="center"/>
    </xf>
    <xf numFmtId="165" fontId="0" fillId="0" borderId="0" xfId="0" applyNumberFormat="1" applyAlignment="1">
      <alignment horizontal="center"/>
    </xf>
    <xf numFmtId="0" fontId="0" fillId="0" borderId="0" xfId="0" quotePrefix="1"/>
    <xf numFmtId="0" fontId="0" fillId="0" borderId="0" xfId="0" applyAlignment="1">
      <alignment horizontal="left" vertical="top" wrapText="1"/>
    </xf>
    <xf numFmtId="0" fontId="3" fillId="0" borderId="0" xfId="0" applyFont="1" applyBorder="1" applyAlignment="1"/>
    <xf numFmtId="0" fontId="0" fillId="0" borderId="12" xfId="0" applyFill="1" applyBorder="1" applyAlignment="1" applyProtection="1">
      <alignment horizontal="center"/>
      <protection locked="0"/>
    </xf>
    <xf numFmtId="166" fontId="0" fillId="0" borderId="0" xfId="0" applyNumberFormat="1" applyAlignment="1">
      <alignment horizontal="center"/>
    </xf>
    <xf numFmtId="0" fontId="3" fillId="0" borderId="15" xfId="0" applyFont="1" applyBorder="1" applyAlignment="1">
      <alignment horizontal="right"/>
    </xf>
    <xf numFmtId="0" fontId="0" fillId="0" borderId="10" xfId="0" applyBorder="1" applyProtection="1">
      <protection locked="0"/>
    </xf>
    <xf numFmtId="0" fontId="0" fillId="0" borderId="16" xfId="0" applyBorder="1" applyProtection="1">
      <protection locked="0"/>
    </xf>
    <xf numFmtId="0" fontId="0" fillId="0" borderId="0" xfId="0" applyBorder="1" applyProtection="1">
      <protection locked="0"/>
    </xf>
    <xf numFmtId="0" fontId="0" fillId="0" borderId="15" xfId="0" applyBorder="1" applyProtection="1">
      <protection locked="0"/>
    </xf>
    <xf numFmtId="0" fontId="0" fillId="0" borderId="12" xfId="0" applyBorder="1" applyAlignment="1" applyProtection="1">
      <alignment horizontal="left"/>
      <protection locked="0"/>
    </xf>
    <xf numFmtId="0" fontId="4" fillId="0" borderId="12" xfId="0" applyFont="1" applyBorder="1" applyAlignment="1" applyProtection="1">
      <alignment horizontal="center"/>
      <protection locked="0"/>
    </xf>
    <xf numFmtId="0" fontId="0" fillId="0" borderId="12" xfId="0" applyBorder="1" applyProtection="1">
      <protection locked="0"/>
    </xf>
    <xf numFmtId="0" fontId="0" fillId="0" borderId="17" xfId="0" applyBorder="1" applyAlignment="1" applyProtection="1">
      <protection locked="0"/>
    </xf>
    <xf numFmtId="0" fontId="0" fillId="0" borderId="17" xfId="0" applyBorder="1" applyAlignment="1" applyProtection="1">
      <alignment horizontal="left"/>
      <protection locked="0"/>
    </xf>
    <xf numFmtId="0" fontId="0" fillId="0" borderId="17" xfId="0" applyFill="1" applyBorder="1" applyAlignment="1" applyProtection="1">
      <alignment horizontal="left"/>
      <protection locked="0"/>
    </xf>
    <xf numFmtId="0" fontId="10" fillId="0" borderId="17" xfId="0" applyFont="1" applyFill="1" applyBorder="1" applyAlignment="1" applyProtection="1">
      <alignment horizontal="left"/>
      <protection locked="0"/>
    </xf>
    <xf numFmtId="0" fontId="1" fillId="0" borderId="17" xfId="0" applyFont="1" applyBorder="1" applyAlignment="1" applyProtection="1">
      <alignment horizontal="left"/>
      <protection locked="0"/>
    </xf>
    <xf numFmtId="0" fontId="10" fillId="0" borderId="17" xfId="0" applyFont="1" applyBorder="1" applyAlignment="1" applyProtection="1">
      <alignment horizontal="left"/>
      <protection locked="0"/>
    </xf>
    <xf numFmtId="0" fontId="0" fillId="0" borderId="18" xfId="0" applyBorder="1" applyAlignment="1" applyProtection="1">
      <alignment horizontal="left"/>
      <protection locked="0"/>
    </xf>
    <xf numFmtId="0" fontId="0" fillId="0" borderId="18" xfId="0" applyBorder="1" applyProtection="1">
      <protection locked="0"/>
    </xf>
    <xf numFmtId="166" fontId="4" fillId="0" borderId="12" xfId="0" applyNumberFormat="1" applyFont="1" applyFill="1" applyBorder="1" applyAlignment="1" applyProtection="1">
      <alignment horizontal="center"/>
      <protection locked="0"/>
    </xf>
    <xf numFmtId="0" fontId="5" fillId="0" borderId="0" xfId="0" applyFont="1" applyFill="1" applyBorder="1" applyAlignment="1">
      <alignment horizontal="center" vertical="top" textRotation="90"/>
    </xf>
    <xf numFmtId="0" fontId="5" fillId="0" borderId="0" xfId="0" applyFont="1" applyFill="1" applyBorder="1" applyAlignment="1">
      <alignment horizontal="center" vertical="top"/>
    </xf>
    <xf numFmtId="0" fontId="10" fillId="0" borderId="12" xfId="0" applyFont="1" applyBorder="1" applyAlignment="1" applyProtection="1">
      <alignment horizontal="center"/>
      <protection locked="0"/>
    </xf>
    <xf numFmtId="14" fontId="3" fillId="0" borderId="0" xfId="0" applyNumberFormat="1" applyFont="1" applyAlignment="1" applyProtection="1">
      <alignment horizontal="center" textRotation="90"/>
    </xf>
    <xf numFmtId="14" fontId="0" fillId="0" borderId="0" xfId="0" applyNumberFormat="1" applyAlignment="1" applyProtection="1">
      <alignment horizontal="left"/>
    </xf>
    <xf numFmtId="0" fontId="4" fillId="0" borderId="0" xfId="0" applyFont="1" applyAlignment="1" applyProtection="1">
      <alignment horizontal="center"/>
      <protection locked="0"/>
    </xf>
    <xf numFmtId="0" fontId="0" fillId="0" borderId="15" xfId="0" applyBorder="1" applyProtection="1"/>
    <xf numFmtId="0" fontId="5" fillId="0" borderId="0" xfId="0" quotePrefix="1" applyFont="1"/>
    <xf numFmtId="0" fontId="5" fillId="0" borderId="0" xfId="0" applyFont="1" applyProtection="1">
      <protection locked="0"/>
    </xf>
    <xf numFmtId="14" fontId="0" fillId="0" borderId="0" xfId="0" applyNumberFormat="1" applyAlignment="1" applyProtection="1">
      <alignment horizontal="left"/>
      <protection locked="0"/>
    </xf>
    <xf numFmtId="0" fontId="0" fillId="0" borderId="0" xfId="0" applyAlignment="1" applyProtection="1">
      <alignment horizontal="left"/>
      <protection locked="0"/>
    </xf>
    <xf numFmtId="0" fontId="0" fillId="25" borderId="20" xfId="0" applyFill="1" applyBorder="1" applyAlignment="1" applyProtection="1">
      <alignment horizontal="center"/>
    </xf>
    <xf numFmtId="0" fontId="0" fillId="25" borderId="11" xfId="0" applyFill="1" applyBorder="1" applyAlignment="1" applyProtection="1">
      <alignment horizontal="center"/>
    </xf>
    <xf numFmtId="0" fontId="0" fillId="25" borderId="21" xfId="0" applyFill="1" applyBorder="1" applyAlignment="1" applyProtection="1">
      <alignment horizontal="center"/>
    </xf>
    <xf numFmtId="0" fontId="0" fillId="25" borderId="15" xfId="0" applyFill="1" applyBorder="1" applyAlignment="1" applyProtection="1">
      <alignment horizontal="center"/>
    </xf>
    <xf numFmtId="0" fontId="0" fillId="0" borderId="0" xfId="0" applyBorder="1" applyAlignment="1" applyProtection="1">
      <alignment horizontal="center"/>
    </xf>
    <xf numFmtId="0" fontId="4" fillId="0" borderId="0" xfId="0" applyFont="1" applyAlignment="1">
      <alignment horizontal="right"/>
    </xf>
    <xf numFmtId="0" fontId="4" fillId="0" borderId="0" xfId="0" applyFont="1" applyProtection="1">
      <protection locked="0"/>
    </xf>
    <xf numFmtId="0" fontId="4" fillId="0" borderId="0" xfId="0" applyFont="1" applyBorder="1" applyProtection="1"/>
    <xf numFmtId="0" fontId="10" fillId="0" borderId="12" xfId="0" applyFont="1" applyBorder="1" applyAlignment="1" applyProtection="1">
      <alignment horizontal="center" vertical="top"/>
      <protection locked="0"/>
    </xf>
    <xf numFmtId="0" fontId="5" fillId="0" borderId="0" xfId="0" applyFont="1" applyFill="1" applyBorder="1" applyAlignment="1">
      <alignment horizontal="center" vertical="top" textRotation="90" wrapText="1"/>
    </xf>
    <xf numFmtId="0" fontId="0" fillId="0" borderId="0" xfId="0" applyFill="1" applyBorder="1"/>
    <xf numFmtId="0" fontId="3" fillId="0" borderId="0" xfId="0" applyFont="1" applyBorder="1"/>
    <xf numFmtId="0" fontId="0" fillId="0" borderId="0" xfId="0" applyFill="1"/>
    <xf numFmtId="0" fontId="0" fillId="0" borderId="12" xfId="0" applyBorder="1"/>
    <xf numFmtId="0" fontId="3" fillId="0" borderId="0" xfId="0" applyFont="1" applyAlignment="1"/>
    <xf numFmtId="0" fontId="5" fillId="0" borderId="24" xfId="0" applyFont="1" applyBorder="1" applyAlignment="1" applyProtection="1">
      <alignment horizontal="center" vertical="center" wrapText="1"/>
    </xf>
    <xf numFmtId="0" fontId="3" fillId="0" borderId="25" xfId="0" applyFont="1" applyBorder="1" applyAlignment="1" applyProtection="1">
      <alignment horizontal="left"/>
    </xf>
    <xf numFmtId="0" fontId="0" fillId="0" borderId="0" xfId="0" applyAlignment="1">
      <alignment horizontal="left" wrapText="1"/>
    </xf>
    <xf numFmtId="0" fontId="1" fillId="0" borderId="27" xfId="0" applyFont="1" applyFill="1" applyBorder="1" applyAlignment="1" applyProtection="1">
      <alignment horizontal="center" textRotation="90"/>
    </xf>
    <xf numFmtId="0" fontId="1" fillId="0" borderId="28" xfId="0" applyFont="1" applyBorder="1" applyAlignment="1" applyProtection="1">
      <alignment horizontal="center" textRotation="90"/>
    </xf>
    <xf numFmtId="0" fontId="1" fillId="0" borderId="17" xfId="0" applyFont="1" applyBorder="1" applyAlignment="1" applyProtection="1">
      <alignment horizontal="center"/>
    </xf>
    <xf numFmtId="0" fontId="3" fillId="0" borderId="30" xfId="0" applyFont="1" applyBorder="1" applyAlignment="1" applyProtection="1">
      <alignment horizontal="left"/>
    </xf>
    <xf numFmtId="0" fontId="3" fillId="0" borderId="0" xfId="0" applyFont="1" applyAlignment="1">
      <alignment horizontal="left"/>
    </xf>
    <xf numFmtId="0" fontId="9" fillId="0" borderId="0" xfId="0" applyFont="1" applyAlignment="1"/>
    <xf numFmtId="0" fontId="0" fillId="0" borderId="0" xfId="0" applyAlignment="1">
      <alignment vertical="top" wrapText="1"/>
    </xf>
    <xf numFmtId="0" fontId="3" fillId="0" borderId="0" xfId="0" applyFont="1" applyAlignment="1">
      <alignment horizontal="right"/>
    </xf>
    <xf numFmtId="0" fontId="4" fillId="0" borderId="12" xfId="0" applyFont="1" applyFill="1" applyBorder="1" applyAlignment="1" applyProtection="1">
      <alignment horizontal="center"/>
      <protection locked="0"/>
    </xf>
    <xf numFmtId="0" fontId="0" fillId="0" borderId="12" xfId="0" applyFill="1" applyBorder="1" applyAlignment="1" applyProtection="1">
      <alignment horizontal="center" vertical="center"/>
      <protection locked="0"/>
    </xf>
    <xf numFmtId="0" fontId="1" fillId="0" borderId="12" xfId="0" applyFont="1" applyFill="1" applyBorder="1" applyAlignment="1" applyProtection="1">
      <alignment horizontal="center"/>
      <protection locked="0"/>
    </xf>
    <xf numFmtId="0" fontId="5" fillId="0" borderId="0" xfId="0" applyFont="1" applyFill="1" applyBorder="1" applyAlignment="1" applyProtection="1">
      <alignment horizontal="center" vertical="top" textRotation="90"/>
    </xf>
    <xf numFmtId="0" fontId="3" fillId="0" borderId="0" xfId="0" applyFont="1" applyFill="1" applyBorder="1" applyAlignment="1" applyProtection="1">
      <alignment horizontal="center" vertical="top" textRotation="90"/>
    </xf>
    <xf numFmtId="0" fontId="4" fillId="0" borderId="0" xfId="0" applyFont="1" applyProtection="1"/>
    <xf numFmtId="0" fontId="0" fillId="0" borderId="0" xfId="0" applyFill="1" applyBorder="1" applyAlignment="1" applyProtection="1">
      <alignment horizontal="right"/>
    </xf>
    <xf numFmtId="0" fontId="0" fillId="0" borderId="0" xfId="0" applyBorder="1" applyAlignment="1" applyProtection="1">
      <alignment horizontal="right"/>
    </xf>
    <xf numFmtId="0" fontId="3" fillId="0" borderId="11" xfId="0" applyFont="1" applyBorder="1" applyAlignment="1" applyProtection="1">
      <alignment horizontal="center"/>
    </xf>
    <xf numFmtId="0" fontId="14" fillId="0" borderId="14" xfId="0" applyFont="1" applyBorder="1" applyAlignment="1" applyProtection="1">
      <alignment horizontal="center"/>
    </xf>
    <xf numFmtId="0" fontId="3" fillId="0" borderId="0" xfId="0" applyFont="1" applyBorder="1" applyAlignment="1" applyProtection="1">
      <alignment horizontal="center"/>
    </xf>
    <xf numFmtId="0" fontId="3" fillId="0" borderId="0" xfId="0" applyFont="1" applyProtection="1"/>
    <xf numFmtId="0" fontId="8" fillId="0" borderId="0" xfId="0" applyFont="1" applyBorder="1" applyAlignment="1" applyProtection="1"/>
    <xf numFmtId="0" fontId="4" fillId="0" borderId="10" xfId="0" applyFont="1" applyFill="1" applyBorder="1" applyAlignment="1" applyProtection="1">
      <alignment horizontal="left" vertical="top"/>
    </xf>
    <xf numFmtId="0" fontId="0" fillId="0" borderId="0" xfId="0" applyBorder="1" applyAlignment="1" applyProtection="1">
      <alignment horizontal="right" vertical="top"/>
    </xf>
    <xf numFmtId="0" fontId="22" fillId="0" borderId="0" xfId="0" applyFont="1" applyAlignment="1" applyProtection="1">
      <alignment horizontal="center"/>
    </xf>
    <xf numFmtId="0" fontId="3" fillId="0" borderId="0" xfId="0" applyFont="1" applyFill="1" applyBorder="1" applyAlignment="1" applyProtection="1">
      <alignment horizontal="center"/>
    </xf>
    <xf numFmtId="0" fontId="24" fillId="0" borderId="14" xfId="0" applyFont="1" applyBorder="1" applyAlignment="1" applyProtection="1">
      <alignment horizontal="center"/>
    </xf>
    <xf numFmtId="0" fontId="4" fillId="0" borderId="0" xfId="0" applyFont="1" applyFill="1" applyBorder="1" applyAlignment="1" applyProtection="1">
      <alignment horizontal="center"/>
    </xf>
    <xf numFmtId="0" fontId="3" fillId="0" borderId="0" xfId="0" applyFont="1" applyBorder="1" applyAlignment="1">
      <alignment horizontal="left"/>
    </xf>
    <xf numFmtId="0" fontId="6" fillId="0" borderId="0" xfId="0" applyFont="1" applyBorder="1" applyAlignment="1">
      <alignment horizontal="right"/>
    </xf>
    <xf numFmtId="0" fontId="6" fillId="0" borderId="10" xfId="0" applyFont="1" applyBorder="1" applyAlignment="1">
      <alignment horizontal="left" wrapText="1"/>
    </xf>
    <xf numFmtId="0" fontId="6" fillId="0" borderId="10" xfId="0" applyFont="1" applyBorder="1" applyAlignment="1" applyProtection="1">
      <alignment horizontal="left" wrapText="1"/>
    </xf>
    <xf numFmtId="0" fontId="0" fillId="0" borderId="0" xfId="0" applyAlignment="1" applyProtection="1">
      <alignment horizontal="left" vertical="top" wrapText="1"/>
    </xf>
    <xf numFmtId="0" fontId="4" fillId="0" borderId="0" xfId="0" applyFont="1" applyBorder="1"/>
    <xf numFmtId="0" fontId="10" fillId="0" borderId="13" xfId="0" applyFont="1" applyBorder="1" applyAlignment="1" applyProtection="1">
      <alignment horizontal="center"/>
      <protection locked="0"/>
    </xf>
    <xf numFmtId="0" fontId="10" fillId="0" borderId="19" xfId="0" applyFont="1" applyBorder="1" applyAlignment="1" applyProtection="1">
      <alignment horizontal="center"/>
      <protection locked="0"/>
    </xf>
    <xf numFmtId="0" fontId="6" fillId="0" borderId="0" xfId="0" applyFont="1" applyBorder="1" applyAlignment="1" applyProtection="1">
      <alignment horizontal="right"/>
    </xf>
    <xf numFmtId="0" fontId="3" fillId="0" borderId="12" xfId="0" applyFont="1" applyFill="1" applyBorder="1" applyAlignment="1">
      <alignment horizontal="center"/>
    </xf>
    <xf numFmtId="0" fontId="1" fillId="0" borderId="33" xfId="0" applyFont="1" applyBorder="1" applyAlignment="1" applyProtection="1">
      <alignment horizontal="center" textRotation="90"/>
    </xf>
    <xf numFmtId="166" fontId="0" fillId="0" borderId="0" xfId="0" applyNumberFormat="1" applyAlignment="1">
      <alignment horizontal="center" vertical="top"/>
    </xf>
    <xf numFmtId="0" fontId="13" fillId="0" borderId="14" xfId="0" applyFont="1" applyBorder="1" applyAlignment="1" applyProtection="1">
      <alignment horizontal="center"/>
    </xf>
    <xf numFmtId="167" fontId="0" fillId="0" borderId="10" xfId="0" applyNumberFormat="1" applyBorder="1" applyProtection="1">
      <protection locked="0"/>
    </xf>
    <xf numFmtId="167" fontId="0" fillId="0" borderId="0" xfId="0" applyNumberFormat="1" applyBorder="1" applyProtection="1">
      <protection locked="0"/>
    </xf>
    <xf numFmtId="167" fontId="0" fillId="0" borderId="0" xfId="0" applyNumberFormat="1" applyBorder="1" applyProtection="1"/>
    <xf numFmtId="0" fontId="24" fillId="0" borderId="12" xfId="0" applyFont="1" applyFill="1" applyBorder="1" applyAlignment="1">
      <alignment horizontal="left"/>
    </xf>
    <xf numFmtId="0" fontId="0" fillId="0" borderId="18" xfId="0" applyFill="1" applyBorder="1" applyAlignment="1" applyProtection="1">
      <alignment horizontal="center"/>
      <protection locked="0"/>
    </xf>
    <xf numFmtId="0" fontId="0" fillId="0" borderId="12" xfId="0" applyBorder="1" applyAlignment="1" applyProtection="1">
      <alignment horizontal="left" indent="1"/>
      <protection locked="0"/>
    </xf>
    <xf numFmtId="0" fontId="0" fillId="0" borderId="21" xfId="0" applyBorder="1"/>
    <xf numFmtId="0" fontId="0" fillId="0" borderId="15" xfId="0" applyBorder="1"/>
    <xf numFmtId="0" fontId="24" fillId="0" borderId="12" xfId="0" applyFont="1" applyFill="1" applyBorder="1" applyAlignment="1">
      <alignment horizontal="center"/>
    </xf>
    <xf numFmtId="0" fontId="3" fillId="0" borderId="13" xfId="0" applyFont="1" applyFill="1" applyBorder="1" applyAlignment="1">
      <alignment horizontal="center"/>
    </xf>
    <xf numFmtId="0" fontId="1" fillId="0" borderId="10" xfId="0" applyFont="1" applyBorder="1" applyProtection="1">
      <protection locked="0"/>
    </xf>
    <xf numFmtId="0" fontId="11" fillId="0" borderId="15" xfId="0" applyFont="1" applyBorder="1"/>
    <xf numFmtId="1" fontId="6" fillId="0" borderId="10" xfId="0" applyNumberFormat="1" applyFont="1" applyBorder="1" applyAlignment="1">
      <alignment horizontal="left" wrapText="1"/>
    </xf>
    <xf numFmtId="44" fontId="1" fillId="0" borderId="12" xfId="28" applyFont="1" applyBorder="1" applyProtection="1">
      <protection locked="0"/>
    </xf>
    <xf numFmtId="44" fontId="1" fillId="0" borderId="12" xfId="28" applyFont="1" applyBorder="1" applyProtection="1"/>
    <xf numFmtId="44" fontId="1" fillId="0" borderId="12" xfId="28" applyFont="1" applyBorder="1" applyAlignment="1" applyProtection="1">
      <alignment wrapText="1"/>
    </xf>
    <xf numFmtId="0" fontId="0" fillId="0" borderId="0" xfId="0" applyAlignment="1">
      <alignment horizontal="center"/>
    </xf>
    <xf numFmtId="167" fontId="0" fillId="0" borderId="0" xfId="0" applyNumberFormat="1" applyAlignment="1" applyProtection="1">
      <alignment horizontal="left"/>
      <protection locked="0"/>
    </xf>
    <xf numFmtId="0" fontId="11" fillId="0" borderId="0" xfId="35" applyBorder="1" applyAlignment="1" applyProtection="1">
      <alignment horizontal="left"/>
    </xf>
    <xf numFmtId="0" fontId="3" fillId="0" borderId="0" xfId="0" applyFont="1" applyBorder="1" applyAlignment="1" applyProtection="1">
      <alignment horizontal="right"/>
    </xf>
    <xf numFmtId="0" fontId="0" fillId="0" borderId="0" xfId="0" applyAlignment="1" applyProtection="1"/>
    <xf numFmtId="0" fontId="0" fillId="0" borderId="0" xfId="0" applyBorder="1" applyAlignment="1">
      <alignment horizontal="center"/>
    </xf>
    <xf numFmtId="0" fontId="1" fillId="0" borderId="0" xfId="44"/>
    <xf numFmtId="0" fontId="3" fillId="0" borderId="0" xfId="44" applyFont="1" applyAlignment="1">
      <alignment horizontal="center"/>
    </xf>
    <xf numFmtId="0" fontId="1" fillId="0" borderId="18" xfId="44" applyBorder="1" applyProtection="1">
      <protection locked="0"/>
    </xf>
    <xf numFmtId="14" fontId="1" fillId="0" borderId="18" xfId="44" applyNumberFormat="1" applyBorder="1" applyProtection="1">
      <protection locked="0"/>
    </xf>
    <xf numFmtId="0" fontId="1" fillId="0" borderId="18" xfId="44" applyBorder="1" applyAlignment="1" applyProtection="1">
      <alignment horizontal="center" wrapText="1"/>
    </xf>
    <xf numFmtId="44" fontId="3" fillId="0" borderId="14" xfId="28" applyFont="1" applyBorder="1" applyAlignment="1" applyProtection="1">
      <alignment wrapText="1"/>
    </xf>
    <xf numFmtId="0" fontId="1" fillId="0" borderId="0" xfId="0" applyFont="1" applyBorder="1" applyAlignment="1" applyProtection="1">
      <alignment horizontal="right"/>
    </xf>
    <xf numFmtId="0" fontId="1" fillId="0" borderId="0" xfId="0" applyFont="1" applyBorder="1" applyAlignment="1" applyProtection="1">
      <alignment horizontal="left"/>
    </xf>
    <xf numFmtId="0" fontId="6" fillId="0" borderId="0" xfId="0" applyFont="1" applyBorder="1"/>
    <xf numFmtId="0" fontId="0" fillId="0" borderId="10" xfId="0" applyBorder="1"/>
    <xf numFmtId="0" fontId="50" fillId="0" borderId="17" xfId="0" applyFont="1" applyBorder="1" applyAlignment="1" applyProtection="1">
      <alignment horizontal="center"/>
    </xf>
    <xf numFmtId="0" fontId="0" fillId="0" borderId="10" xfId="0" applyFill="1" applyBorder="1"/>
    <xf numFmtId="0" fontId="6" fillId="0" borderId="0" xfId="0" applyFont="1" applyBorder="1" applyAlignment="1" applyProtection="1"/>
    <xf numFmtId="0" fontId="6" fillId="0" borderId="0" xfId="0" applyFont="1" applyAlignment="1" applyProtection="1"/>
    <xf numFmtId="0" fontId="6" fillId="0" borderId="0" xfId="0" applyFont="1" applyAlignment="1" applyProtection="1">
      <alignment horizontal="center"/>
    </xf>
    <xf numFmtId="0" fontId="10" fillId="0" borderId="15" xfId="0" applyFont="1" applyBorder="1" applyAlignment="1" applyProtection="1">
      <alignment horizontal="center" vertical="top"/>
    </xf>
    <xf numFmtId="0" fontId="10" fillId="0" borderId="15" xfId="0" applyFont="1" applyBorder="1" applyAlignment="1" applyProtection="1">
      <alignment horizontal="center"/>
    </xf>
    <xf numFmtId="0" fontId="0" fillId="0" borderId="10" xfId="0" applyBorder="1" applyAlignment="1" applyProtection="1">
      <alignment horizontal="right"/>
    </xf>
    <xf numFmtId="0" fontId="10" fillId="0" borderId="13" xfId="0" applyFont="1" applyBorder="1" applyAlignment="1" applyProtection="1">
      <alignment horizontal="center" vertical="top"/>
      <protection locked="0"/>
    </xf>
    <xf numFmtId="0" fontId="1" fillId="0" borderId="17" xfId="0" applyFont="1" applyBorder="1" applyAlignment="1" applyProtection="1"/>
    <xf numFmtId="0" fontId="1" fillId="0" borderId="12" xfId="0" applyFont="1" applyBorder="1"/>
    <xf numFmtId="0" fontId="1" fillId="0" borderId="0" xfId="0" applyFont="1" applyBorder="1"/>
    <xf numFmtId="0" fontId="1" fillId="0" borderId="12" xfId="0" applyFont="1" applyBorder="1" applyAlignment="1" applyProtection="1">
      <alignment horizontal="center"/>
      <protection locked="0"/>
    </xf>
    <xf numFmtId="0" fontId="0" fillId="0" borderId="0" xfId="0" applyBorder="1" applyAlignment="1" applyProtection="1">
      <alignment horizontal="center"/>
      <protection locked="0"/>
    </xf>
    <xf numFmtId="0" fontId="3" fillId="0" borderId="0" xfId="44" applyFont="1" applyFill="1" applyBorder="1" applyAlignment="1" applyProtection="1">
      <alignment horizontal="left"/>
    </xf>
    <xf numFmtId="0" fontId="1" fillId="0" borderId="0" xfId="44" applyAlignment="1" applyProtection="1">
      <alignment horizontal="center"/>
    </xf>
    <xf numFmtId="0" fontId="1" fillId="0" borderId="0" xfId="44" applyProtection="1"/>
    <xf numFmtId="0" fontId="1" fillId="0" borderId="12" xfId="44" applyFont="1" applyFill="1" applyBorder="1" applyProtection="1"/>
    <xf numFmtId="0" fontId="1" fillId="0" borderId="12" xfId="44" applyFont="1" applyBorder="1" applyAlignment="1" applyProtection="1">
      <alignment horizontal="center"/>
      <protection locked="0"/>
    </xf>
    <xf numFmtId="0" fontId="1" fillId="0" borderId="0" xfId="44" applyFill="1" applyBorder="1" applyProtection="1"/>
    <xf numFmtId="0" fontId="3" fillId="0" borderId="0" xfId="44" applyFont="1" applyBorder="1" applyAlignment="1">
      <alignment horizontal="center"/>
    </xf>
    <xf numFmtId="0" fontId="3" fillId="0" borderId="14" xfId="44" applyFont="1" applyBorder="1" applyAlignment="1">
      <alignment horizontal="center"/>
    </xf>
    <xf numFmtId="0" fontId="11" fillId="0" borderId="15" xfId="35" applyBorder="1" applyAlignment="1" applyProtection="1"/>
    <xf numFmtId="0" fontId="11" fillId="0" borderId="0" xfId="35" applyAlignment="1" applyProtection="1">
      <alignment horizontal="left"/>
    </xf>
    <xf numFmtId="0" fontId="1" fillId="0" borderId="0" xfId="0" applyFont="1" applyFill="1" applyBorder="1"/>
    <xf numFmtId="0" fontId="1" fillId="0" borderId="12" xfId="0" applyFont="1" applyFill="1" applyBorder="1"/>
    <xf numFmtId="0" fontId="11" fillId="0" borderId="0" xfId="35" applyBorder="1" applyAlignment="1" applyProtection="1">
      <alignment horizontal="left"/>
      <protection locked="0"/>
    </xf>
    <xf numFmtId="0" fontId="1" fillId="0" borderId="22" xfId="0" applyFont="1" applyFill="1" applyBorder="1" applyAlignment="1" applyProtection="1">
      <alignment horizontal="left" vertical="top"/>
    </xf>
    <xf numFmtId="0" fontId="6" fillId="0" borderId="0" xfId="44" applyFont="1" applyBorder="1" applyAlignment="1" applyProtection="1">
      <alignment horizontal="right"/>
    </xf>
    <xf numFmtId="0" fontId="5" fillId="0" borderId="10" xfId="44" applyFont="1" applyBorder="1" applyAlignment="1" applyProtection="1">
      <alignment horizontal="left" wrapText="1"/>
    </xf>
    <xf numFmtId="0" fontId="3" fillId="0" borderId="11" xfId="44" applyFont="1" applyBorder="1" applyAlignment="1" applyProtection="1"/>
    <xf numFmtId="0" fontId="1" fillId="0" borderId="11" xfId="44" applyFont="1" applyBorder="1" applyAlignment="1" applyProtection="1"/>
    <xf numFmtId="0" fontId="3" fillId="0" borderId="0" xfId="44" applyFont="1" applyBorder="1" applyAlignment="1" applyProtection="1"/>
    <xf numFmtId="0" fontId="1" fillId="0" borderId="0" xfId="44" applyFont="1" applyBorder="1" applyAlignment="1" applyProtection="1"/>
    <xf numFmtId="0" fontId="3" fillId="0" borderId="15" xfId="44" applyFont="1" applyBorder="1" applyAlignment="1" applyProtection="1"/>
    <xf numFmtId="0" fontId="1" fillId="0" borderId="15" xfId="44" applyFont="1" applyBorder="1" applyAlignment="1" applyProtection="1"/>
    <xf numFmtId="0" fontId="7" fillId="0" borderId="15" xfId="44" applyFont="1" applyBorder="1" applyAlignment="1" applyProtection="1">
      <alignment horizontal="left" wrapText="1"/>
    </xf>
    <xf numFmtId="0" fontId="2" fillId="0" borderId="15" xfId="44" applyFont="1" applyBorder="1" applyAlignment="1" applyProtection="1">
      <alignment horizontal="left" wrapText="1"/>
    </xf>
    <xf numFmtId="0" fontId="1" fillId="0" borderId="0" xfId="44" applyBorder="1" applyAlignment="1" applyProtection="1">
      <alignment horizontal="right"/>
    </xf>
    <xf numFmtId="0" fontId="1" fillId="0" borderId="10" xfId="44" applyBorder="1" applyAlignment="1" applyProtection="1">
      <alignment horizontal="right"/>
    </xf>
    <xf numFmtId="0" fontId="1" fillId="0" borderId="22" xfId="44" applyFont="1" applyBorder="1" applyAlignment="1" applyProtection="1">
      <alignment horizontal="left" vertical="top"/>
    </xf>
    <xf numFmtId="0" fontId="1" fillId="0" borderId="12" xfId="44" applyFont="1" applyFill="1" applyBorder="1" applyAlignment="1" applyProtection="1">
      <alignment horizontal="center"/>
      <protection locked="0"/>
    </xf>
    <xf numFmtId="0" fontId="1" fillId="0" borderId="12" xfId="44" applyFill="1" applyBorder="1" applyAlignment="1" applyProtection="1">
      <alignment horizontal="center"/>
      <protection locked="0"/>
    </xf>
    <xf numFmtId="0" fontId="53" fillId="0" borderId="0" xfId="44" applyFont="1" applyProtection="1"/>
    <xf numFmtId="0" fontId="53" fillId="0" borderId="0" xfId="44" applyFont="1" applyBorder="1" applyProtection="1"/>
    <xf numFmtId="0" fontId="54" fillId="0" borderId="11" xfId="44" applyFont="1" applyBorder="1" applyAlignment="1" applyProtection="1">
      <alignment horizontal="center"/>
    </xf>
    <xf numFmtId="0" fontId="53" fillId="0" borderId="11" xfId="44" applyFont="1" applyBorder="1" applyAlignment="1" applyProtection="1">
      <alignment horizontal="center"/>
    </xf>
    <xf numFmtId="0" fontId="53" fillId="0" borderId="0" xfId="44" applyFont="1"/>
    <xf numFmtId="0" fontId="53" fillId="0" borderId="0" xfId="44" applyFont="1" applyBorder="1" applyAlignment="1" applyProtection="1">
      <alignment horizontal="right"/>
    </xf>
    <xf numFmtId="0" fontId="53" fillId="0" borderId="11" xfId="44" applyFont="1" applyBorder="1" applyAlignment="1" applyProtection="1">
      <alignment horizontal="left" vertical="top"/>
    </xf>
    <xf numFmtId="0" fontId="3" fillId="0" borderId="0" xfId="44" applyFont="1" applyBorder="1" applyAlignment="1" applyProtection="1">
      <alignment horizontal="center"/>
    </xf>
    <xf numFmtId="0" fontId="3" fillId="0" borderId="14" xfId="44" applyFont="1" applyBorder="1" applyAlignment="1" applyProtection="1">
      <alignment horizontal="center"/>
    </xf>
    <xf numFmtId="0" fontId="0" fillId="28" borderId="14" xfId="0" applyFill="1" applyBorder="1" applyProtection="1">
      <protection locked="0"/>
    </xf>
    <xf numFmtId="0" fontId="0" fillId="29" borderId="12" xfId="0" applyFill="1" applyBorder="1" applyAlignment="1" applyProtection="1">
      <alignment horizontal="center"/>
      <protection locked="0"/>
    </xf>
    <xf numFmtId="0" fontId="0" fillId="0" borderId="0" xfId="0" applyFill="1" applyAlignment="1"/>
    <xf numFmtId="0" fontId="2" fillId="0" borderId="0" xfId="0" applyFont="1" applyBorder="1" applyAlignment="1" applyProtection="1"/>
    <xf numFmtId="0" fontId="3" fillId="0" borderId="22" xfId="0" applyFont="1" applyFill="1" applyBorder="1" applyAlignment="1" applyProtection="1">
      <alignment horizontal="left"/>
    </xf>
    <xf numFmtId="0" fontId="4" fillId="0" borderId="22" xfId="0" applyFont="1" applyFill="1" applyBorder="1" applyAlignment="1" applyProtection="1">
      <alignment horizontal="left" indent="1"/>
    </xf>
    <xf numFmtId="0" fontId="4" fillId="0" borderId="21" xfId="0" applyFont="1" applyFill="1" applyBorder="1" applyAlignment="1" applyProtection="1">
      <alignment horizontal="left" indent="1"/>
    </xf>
    <xf numFmtId="0" fontId="4" fillId="0" borderId="12" xfId="0" applyFont="1" applyFill="1" applyBorder="1" applyAlignment="1" applyProtection="1">
      <alignment horizontal="left" indent="1"/>
    </xf>
    <xf numFmtId="0" fontId="3" fillId="0" borderId="12" xfId="0" applyFont="1" applyFill="1" applyBorder="1" applyAlignment="1" applyProtection="1">
      <alignment horizontal="left"/>
    </xf>
    <xf numFmtId="0" fontId="24" fillId="0" borderId="22" xfId="0" applyFont="1" applyFill="1" applyBorder="1" applyAlignment="1" applyProtection="1">
      <alignment horizontal="left"/>
    </xf>
    <xf numFmtId="0" fontId="3" fillId="0" borderId="20" xfId="0" applyFont="1" applyFill="1" applyBorder="1" applyAlignment="1" applyProtection="1">
      <alignment horizontal="left"/>
    </xf>
    <xf numFmtId="0" fontId="25" fillId="0" borderId="12" xfId="0" applyFont="1" applyFill="1" applyBorder="1" applyAlignment="1" applyProtection="1">
      <alignment horizontal="left" indent="1"/>
    </xf>
    <xf numFmtId="0" fontId="30" fillId="0" borderId="12" xfId="0" applyFont="1" applyFill="1" applyBorder="1" applyAlignment="1" applyProtection="1">
      <alignment horizontal="left" indent="1"/>
    </xf>
    <xf numFmtId="0" fontId="31" fillId="0" borderId="12" xfId="0" applyFont="1" applyFill="1" applyBorder="1" applyAlignment="1" applyProtection="1">
      <alignment horizontal="left" indent="1"/>
    </xf>
    <xf numFmtId="0" fontId="3" fillId="31" borderId="12" xfId="0" applyFont="1" applyFill="1" applyBorder="1" applyAlignment="1">
      <alignment horizontal="center"/>
    </xf>
    <xf numFmtId="0" fontId="3" fillId="0" borderId="19" xfId="0" applyFont="1" applyFill="1" applyBorder="1" applyAlignment="1">
      <alignment horizontal="center"/>
    </xf>
    <xf numFmtId="0" fontId="29" fillId="31" borderId="0" xfId="0" applyFont="1" applyFill="1" applyBorder="1" applyAlignment="1">
      <alignment horizontal="center"/>
    </xf>
    <xf numFmtId="0" fontId="3" fillId="31" borderId="0" xfId="0" applyFont="1" applyFill="1" applyBorder="1" applyAlignment="1">
      <alignment horizontal="center"/>
    </xf>
    <xf numFmtId="0" fontId="1" fillId="0" borderId="22" xfId="0" applyFont="1" applyFill="1" applyBorder="1" applyAlignment="1" applyProtection="1">
      <alignment horizontal="left" indent="1"/>
    </xf>
    <xf numFmtId="0" fontId="3" fillId="31" borderId="19" xfId="0" applyFont="1" applyFill="1" applyBorder="1" applyAlignment="1">
      <alignment horizontal="center"/>
    </xf>
    <xf numFmtId="0" fontId="1" fillId="0" borderId="0" xfId="44" applyFont="1"/>
    <xf numFmtId="0" fontId="1" fillId="0" borderId="0" xfId="44" applyFont="1" applyFill="1" applyBorder="1"/>
    <xf numFmtId="0" fontId="3" fillId="0" borderId="0" xfId="44" applyFont="1" applyFill="1" applyBorder="1" applyAlignment="1">
      <alignment horizontal="left"/>
    </xf>
    <xf numFmtId="0" fontId="1" fillId="0" borderId="0" xfId="44" applyFont="1" applyFill="1" applyBorder="1" applyAlignment="1">
      <alignment horizontal="right"/>
    </xf>
    <xf numFmtId="0" fontId="1" fillId="0" borderId="0" xfId="44" applyFont="1" applyFill="1"/>
    <xf numFmtId="0" fontId="3" fillId="0" borderId="55" xfId="44" applyFont="1" applyFill="1" applyBorder="1" applyAlignment="1">
      <alignment horizontal="center"/>
    </xf>
    <xf numFmtId="0" fontId="1" fillId="0" borderId="10" xfId="44" applyFont="1" applyBorder="1" applyAlignment="1">
      <alignment horizontal="center"/>
    </xf>
    <xf numFmtId="0" fontId="1" fillId="0" borderId="22" xfId="44" applyFont="1" applyBorder="1" applyAlignment="1">
      <alignment horizontal="left"/>
    </xf>
    <xf numFmtId="0" fontId="1" fillId="0" borderId="18" xfId="44" applyFont="1" applyBorder="1" applyAlignment="1">
      <alignment horizontal="center" vertical="center"/>
    </xf>
    <xf numFmtId="0" fontId="1" fillId="0" borderId="19" xfId="44" applyFont="1" applyBorder="1" applyAlignment="1">
      <alignment horizontal="center" vertical="center"/>
    </xf>
    <xf numFmtId="0" fontId="1" fillId="0" borderId="19" xfId="44" applyFont="1" applyBorder="1" applyAlignment="1" applyProtection="1">
      <alignment horizontal="center"/>
    </xf>
    <xf numFmtId="0" fontId="1" fillId="0" borderId="12" xfId="44" applyFont="1" applyBorder="1" applyAlignment="1" applyProtection="1">
      <alignment horizontal="center"/>
    </xf>
    <xf numFmtId="0" fontId="1" fillId="0" borderId="13" xfId="44" applyFont="1" applyBorder="1" applyAlignment="1" applyProtection="1">
      <alignment horizontal="center"/>
    </xf>
    <xf numFmtId="0" fontId="1" fillId="0" borderId="0" xfId="44" applyFont="1" applyBorder="1"/>
    <xf numFmtId="0" fontId="1" fillId="0" borderId="0" xfId="44" applyFont="1" applyBorder="1" applyAlignment="1">
      <alignment horizontal="left" indent="1"/>
    </xf>
    <xf numFmtId="0" fontId="1" fillId="0" borderId="0" xfId="44" applyFont="1" applyBorder="1" applyAlignment="1" applyProtection="1">
      <alignment horizontal="center"/>
    </xf>
    <xf numFmtId="0" fontId="1" fillId="0" borderId="0" xfId="44" applyFont="1" applyBorder="1" applyAlignment="1">
      <alignment horizontal="center"/>
    </xf>
    <xf numFmtId="0" fontId="1" fillId="0" borderId="12" xfId="44" applyFont="1" applyBorder="1" applyAlignment="1">
      <alignment horizontal="left" indent="1"/>
    </xf>
    <xf numFmtId="0" fontId="1" fillId="0" borderId="12" xfId="44" applyFont="1" applyBorder="1" applyAlignment="1">
      <alignment horizontal="center" vertical="center"/>
    </xf>
    <xf numFmtId="0" fontId="3" fillId="0" borderId="0" xfId="44" applyFont="1" applyAlignment="1">
      <alignment horizontal="left" vertical="top"/>
    </xf>
    <xf numFmtId="0" fontId="1" fillId="0" borderId="10" xfId="44" applyFont="1" applyBorder="1" applyAlignment="1">
      <alignment horizontal="right"/>
    </xf>
    <xf numFmtId="0" fontId="1" fillId="0" borderId="12" xfId="44" applyFont="1" applyFill="1" applyBorder="1" applyAlignment="1"/>
    <xf numFmtId="0" fontId="1" fillId="0" borderId="32" xfId="44" applyFont="1" applyFill="1" applyBorder="1" applyAlignment="1">
      <alignment horizontal="right" vertical="top"/>
    </xf>
    <xf numFmtId="0" fontId="3" fillId="0" borderId="18" xfId="44" applyFont="1" applyBorder="1" applyAlignment="1" applyProtection="1">
      <alignment horizontal="center"/>
    </xf>
    <xf numFmtId="0" fontId="1" fillId="0" borderId="12" xfId="0" applyFont="1" applyBorder="1" applyAlignment="1"/>
    <xf numFmtId="0" fontId="1" fillId="0" borderId="12" xfId="0" applyFont="1" applyBorder="1" applyAlignment="1">
      <alignment horizontal="left"/>
    </xf>
    <xf numFmtId="0" fontId="1" fillId="0" borderId="11" xfId="0" applyFont="1" applyBorder="1" applyAlignment="1">
      <alignment vertical="top" wrapText="1"/>
    </xf>
    <xf numFmtId="0" fontId="1" fillId="0" borderId="11" xfId="0" applyFont="1" applyBorder="1" applyAlignment="1">
      <alignment wrapText="1"/>
    </xf>
    <xf numFmtId="0" fontId="1" fillId="0" borderId="12" xfId="0" applyFont="1" applyBorder="1" applyAlignment="1">
      <alignment wrapText="1"/>
    </xf>
    <xf numFmtId="0" fontId="1" fillId="0" borderId="12" xfId="0" applyFont="1" applyBorder="1" applyAlignment="1">
      <alignment horizontal="left" wrapText="1"/>
    </xf>
    <xf numFmtId="0" fontId="1" fillId="0" borderId="0" xfId="44" applyFont="1" applyBorder="1" applyAlignment="1">
      <alignment horizontal="left"/>
    </xf>
    <xf numFmtId="0" fontId="3" fillId="0" borderId="0" xfId="44" applyFont="1" applyBorder="1" applyAlignment="1">
      <alignment horizontal="left" vertical="top"/>
    </xf>
    <xf numFmtId="0" fontId="1" fillId="0" borderId="0" xfId="44" applyBorder="1" applyAlignment="1">
      <alignment horizontal="center" vertical="center"/>
    </xf>
    <xf numFmtId="0" fontId="1" fillId="0" borderId="11" xfId="44" applyFont="1" applyBorder="1" applyAlignment="1">
      <alignment horizontal="left"/>
    </xf>
    <xf numFmtId="0" fontId="1" fillId="0" borderId="0" xfId="44" applyFont="1" applyBorder="1" applyAlignment="1">
      <alignment horizontal="center" vertical="center"/>
    </xf>
    <xf numFmtId="0" fontId="1" fillId="0" borderId="19" xfId="44" applyFont="1" applyBorder="1" applyAlignment="1"/>
    <xf numFmtId="0" fontId="1" fillId="0" borderId="12" xfId="44" applyFont="1" applyBorder="1" applyAlignment="1"/>
    <xf numFmtId="0" fontId="18" fillId="0" borderId="0" xfId="44" applyFont="1" applyFill="1" applyBorder="1" applyAlignment="1">
      <alignment horizontal="left"/>
    </xf>
    <xf numFmtId="0" fontId="3" fillId="0" borderId="0" xfId="0" applyFont="1" applyAlignment="1">
      <alignment horizontal="left"/>
    </xf>
    <xf numFmtId="0" fontId="0" fillId="0" borderId="0" xfId="0" applyAlignment="1">
      <alignment wrapText="1"/>
    </xf>
    <xf numFmtId="0" fontId="0" fillId="0" borderId="0" xfId="0" quotePrefix="1" applyAlignment="1">
      <alignment horizontal="left"/>
    </xf>
    <xf numFmtId="0" fontId="3" fillId="0" borderId="0" xfId="0" applyFont="1" applyBorder="1" applyAlignment="1">
      <alignment horizontal="center"/>
    </xf>
    <xf numFmtId="0" fontId="0" fillId="0" borderId="22" xfId="0" applyBorder="1" applyAlignment="1">
      <alignment horizontal="left"/>
    </xf>
    <xf numFmtId="0" fontId="0" fillId="0" borderId="12" xfId="0" applyBorder="1" applyAlignment="1">
      <alignment horizontal="left"/>
    </xf>
    <xf numFmtId="0" fontId="3" fillId="0" borderId="0" xfId="0" applyFont="1" applyBorder="1" applyAlignment="1"/>
    <xf numFmtId="0" fontId="0" fillId="0" borderId="0" xfId="0" applyAlignment="1"/>
    <xf numFmtId="0" fontId="3" fillId="0" borderId="0" xfId="0" applyFont="1" applyAlignment="1" applyProtection="1">
      <alignment horizontal="left"/>
    </xf>
    <xf numFmtId="0" fontId="0" fillId="0" borderId="0" xfId="0" applyBorder="1" applyAlignment="1">
      <alignment horizontal="center"/>
    </xf>
    <xf numFmtId="0" fontId="0" fillId="0" borderId="10" xfId="0" applyBorder="1" applyAlignment="1">
      <alignment horizontal="center"/>
    </xf>
    <xf numFmtId="0" fontId="1" fillId="0" borderId="12" xfId="44" applyFont="1" applyBorder="1" applyAlignment="1"/>
    <xf numFmtId="0" fontId="5" fillId="0" borderId="0" xfId="44" applyFont="1" applyFill="1" applyBorder="1" applyAlignment="1" applyProtection="1">
      <alignment horizontal="center" vertical="top" textRotation="90"/>
    </xf>
    <xf numFmtId="0" fontId="1" fillId="0" borderId="0" xfId="44" applyFont="1" applyBorder="1" applyAlignment="1" applyProtection="1">
      <alignment horizontal="right"/>
    </xf>
    <xf numFmtId="0" fontId="1" fillId="0" borderId="10" xfId="44" applyFont="1" applyBorder="1" applyAlignment="1" applyProtection="1">
      <alignment horizontal="left"/>
    </xf>
    <xf numFmtId="0" fontId="1" fillId="0" borderId="0" xfId="44" applyFont="1" applyProtection="1"/>
    <xf numFmtId="0" fontId="3" fillId="0" borderId="0" xfId="44" applyFont="1" applyFill="1" applyBorder="1" applyAlignment="1" applyProtection="1">
      <alignment horizontal="center" vertical="top" textRotation="90"/>
    </xf>
    <xf numFmtId="0" fontId="6" fillId="0" borderId="10" xfId="44" applyFont="1" applyBorder="1" applyAlignment="1" applyProtection="1">
      <alignment horizontal="left" wrapText="1"/>
    </xf>
    <xf numFmtId="0" fontId="17" fillId="0" borderId="0" xfId="44" applyFont="1" applyProtection="1"/>
    <xf numFmtId="0" fontId="5" fillId="0" borderId="0" xfId="44" applyFont="1" applyFill="1" applyBorder="1" applyAlignment="1" applyProtection="1">
      <alignment horizontal="center" vertical="top"/>
    </xf>
    <xf numFmtId="0" fontId="6" fillId="0" borderId="0" xfId="44" applyFont="1" applyBorder="1" applyAlignment="1">
      <alignment horizontal="left"/>
    </xf>
    <xf numFmtId="0" fontId="1" fillId="0" borderId="0" xfId="44" applyBorder="1" applyAlignment="1">
      <alignment horizontal="left"/>
    </xf>
    <xf numFmtId="0" fontId="21" fillId="0" borderId="0" xfId="44" applyFont="1" applyProtection="1"/>
    <xf numFmtId="0" fontId="1" fillId="0" borderId="0" xfId="44" applyBorder="1"/>
    <xf numFmtId="0" fontId="1" fillId="0" borderId="0" xfId="44" applyFont="1" applyFill="1" applyBorder="1" applyAlignment="1" applyProtection="1">
      <alignment horizontal="left"/>
      <protection locked="0"/>
    </xf>
    <xf numFmtId="0" fontId="1" fillId="0" borderId="0" xfId="44" applyBorder="1" applyAlignment="1">
      <alignment horizontal="center"/>
    </xf>
    <xf numFmtId="0" fontId="1" fillId="0" borderId="10" xfId="44" applyBorder="1"/>
    <xf numFmtId="0" fontId="1" fillId="0" borderId="12" xfId="44" applyFont="1" applyBorder="1"/>
    <xf numFmtId="0" fontId="1" fillId="0" borderId="12" xfId="44" applyBorder="1" applyAlignment="1" applyProtection="1">
      <alignment horizontal="center"/>
      <protection locked="0"/>
    </xf>
    <xf numFmtId="0" fontId="1" fillId="0" borderId="17" xfId="44" applyFont="1" applyBorder="1"/>
    <xf numFmtId="0" fontId="50" fillId="0" borderId="17" xfId="44" applyFont="1" applyBorder="1" applyAlignment="1" applyProtection="1">
      <alignment horizontal="center"/>
    </xf>
    <xf numFmtId="0" fontId="1" fillId="0" borderId="10" xfId="44" applyFill="1" applyBorder="1"/>
    <xf numFmtId="0" fontId="1" fillId="0" borderId="0" xfId="44" applyFont="1" applyFill="1" applyBorder="1" applyAlignment="1" applyProtection="1">
      <alignment horizontal="center" vertical="top"/>
    </xf>
    <xf numFmtId="0" fontId="60" fillId="0" borderId="17" xfId="44" applyFont="1" applyBorder="1" applyAlignment="1" applyProtection="1">
      <alignment horizontal="center"/>
    </xf>
    <xf numFmtId="0" fontId="1" fillId="0" borderId="0" xfId="44" applyAlignment="1" applyProtection="1"/>
    <xf numFmtId="0" fontId="1" fillId="0" borderId="0" xfId="44" applyFont="1" applyFill="1" applyProtection="1"/>
    <xf numFmtId="0" fontId="13" fillId="0" borderId="14" xfId="44" applyFont="1" applyBorder="1" applyAlignment="1" applyProtection="1">
      <alignment horizontal="center"/>
    </xf>
    <xf numFmtId="0" fontId="10" fillId="0" borderId="0" xfId="44" applyFont="1" applyProtection="1"/>
    <xf numFmtId="0" fontId="1" fillId="0" borderId="11" xfId="44" applyFont="1" applyBorder="1" applyAlignment="1" applyProtection="1">
      <alignment horizontal="center"/>
    </xf>
    <xf numFmtId="0" fontId="3" fillId="0" borderId="21" xfId="44" applyFont="1" applyFill="1" applyBorder="1" applyAlignment="1">
      <alignment horizontal="left" vertical="top"/>
    </xf>
    <xf numFmtId="0" fontId="3" fillId="0" borderId="16" xfId="44" applyFont="1" applyFill="1" applyBorder="1" applyAlignment="1">
      <alignment horizontal="left" vertical="top"/>
    </xf>
    <xf numFmtId="0" fontId="3" fillId="0" borderId="21" xfId="44" applyFont="1" applyFill="1" applyBorder="1" applyAlignment="1">
      <alignment horizontal="left"/>
    </xf>
    <xf numFmtId="0" fontId="3" fillId="0" borderId="16" xfId="44" applyFont="1" applyFill="1" applyBorder="1" applyAlignment="1">
      <alignment horizontal="left"/>
    </xf>
    <xf numFmtId="0" fontId="3" fillId="0" borderId="0" xfId="44" applyFont="1" applyFill="1" applyBorder="1" applyAlignment="1">
      <alignment horizontal="center" vertical="center"/>
    </xf>
    <xf numFmtId="0" fontId="1" fillId="0" borderId="0" xfId="44" applyFont="1" applyFill="1" applyBorder="1" applyAlignment="1">
      <alignment horizontal="center" vertical="center"/>
    </xf>
    <xf numFmtId="0" fontId="1" fillId="0" borderId="0" xfId="44" applyFont="1" applyBorder="1" applyAlignment="1"/>
    <xf numFmtId="0" fontId="1" fillId="0" borderId="11" xfId="44" applyFont="1" applyBorder="1" applyAlignment="1"/>
    <xf numFmtId="0" fontId="5" fillId="0" borderId="0" xfId="0" applyFont="1" applyFill="1" applyAlignment="1">
      <alignment horizontal="center"/>
    </xf>
    <xf numFmtId="0" fontId="5" fillId="0" borderId="0" xfId="0" applyFont="1" applyFill="1" applyBorder="1" applyAlignment="1">
      <alignment horizontal="center" vertical="center"/>
    </xf>
    <xf numFmtId="0" fontId="5" fillId="0" borderId="0" xfId="0" applyFont="1" applyFill="1" applyBorder="1" applyAlignment="1">
      <alignment horizontal="center" vertical="center" textRotation="90"/>
    </xf>
    <xf numFmtId="0" fontId="1" fillId="31" borderId="0" xfId="0" applyFont="1" applyFill="1" applyBorder="1"/>
    <xf numFmtId="0" fontId="1" fillId="0" borderId="0" xfId="0" applyFont="1" applyFill="1" applyAlignment="1"/>
    <xf numFmtId="0" fontId="1" fillId="0" borderId="12" xfId="0" applyFont="1" applyFill="1" applyBorder="1" applyAlignment="1" applyProtection="1">
      <alignment horizontal="left" indent="1"/>
    </xf>
    <xf numFmtId="0" fontId="1" fillId="0" borderId="0" xfId="0" applyFont="1"/>
    <xf numFmtId="0" fontId="1" fillId="0" borderId="0" xfId="0" applyFont="1" applyFill="1" applyBorder="1" applyAlignment="1" applyProtection="1"/>
    <xf numFmtId="0" fontId="1" fillId="0" borderId="12" xfId="44" applyFont="1" applyBorder="1" applyAlignment="1"/>
    <xf numFmtId="0" fontId="1" fillId="0" borderId="0" xfId="44" applyFont="1" applyBorder="1" applyAlignment="1">
      <alignment horizontal="center" vertical="center"/>
    </xf>
    <xf numFmtId="0" fontId="5" fillId="0" borderId="0" xfId="0" applyFont="1" applyBorder="1" applyAlignment="1"/>
    <xf numFmtId="0" fontId="4" fillId="0" borderId="0" xfId="0" applyFont="1" applyBorder="1" applyAlignment="1">
      <alignment horizontal="right"/>
    </xf>
    <xf numFmtId="0" fontId="4" fillId="0" borderId="10" xfId="0" applyFont="1" applyBorder="1" applyAlignment="1">
      <alignment horizontal="left"/>
    </xf>
    <xf numFmtId="0" fontId="1" fillId="0" borderId="0" xfId="44" applyFont="1" applyBorder="1" applyProtection="1"/>
    <xf numFmtId="0" fontId="1" fillId="0" borderId="10" xfId="44" applyFont="1" applyBorder="1" applyAlignment="1" applyProtection="1">
      <alignment horizontal="left" wrapText="1"/>
    </xf>
    <xf numFmtId="0" fontId="52" fillId="0" borderId="0" xfId="44" applyFont="1" applyBorder="1" applyProtection="1"/>
    <xf numFmtId="0" fontId="4" fillId="0" borderId="0" xfId="0" applyFont="1" applyBorder="1" applyAlignment="1" applyProtection="1">
      <alignment horizontal="right"/>
    </xf>
    <xf numFmtId="0" fontId="4" fillId="0" borderId="10" xfId="0" applyFont="1" applyBorder="1" applyAlignment="1" applyProtection="1">
      <alignment horizontal="left"/>
    </xf>
    <xf numFmtId="0" fontId="3" fillId="0" borderId="0" xfId="0" applyFont="1" applyAlignment="1">
      <alignment horizontal="left" vertical="top"/>
    </xf>
    <xf numFmtId="0" fontId="0" fillId="0" borderId="0" xfId="0" quotePrefix="1" applyAlignment="1"/>
    <xf numFmtId="0" fontId="5" fillId="0" borderId="20" xfId="0" applyFont="1" applyFill="1" applyBorder="1" applyAlignment="1">
      <alignment horizontal="center" vertical="top" textRotation="90"/>
    </xf>
    <xf numFmtId="0" fontId="1" fillId="0" borderId="11" xfId="0" applyFont="1" applyBorder="1" applyAlignment="1">
      <alignment horizontal="right"/>
    </xf>
    <xf numFmtId="0" fontId="1" fillId="0" borderId="32" xfId="0" applyFont="1" applyBorder="1" applyAlignment="1">
      <alignment horizontal="left"/>
    </xf>
    <xf numFmtId="0" fontId="5" fillId="0" borderId="23" xfId="0" applyFont="1" applyFill="1" applyBorder="1" applyAlignment="1">
      <alignment horizontal="center" vertical="top" textRotation="90"/>
    </xf>
    <xf numFmtId="0" fontId="17" fillId="0" borderId="0" xfId="0" applyFont="1"/>
    <xf numFmtId="0" fontId="10" fillId="0" borderId="0" xfId="0" applyFont="1" applyAlignment="1"/>
    <xf numFmtId="0" fontId="0" fillId="0" borderId="10" xfId="0" applyBorder="1" applyAlignment="1">
      <alignment horizontal="center" wrapText="1"/>
    </xf>
    <xf numFmtId="0" fontId="65" fillId="0" borderId="0" xfId="0" applyFont="1" applyFill="1" applyBorder="1" applyAlignment="1">
      <alignment horizontal="center" vertical="top" textRotation="90"/>
    </xf>
    <xf numFmtId="0" fontId="66" fillId="0" borderId="0" xfId="0" applyFont="1" applyBorder="1" applyAlignment="1">
      <alignment horizontal="right"/>
    </xf>
    <xf numFmtId="0" fontId="65" fillId="0" borderId="0" xfId="0" applyFont="1" applyBorder="1" applyAlignment="1">
      <alignment horizontal="center"/>
    </xf>
    <xf numFmtId="0" fontId="67" fillId="0" borderId="56" xfId="0" applyFont="1" applyBorder="1" applyAlignment="1"/>
    <xf numFmtId="0" fontId="66" fillId="0" borderId="0" xfId="0" applyFont="1"/>
    <xf numFmtId="0" fontId="68" fillId="0" borderId="0" xfId="35" applyFont="1" applyAlignment="1" applyProtection="1"/>
    <xf numFmtId="0" fontId="3" fillId="0" borderId="0" xfId="0" applyFont="1" applyAlignment="1" applyProtection="1"/>
    <xf numFmtId="0" fontId="0" fillId="0" borderId="12" xfId="0" applyBorder="1" applyAlignment="1">
      <alignment horizontal="left" wrapText="1"/>
    </xf>
    <xf numFmtId="0" fontId="0" fillId="0" borderId="12" xfId="0" applyBorder="1" applyAlignment="1">
      <alignment horizontal="left" wrapText="1" indent="1"/>
    </xf>
    <xf numFmtId="0" fontId="69" fillId="0" borderId="56" xfId="0" applyFont="1" applyBorder="1" applyAlignment="1"/>
    <xf numFmtId="0" fontId="1" fillId="0" borderId="11" xfId="0" applyFont="1" applyBorder="1" applyAlignment="1"/>
    <xf numFmtId="0" fontId="3" fillId="0" borderId="12" xfId="0" applyFont="1" applyBorder="1" applyAlignment="1">
      <alignment vertical="top" wrapText="1"/>
    </xf>
    <xf numFmtId="0" fontId="3" fillId="0" borderId="12" xfId="0" applyFont="1" applyBorder="1" applyAlignment="1"/>
    <xf numFmtId="0" fontId="3" fillId="0" borderId="12" xfId="0" applyFont="1" applyBorder="1" applyAlignment="1">
      <alignment horizontal="left"/>
    </xf>
    <xf numFmtId="0" fontId="1" fillId="0" borderId="12" xfId="0" applyFont="1" applyBorder="1" applyAlignment="1">
      <alignment horizontal="left" wrapText="1" indent="1"/>
    </xf>
    <xf numFmtId="0" fontId="10" fillId="0" borderId="0" xfId="0" applyFont="1" applyBorder="1" applyAlignment="1"/>
    <xf numFmtId="0" fontId="10" fillId="0" borderId="0" xfId="44" applyFont="1" applyAlignment="1">
      <alignment horizontal="left"/>
    </xf>
    <xf numFmtId="0" fontId="10" fillId="0" borderId="0" xfId="44" applyFont="1"/>
    <xf numFmtId="0" fontId="6" fillId="0" borderId="0" xfId="44" applyFont="1" applyAlignment="1">
      <alignment horizontal="left"/>
    </xf>
    <xf numFmtId="0" fontId="1" fillId="0" borderId="0" xfId="44" applyFont="1" applyBorder="1" applyAlignment="1">
      <alignment horizontal="center"/>
    </xf>
    <xf numFmtId="0" fontId="71" fillId="0" borderId="0" xfId="44" applyFont="1"/>
    <xf numFmtId="0" fontId="3" fillId="0" borderId="0" xfId="44" applyFont="1"/>
    <xf numFmtId="0" fontId="62" fillId="0" borderId="11" xfId="44" applyFont="1" applyBorder="1" applyAlignment="1" applyProtection="1">
      <alignment horizontal="center" textRotation="90"/>
    </xf>
    <xf numFmtId="0" fontId="62" fillId="0" borderId="0" xfId="44" applyFont="1" applyBorder="1" applyAlignment="1" applyProtection="1">
      <alignment horizontal="center" textRotation="90"/>
    </xf>
    <xf numFmtId="0" fontId="23" fillId="0" borderId="0" xfId="44" applyFont="1" applyBorder="1" applyAlignment="1" applyProtection="1">
      <alignment horizontal="center" textRotation="90"/>
    </xf>
    <xf numFmtId="0" fontId="13" fillId="0" borderId="0" xfId="44" applyFont="1" applyBorder="1" applyAlignment="1" applyProtection="1">
      <alignment horizontal="right"/>
    </xf>
    <xf numFmtId="0" fontId="1" fillId="0" borderId="0" xfId="44" applyFont="1" applyAlignment="1" applyProtection="1">
      <alignment horizontal="left"/>
    </xf>
    <xf numFmtId="0" fontId="13" fillId="0" borderId="0" xfId="44" applyFont="1" applyAlignment="1" applyProtection="1">
      <alignment horizontal="left"/>
    </xf>
    <xf numFmtId="0" fontId="13" fillId="0" borderId="0" xfId="44" applyFont="1" applyBorder="1" applyAlignment="1" applyProtection="1">
      <alignment horizontal="center"/>
    </xf>
    <xf numFmtId="0" fontId="10" fillId="0" borderId="0" xfId="44" applyFont="1" applyAlignment="1">
      <alignment horizontal="center"/>
    </xf>
    <xf numFmtId="0" fontId="10" fillId="0" borderId="0" xfId="44" applyFont="1" applyBorder="1" applyAlignment="1" applyProtection="1"/>
    <xf numFmtId="0" fontId="10" fillId="0" borderId="22" xfId="44" applyFont="1" applyBorder="1" applyAlignment="1" applyProtection="1">
      <alignment horizontal="left"/>
    </xf>
    <xf numFmtId="0" fontId="10" fillId="0" borderId="12" xfId="44" applyFont="1" applyBorder="1" applyAlignment="1" applyProtection="1">
      <alignment horizontal="center"/>
      <protection locked="0"/>
    </xf>
    <xf numFmtId="0" fontId="10" fillId="0" borderId="12" xfId="44" applyFont="1" applyBorder="1"/>
    <xf numFmtId="0" fontId="13" fillId="0" borderId="0" xfId="44" applyFont="1" applyFill="1" applyBorder="1" applyAlignment="1">
      <alignment horizontal="center" wrapText="1"/>
    </xf>
    <xf numFmtId="0" fontId="2" fillId="0" borderId="14" xfId="44" applyFont="1" applyFill="1" applyBorder="1" applyAlignment="1">
      <alignment horizontal="center" wrapText="1"/>
    </xf>
    <xf numFmtId="0" fontId="1" fillId="0" borderId="22" xfId="0" applyFont="1" applyBorder="1" applyAlignment="1" applyProtection="1">
      <alignment horizontal="left"/>
    </xf>
    <xf numFmtId="0" fontId="14" fillId="0" borderId="0" xfId="0" applyFont="1" applyBorder="1" applyAlignment="1" applyProtection="1">
      <alignment horizontal="center"/>
    </xf>
    <xf numFmtId="0" fontId="11" fillId="0" borderId="15" xfId="35" applyBorder="1" applyAlignment="1" applyProtection="1">
      <alignment horizontal="left"/>
    </xf>
    <xf numFmtId="0" fontId="72" fillId="0" borderId="0" xfId="0" applyFont="1" applyBorder="1" applyAlignment="1" applyProtection="1">
      <alignment horizontal="center"/>
    </xf>
    <xf numFmtId="0" fontId="61" fillId="0" borderId="0" xfId="44" applyFont="1" applyAlignment="1"/>
    <xf numFmtId="0" fontId="3" fillId="0" borderId="0" xfId="44" applyFont="1" applyBorder="1" applyAlignment="1" applyProtection="1">
      <alignment horizontal="center"/>
    </xf>
    <xf numFmtId="0" fontId="1" fillId="0" borderId="0" xfId="44" applyFont="1"/>
    <xf numFmtId="0" fontId="1" fillId="0" borderId="0" xfId="44" applyFont="1" applyFill="1" applyBorder="1"/>
    <xf numFmtId="0" fontId="3" fillId="0" borderId="0" xfId="44" applyFont="1" applyFill="1" applyBorder="1" applyAlignment="1">
      <alignment horizontal="left"/>
    </xf>
    <xf numFmtId="0" fontId="1" fillId="0" borderId="0" xfId="44" applyFont="1" applyFill="1" applyBorder="1" applyAlignment="1">
      <alignment horizontal="right"/>
    </xf>
    <xf numFmtId="0" fontId="1" fillId="0" borderId="0" xfId="44" applyFont="1" applyFill="1"/>
    <xf numFmtId="0" fontId="3" fillId="0" borderId="55" xfId="44" applyFont="1" applyFill="1" applyBorder="1" applyAlignment="1">
      <alignment horizontal="center"/>
    </xf>
    <xf numFmtId="0" fontId="1" fillId="0" borderId="10" xfId="44" applyFont="1" applyBorder="1" applyAlignment="1">
      <alignment horizontal="center"/>
    </xf>
    <xf numFmtId="0" fontId="1" fillId="0" borderId="22" xfId="44" applyFont="1" applyBorder="1" applyAlignment="1">
      <alignment horizontal="left"/>
    </xf>
    <xf numFmtId="0" fontId="1" fillId="0" borderId="18" xfId="44" applyFont="1" applyBorder="1" applyAlignment="1">
      <alignment horizontal="center" vertical="center"/>
    </xf>
    <xf numFmtId="0" fontId="1" fillId="0" borderId="19" xfId="44" applyFont="1" applyBorder="1" applyAlignment="1">
      <alignment horizontal="center" vertical="center"/>
    </xf>
    <xf numFmtId="0" fontId="1" fillId="0" borderId="19" xfId="44" applyFont="1" applyBorder="1" applyAlignment="1" applyProtection="1">
      <alignment horizontal="center"/>
    </xf>
    <xf numFmtId="0" fontId="1" fillId="0" borderId="12" xfId="44" applyFont="1" applyBorder="1" applyAlignment="1" applyProtection="1">
      <alignment horizontal="center"/>
    </xf>
    <xf numFmtId="0" fontId="1" fillId="0" borderId="13" xfId="44" applyFont="1" applyBorder="1" applyAlignment="1" applyProtection="1">
      <alignment horizontal="center"/>
    </xf>
    <xf numFmtId="0" fontId="1" fillId="0" borderId="0" xfId="44" applyFont="1" applyBorder="1"/>
    <xf numFmtId="0" fontId="1" fillId="0" borderId="0" xfId="44" applyFont="1" applyBorder="1" applyAlignment="1">
      <alignment horizontal="left" indent="1"/>
    </xf>
    <xf numFmtId="0" fontId="1" fillId="0" borderId="12" xfId="44" applyFont="1" applyBorder="1" applyAlignment="1">
      <alignment horizontal="left" indent="1"/>
    </xf>
    <xf numFmtId="0" fontId="1" fillId="0" borderId="12" xfId="44" applyFont="1" applyBorder="1" applyAlignment="1">
      <alignment horizontal="center" vertical="center"/>
    </xf>
    <xf numFmtId="0" fontId="3" fillId="0" borderId="0" xfId="44" applyFont="1" applyAlignment="1">
      <alignment horizontal="left" vertical="top"/>
    </xf>
    <xf numFmtId="0" fontId="1" fillId="0" borderId="10" xfId="44" applyFont="1" applyBorder="1" applyAlignment="1">
      <alignment horizontal="right"/>
    </xf>
    <xf numFmtId="0" fontId="1" fillId="0" borderId="12" xfId="44" applyFont="1" applyFill="1" applyBorder="1" applyAlignment="1"/>
    <xf numFmtId="0" fontId="1" fillId="0" borderId="32" xfId="44" applyFont="1" applyFill="1" applyBorder="1" applyAlignment="1">
      <alignment horizontal="right" vertical="top"/>
    </xf>
    <xf numFmtId="0" fontId="3" fillId="0" borderId="18" xfId="44" applyFont="1" applyBorder="1" applyAlignment="1" applyProtection="1">
      <alignment horizontal="center"/>
    </xf>
    <xf numFmtId="0" fontId="1" fillId="0" borderId="0" xfId="44" applyFont="1" applyBorder="1" applyAlignment="1">
      <alignment horizontal="left"/>
    </xf>
    <xf numFmtId="0" fontId="1" fillId="0" borderId="0" xfId="44" applyBorder="1" applyAlignment="1">
      <alignment horizontal="center" vertical="center"/>
    </xf>
    <xf numFmtId="0" fontId="1" fillId="0" borderId="12" xfId="44" applyFont="1" applyBorder="1" applyAlignment="1"/>
    <xf numFmtId="0" fontId="18" fillId="0" borderId="0" xfId="44" applyFont="1" applyFill="1" applyBorder="1" applyAlignment="1">
      <alignment horizontal="left"/>
    </xf>
    <xf numFmtId="0" fontId="1" fillId="0" borderId="11" xfId="44" applyFont="1" applyBorder="1" applyAlignment="1" applyProtection="1">
      <alignment horizontal="center"/>
    </xf>
    <xf numFmtId="0" fontId="3" fillId="0" borderId="21" xfId="44" applyFont="1" applyFill="1" applyBorder="1" applyAlignment="1">
      <alignment horizontal="left" vertical="top"/>
    </xf>
    <xf numFmtId="0" fontId="3" fillId="0" borderId="16" xfId="44" applyFont="1" applyFill="1" applyBorder="1" applyAlignment="1">
      <alignment horizontal="left" vertical="top"/>
    </xf>
    <xf numFmtId="0" fontId="1" fillId="0" borderId="0" xfId="44" applyFont="1" applyBorder="1" applyAlignment="1"/>
    <xf numFmtId="0" fontId="1" fillId="0" borderId="11" xfId="44" applyFont="1" applyBorder="1" applyAlignment="1"/>
    <xf numFmtId="0" fontId="1" fillId="0" borderId="17" xfId="0" applyFont="1" applyBorder="1" applyAlignment="1"/>
    <xf numFmtId="0" fontId="0" fillId="0" borderId="17" xfId="0" applyBorder="1" applyAlignment="1"/>
    <xf numFmtId="0" fontId="3" fillId="0" borderId="0" xfId="0" applyFont="1" applyBorder="1" applyAlignment="1" applyProtection="1">
      <alignment horizontal="left"/>
    </xf>
    <xf numFmtId="0" fontId="0" fillId="0" borderId="10" xfId="0" applyBorder="1" applyProtection="1"/>
    <xf numFmtId="0" fontId="3" fillId="0" borderId="16" xfId="0" applyFont="1" applyFill="1" applyBorder="1" applyAlignment="1" applyProtection="1">
      <alignment horizontal="center"/>
    </xf>
    <xf numFmtId="0" fontId="3" fillId="0" borderId="16" xfId="0" applyFont="1" applyBorder="1" applyAlignment="1" applyProtection="1">
      <alignment horizontal="center"/>
    </xf>
    <xf numFmtId="0" fontId="0" fillId="0" borderId="0" xfId="0" applyBorder="1" applyAlignment="1"/>
    <xf numFmtId="0" fontId="0" fillId="0" borderId="12" xfId="0" applyBorder="1" applyAlignment="1"/>
    <xf numFmtId="0" fontId="0" fillId="0" borderId="0" xfId="0" applyFont="1" applyFill="1" applyBorder="1" applyAlignment="1"/>
    <xf numFmtId="0" fontId="0" fillId="0" borderId="0" xfId="0" applyFill="1" applyBorder="1" applyAlignment="1"/>
    <xf numFmtId="0" fontId="1" fillId="0" borderId="0" xfId="0" applyFont="1" applyBorder="1" applyAlignment="1"/>
    <xf numFmtId="0" fontId="1" fillId="0" borderId="15" xfId="0" applyFont="1" applyBorder="1" applyAlignment="1" applyProtection="1">
      <alignment vertical="top"/>
    </xf>
    <xf numFmtId="0" fontId="1" fillId="0" borderId="11" xfId="0" applyFont="1" applyBorder="1" applyAlignment="1" applyProtection="1">
      <alignment horizontal="left" vertical="top"/>
    </xf>
    <xf numFmtId="0" fontId="1" fillId="0" borderId="12" xfId="0" applyFont="1" applyBorder="1" applyAlignment="1" applyProtection="1">
      <alignment horizontal="left" vertical="top"/>
    </xf>
    <xf numFmtId="0" fontId="1" fillId="0" borderId="0" xfId="0" applyFont="1" applyBorder="1" applyAlignment="1" applyProtection="1">
      <alignment horizontal="left" vertical="top"/>
    </xf>
    <xf numFmtId="0" fontId="1" fillId="0" borderId="0" xfId="0" applyFont="1" applyFill="1" applyBorder="1" applyAlignment="1" applyProtection="1">
      <alignment horizontal="left" vertical="top"/>
    </xf>
    <xf numFmtId="0" fontId="1" fillId="0" borderId="0" xfId="0" applyFont="1" applyFill="1" applyBorder="1" applyAlignment="1"/>
    <xf numFmtId="0" fontId="1" fillId="0" borderId="17" xfId="0" applyFont="1" applyBorder="1" applyAlignment="1"/>
    <xf numFmtId="0" fontId="0" fillId="0" borderId="17" xfId="0" applyBorder="1" applyAlignment="1"/>
    <xf numFmtId="0" fontId="1" fillId="0" borderId="17" xfId="0" applyFont="1" applyFill="1" applyBorder="1" applyAlignment="1"/>
    <xf numFmtId="0" fontId="1" fillId="0" borderId="17" xfId="0" applyFont="1" applyBorder="1" applyAlignment="1"/>
    <xf numFmtId="0" fontId="1" fillId="0" borderId="0" xfId="44" applyFont="1" applyBorder="1" applyAlignment="1" applyProtection="1">
      <alignment horizontal="center"/>
    </xf>
    <xf numFmtId="0" fontId="1" fillId="0" borderId="0" xfId="44" applyFont="1" applyBorder="1" applyAlignment="1">
      <alignment horizontal="center"/>
    </xf>
    <xf numFmtId="0" fontId="1" fillId="0" borderId="11" xfId="44" applyFont="1" applyBorder="1" applyAlignment="1">
      <alignment horizontal="left"/>
    </xf>
    <xf numFmtId="0" fontId="1" fillId="0" borderId="12" xfId="44" applyFont="1" applyBorder="1" applyAlignment="1"/>
    <xf numFmtId="0" fontId="1" fillId="0" borderId="19" xfId="44" applyFont="1" applyBorder="1" applyAlignment="1"/>
    <xf numFmtId="0" fontId="3" fillId="0" borderId="21" xfId="44" applyFont="1" applyFill="1" applyBorder="1" applyAlignment="1">
      <alignment horizontal="left"/>
    </xf>
    <xf numFmtId="0" fontId="3" fillId="0" borderId="16" xfId="44" applyFont="1" applyFill="1" applyBorder="1" applyAlignment="1">
      <alignment horizontal="left"/>
    </xf>
    <xf numFmtId="0" fontId="3" fillId="0" borderId="0" xfId="44" applyFont="1" applyFill="1" applyBorder="1" applyAlignment="1">
      <alignment horizontal="center" vertical="center"/>
    </xf>
    <xf numFmtId="0" fontId="1" fillId="0" borderId="0" xfId="44" applyFont="1" applyFill="1" applyBorder="1" applyAlignment="1">
      <alignment horizontal="center" vertical="center"/>
    </xf>
    <xf numFmtId="0" fontId="3" fillId="0" borderId="0" xfId="44" applyFont="1" applyBorder="1" applyAlignment="1">
      <alignment horizontal="left" vertical="top"/>
    </xf>
    <xf numFmtId="0" fontId="1" fillId="0" borderId="0" xfId="44" applyFont="1" applyBorder="1" applyAlignment="1">
      <alignment horizontal="center" vertical="center"/>
    </xf>
    <xf numFmtId="0" fontId="1" fillId="0" borderId="0" xfId="44" applyFill="1"/>
    <xf numFmtId="0" fontId="3" fillId="0" borderId="0" xfId="44" applyFont="1" applyAlignment="1" applyProtection="1">
      <alignment horizontal="left"/>
    </xf>
    <xf numFmtId="0" fontId="1" fillId="0" borderId="22" xfId="44" applyFont="1" applyBorder="1" applyProtection="1"/>
    <xf numFmtId="0" fontId="1" fillId="0" borderId="25" xfId="0" applyFont="1" applyBorder="1" applyAlignment="1" applyProtection="1">
      <alignment horizontal="center" vertical="center" wrapText="1"/>
    </xf>
    <xf numFmtId="164" fontId="3" fillId="0" borderId="17" xfId="0" applyNumberFormat="1" applyFont="1" applyBorder="1" applyAlignment="1" applyProtection="1">
      <alignment horizontal="center"/>
    </xf>
    <xf numFmtId="164" fontId="1" fillId="0" borderId="17" xfId="0" applyNumberFormat="1" applyFont="1" applyBorder="1" applyAlignment="1" applyProtection="1">
      <alignment horizontal="center"/>
    </xf>
    <xf numFmtId="0" fontId="1" fillId="0" borderId="17" xfId="0" quotePrefix="1" applyFont="1" applyBorder="1" applyAlignment="1" applyProtection="1">
      <alignment horizontal="center"/>
    </xf>
    <xf numFmtId="0" fontId="3" fillId="0" borderId="17" xfId="0" applyFont="1" applyBorder="1" applyAlignment="1" applyProtection="1">
      <alignment horizontal="center" textRotation="90"/>
    </xf>
    <xf numFmtId="0" fontId="1" fillId="0" borderId="17" xfId="0" applyFont="1" applyBorder="1" applyAlignment="1" applyProtection="1">
      <alignment horizontal="center" textRotation="90"/>
    </xf>
    <xf numFmtId="164" fontId="3" fillId="0" borderId="37" xfId="0" applyNumberFormat="1" applyFont="1" applyBorder="1" applyAlignment="1" applyProtection="1">
      <alignment horizontal="center"/>
    </xf>
    <xf numFmtId="0" fontId="1" fillId="0" borderId="26" xfId="0" applyFont="1" applyBorder="1" applyAlignment="1" applyProtection="1">
      <alignment horizontal="left" indent="1"/>
    </xf>
    <xf numFmtId="0" fontId="3" fillId="0" borderId="29" xfId="0" applyFont="1" applyBorder="1" applyAlignment="1" applyProtection="1">
      <alignment horizontal="center"/>
    </xf>
    <xf numFmtId="164" fontId="1" fillId="0" borderId="28" xfId="0" applyNumberFormat="1" applyFont="1" applyBorder="1" applyAlignment="1" applyProtection="1">
      <alignment horizontal="center"/>
      <protection locked="0"/>
    </xf>
    <xf numFmtId="164" fontId="1" fillId="0" borderId="33" xfId="0" applyNumberFormat="1" applyFont="1" applyBorder="1" applyAlignment="1" applyProtection="1">
      <alignment horizontal="center"/>
      <protection locked="0"/>
    </xf>
    <xf numFmtId="164" fontId="1" fillId="0" borderId="37" xfId="0" applyNumberFormat="1" applyFont="1" applyBorder="1" applyAlignment="1" applyProtection="1">
      <alignment horizontal="center"/>
    </xf>
    <xf numFmtId="164" fontId="1" fillId="0" borderId="11" xfId="0" applyNumberFormat="1" applyFont="1" applyBorder="1" applyAlignment="1" applyProtection="1">
      <alignment horizontal="center"/>
    </xf>
    <xf numFmtId="164" fontId="1" fillId="0" borderId="43" xfId="0" applyNumberFormat="1" applyFont="1" applyBorder="1" applyAlignment="1" applyProtection="1">
      <alignment horizontal="center"/>
    </xf>
    <xf numFmtId="0" fontId="1" fillId="0" borderId="31" xfId="0" applyFont="1" applyBorder="1" applyAlignment="1" applyProtection="1">
      <alignment horizontal="left" indent="1"/>
    </xf>
    <xf numFmtId="0" fontId="1" fillId="0" borderId="15" xfId="0" applyFont="1" applyBorder="1" applyAlignment="1" applyProtection="1">
      <alignment horizontal="center"/>
    </xf>
    <xf numFmtId="164" fontId="1" fillId="0" borderId="15" xfId="0" applyNumberFormat="1" applyFont="1" applyBorder="1" applyAlignment="1" applyProtection="1">
      <alignment horizontal="center"/>
    </xf>
    <xf numFmtId="164" fontId="1" fillId="0" borderId="44" xfId="0" applyNumberFormat="1" applyFont="1" applyBorder="1" applyAlignment="1" applyProtection="1">
      <alignment horizontal="center"/>
    </xf>
    <xf numFmtId="0" fontId="1" fillId="0" borderId="25" xfId="0" applyFont="1" applyBorder="1" applyAlignment="1" applyProtection="1">
      <alignment horizontal="left" indent="2"/>
    </xf>
    <xf numFmtId="0" fontId="1" fillId="0" borderId="25" xfId="0" applyFont="1" applyBorder="1" applyAlignment="1" applyProtection="1">
      <alignment horizontal="left" indent="1"/>
    </xf>
    <xf numFmtId="164" fontId="1" fillId="0" borderId="34" xfId="0" applyNumberFormat="1" applyFont="1" applyBorder="1" applyAlignment="1" applyProtection="1">
      <alignment horizontal="center"/>
      <protection locked="0"/>
    </xf>
    <xf numFmtId="164" fontId="1" fillId="0" borderId="38" xfId="0" applyNumberFormat="1" applyFont="1" applyBorder="1" applyAlignment="1" applyProtection="1">
      <alignment horizontal="center"/>
      <protection locked="0"/>
    </xf>
    <xf numFmtId="0" fontId="3" fillId="0" borderId="17" xfId="0" applyFont="1" applyBorder="1" applyAlignment="1" applyProtection="1">
      <alignment horizontal="center"/>
    </xf>
    <xf numFmtId="0" fontId="1" fillId="0" borderId="40" xfId="0" applyFont="1" applyBorder="1" applyAlignment="1" applyProtection="1">
      <alignment horizontal="left" indent="1"/>
    </xf>
    <xf numFmtId="164" fontId="1" fillId="0" borderId="35" xfId="0" applyNumberFormat="1" applyFont="1" applyBorder="1" applyAlignment="1" applyProtection="1">
      <alignment horizontal="center"/>
      <protection locked="0"/>
    </xf>
    <xf numFmtId="164" fontId="1" fillId="0" borderId="58" xfId="0" applyNumberFormat="1" applyFont="1" applyBorder="1" applyAlignment="1" applyProtection="1">
      <alignment horizontal="center"/>
      <protection locked="0"/>
    </xf>
    <xf numFmtId="0" fontId="3" fillId="0" borderId="27" xfId="0" applyFont="1" applyBorder="1" applyAlignment="1" applyProtection="1">
      <alignment horizontal="center"/>
    </xf>
    <xf numFmtId="0" fontId="1" fillId="0" borderId="41" xfId="0" applyFont="1" applyBorder="1" applyAlignment="1" applyProtection="1">
      <alignment horizontal="left" indent="1"/>
    </xf>
    <xf numFmtId="0" fontId="3" fillId="0" borderId="42" xfId="0" applyFont="1" applyBorder="1" applyAlignment="1" applyProtection="1">
      <alignment horizontal="center"/>
    </xf>
    <xf numFmtId="164" fontId="1" fillId="0" borderId="36" xfId="0" applyNumberFormat="1" applyFont="1" applyBorder="1" applyAlignment="1" applyProtection="1">
      <alignment horizontal="center"/>
      <protection locked="0"/>
    </xf>
    <xf numFmtId="164" fontId="1" fillId="0" borderId="39" xfId="0" applyNumberFormat="1" applyFont="1" applyBorder="1" applyAlignment="1" applyProtection="1">
      <alignment horizontal="center"/>
      <protection locked="0"/>
    </xf>
    <xf numFmtId="0" fontId="3" fillId="0" borderId="0" xfId="0" applyFont="1" applyAlignment="1">
      <alignment horizontal="left"/>
    </xf>
    <xf numFmtId="0" fontId="0" fillId="0" borderId="0" xfId="0" applyAlignment="1"/>
    <xf numFmtId="0" fontId="3" fillId="0" borderId="0" xfId="0" applyFont="1" applyAlignment="1">
      <alignment horizontal="left"/>
    </xf>
    <xf numFmtId="0" fontId="13" fillId="32" borderId="12" xfId="0" applyFont="1" applyFill="1" applyBorder="1" applyAlignment="1"/>
    <xf numFmtId="0" fontId="10" fillId="0" borderId="12" xfId="0" applyFont="1" applyBorder="1" applyAlignment="1" applyProtection="1">
      <alignment horizontal="center" wrapText="1"/>
      <protection locked="0"/>
    </xf>
    <xf numFmtId="0" fontId="10" fillId="0" borderId="57" xfId="0" applyFont="1" applyBorder="1" applyAlignment="1" applyProtection="1">
      <alignment horizontal="center" wrapText="1"/>
      <protection locked="0"/>
    </xf>
    <xf numFmtId="0" fontId="13" fillId="0" borderId="14" xfId="0" applyFont="1" applyBorder="1" applyAlignment="1">
      <alignment horizontal="center"/>
    </xf>
    <xf numFmtId="0" fontId="10" fillId="0" borderId="57" xfId="0" applyFont="1" applyBorder="1" applyAlignment="1" applyProtection="1">
      <alignment horizontal="center"/>
      <protection locked="0"/>
    </xf>
    <xf numFmtId="0" fontId="1" fillId="0" borderId="0" xfId="0" quotePrefix="1" applyFont="1" applyAlignment="1"/>
    <xf numFmtId="0" fontId="75" fillId="0" borderId="0" xfId="0" applyFont="1"/>
    <xf numFmtId="0" fontId="11" fillId="0" borderId="0" xfId="35" applyAlignment="1" applyProtection="1">
      <protection locked="0"/>
    </xf>
    <xf numFmtId="0" fontId="1" fillId="0" borderId="0" xfId="0" applyFont="1" applyAlignment="1" applyProtection="1">
      <alignment horizontal="center"/>
      <protection locked="0"/>
    </xf>
    <xf numFmtId="0" fontId="0" fillId="0" borderId="0" xfId="0" applyAlignment="1">
      <alignment horizontal="left" wrapText="1"/>
    </xf>
    <xf numFmtId="0" fontId="11" fillId="0" borderId="0" xfId="35" applyAlignment="1" applyProtection="1">
      <alignment horizontal="left" wrapText="1"/>
    </xf>
    <xf numFmtId="0" fontId="0" fillId="0" borderId="0" xfId="0" quotePrefix="1" applyAlignment="1">
      <alignment wrapText="1"/>
    </xf>
    <xf numFmtId="0" fontId="0" fillId="0" borderId="0" xfId="0" applyAlignment="1">
      <alignment wrapText="1"/>
    </xf>
    <xf numFmtId="0" fontId="1" fillId="0" borderId="0" xfId="0" quotePrefix="1" applyFont="1" applyAlignment="1">
      <alignment wrapText="1"/>
    </xf>
    <xf numFmtId="0" fontId="1" fillId="0" borderId="0" xfId="0" applyFont="1" applyAlignment="1">
      <alignment horizontal="left" wrapText="1"/>
    </xf>
    <xf numFmtId="0" fontId="9" fillId="0" borderId="0" xfId="0" applyFont="1" applyAlignment="1">
      <alignment horizontal="left"/>
    </xf>
    <xf numFmtId="0" fontId="11" fillId="0" borderId="0" xfId="35" applyAlignment="1" applyProtection="1">
      <alignment horizontal="left" vertical="top" wrapText="1"/>
    </xf>
    <xf numFmtId="0" fontId="0" fillId="0" borderId="0" xfId="0" applyAlignment="1">
      <alignment horizontal="left" vertical="top" wrapText="1"/>
    </xf>
    <xf numFmtId="0" fontId="0" fillId="0" borderId="0" xfId="0" quotePrefix="1" applyAlignment="1">
      <alignment horizontal="left"/>
    </xf>
    <xf numFmtId="0" fontId="11" fillId="0" borderId="0" xfId="35" applyAlignment="1" applyProtection="1">
      <alignment horizontal="left" vertical="top"/>
    </xf>
    <xf numFmtId="0" fontId="0" fillId="0" borderId="0" xfId="0" applyAlignment="1">
      <alignment horizontal="left" vertical="top"/>
    </xf>
    <xf numFmtId="0" fontId="3" fillId="0" borderId="0" xfId="0" applyFont="1" applyAlignment="1">
      <alignment horizontal="left"/>
    </xf>
    <xf numFmtId="0" fontId="3" fillId="0" borderId="45" xfId="0" applyFont="1" applyBorder="1" applyAlignment="1">
      <alignment horizontal="left"/>
    </xf>
    <xf numFmtId="0" fontId="0" fillId="28" borderId="46" xfId="0" applyFill="1" applyBorder="1" applyAlignment="1" applyProtection="1">
      <protection locked="0"/>
    </xf>
    <xf numFmtId="0" fontId="0" fillId="28" borderId="47" xfId="0" applyFill="1" applyBorder="1" applyAlignment="1" applyProtection="1">
      <protection locked="0"/>
    </xf>
    <xf numFmtId="0" fontId="0" fillId="28" borderId="48" xfId="0" applyFill="1" applyBorder="1" applyAlignment="1" applyProtection="1">
      <protection locked="0"/>
    </xf>
    <xf numFmtId="0" fontId="0" fillId="0" borderId="0" xfId="0" applyAlignment="1" applyProtection="1">
      <alignment horizontal="left" wrapText="1"/>
    </xf>
    <xf numFmtId="0" fontId="1" fillId="0" borderId="0" xfId="0" applyFont="1" applyAlignment="1">
      <alignment horizontal="left" vertical="top" wrapText="1"/>
    </xf>
    <xf numFmtId="0" fontId="0" fillId="0" borderId="0" xfId="0" applyAlignment="1" applyProtection="1">
      <alignment horizontal="left" vertical="top" wrapText="1"/>
    </xf>
    <xf numFmtId="0" fontId="3" fillId="0" borderId="0" xfId="0" applyFont="1" applyAlignment="1">
      <alignment horizontal="center"/>
    </xf>
    <xf numFmtId="14" fontId="16" fillId="26" borderId="49" xfId="0" applyNumberFormat="1" applyFont="1" applyFill="1" applyBorder="1" applyAlignment="1" applyProtection="1">
      <alignment horizontal="left" textRotation="90"/>
    </xf>
    <xf numFmtId="0" fontId="16" fillId="26" borderId="49" xfId="0" applyFont="1" applyFill="1" applyBorder="1" applyAlignment="1" applyProtection="1">
      <alignment horizontal="left" textRotation="90"/>
    </xf>
    <xf numFmtId="0" fontId="16" fillId="26" borderId="50" xfId="0" applyFont="1" applyFill="1" applyBorder="1" applyAlignment="1" applyProtection="1">
      <alignment horizontal="left" textRotation="90"/>
    </xf>
    <xf numFmtId="0" fontId="3" fillId="0" borderId="0" xfId="0" applyFont="1" applyAlignment="1" applyProtection="1">
      <alignment horizontal="center"/>
    </xf>
    <xf numFmtId="0" fontId="12" fillId="0" borderId="15" xfId="0" applyFont="1" applyBorder="1" applyAlignment="1">
      <alignment horizontal="right"/>
    </xf>
    <xf numFmtId="0" fontId="12" fillId="0" borderId="0" xfId="0" applyFont="1" applyBorder="1" applyAlignment="1">
      <alignment horizontal="right"/>
    </xf>
    <xf numFmtId="0" fontId="12" fillId="0" borderId="11" xfId="0" applyFont="1" applyBorder="1" applyAlignment="1">
      <alignment horizontal="right"/>
    </xf>
    <xf numFmtId="0" fontId="12" fillId="0" borderId="17" xfId="0" applyFont="1" applyBorder="1" applyAlignment="1">
      <alignment horizontal="right"/>
    </xf>
    <xf numFmtId="0" fontId="23" fillId="0" borderId="13" xfId="0" applyFont="1" applyBorder="1" applyAlignment="1" applyProtection="1">
      <alignment horizontal="center" textRotation="90"/>
    </xf>
    <xf numFmtId="0" fontId="23" fillId="0" borderId="51" xfId="0" applyFont="1" applyBorder="1" applyAlignment="1" applyProtection="1">
      <alignment horizontal="center" textRotation="90"/>
    </xf>
    <xf numFmtId="0" fontId="23" fillId="0" borderId="19" xfId="0" applyFont="1" applyBorder="1" applyAlignment="1" applyProtection="1">
      <alignment horizontal="center" textRotation="90"/>
    </xf>
    <xf numFmtId="0" fontId="0" fillId="0" borderId="12" xfId="0" applyBorder="1" applyAlignment="1">
      <alignment horizontal="left"/>
    </xf>
    <xf numFmtId="0" fontId="23" fillId="29" borderId="32" xfId="0" applyFont="1" applyFill="1" applyBorder="1" applyAlignment="1" applyProtection="1">
      <alignment horizontal="center" textRotation="90"/>
      <protection locked="0"/>
    </xf>
    <xf numFmtId="0" fontId="23" fillId="29" borderId="10" xfId="0" applyFont="1" applyFill="1" applyBorder="1" applyAlignment="1" applyProtection="1">
      <alignment horizontal="center" textRotation="90"/>
      <protection locked="0"/>
    </xf>
    <xf numFmtId="0" fontId="23" fillId="29" borderId="16" xfId="0" applyFont="1" applyFill="1" applyBorder="1" applyAlignment="1" applyProtection="1">
      <alignment horizontal="center" textRotation="90"/>
      <protection locked="0"/>
    </xf>
    <xf numFmtId="0" fontId="23" fillId="29" borderId="13" xfId="0" applyFont="1" applyFill="1" applyBorder="1" applyAlignment="1" applyProtection="1">
      <alignment horizontal="center" textRotation="90"/>
      <protection locked="0"/>
    </xf>
    <xf numFmtId="0" fontId="23" fillId="29" borderId="51" xfId="0" applyFont="1" applyFill="1" applyBorder="1" applyAlignment="1" applyProtection="1">
      <alignment horizontal="center" textRotation="90"/>
      <protection locked="0"/>
    </xf>
    <xf numFmtId="0" fontId="23" fillId="29" borderId="19" xfId="0" applyFont="1" applyFill="1" applyBorder="1" applyAlignment="1" applyProtection="1">
      <alignment horizontal="center" textRotation="90"/>
      <protection locked="0"/>
    </xf>
    <xf numFmtId="0" fontId="0" fillId="0" borderId="0" xfId="0" applyBorder="1" applyAlignment="1">
      <alignment horizontal="left"/>
    </xf>
    <xf numFmtId="0" fontId="0" fillId="0" borderId="10" xfId="0" applyBorder="1" applyAlignment="1">
      <alignment horizontal="left"/>
    </xf>
    <xf numFmtId="0" fontId="3" fillId="0" borderId="0" xfId="0" applyFont="1" applyBorder="1" applyAlignment="1">
      <alignment horizontal="center"/>
    </xf>
    <xf numFmtId="0" fontId="0" fillId="0" borderId="22" xfId="0" applyBorder="1" applyAlignment="1">
      <alignment horizontal="left"/>
    </xf>
    <xf numFmtId="0" fontId="0" fillId="0" borderId="18" xfId="0" applyBorder="1" applyAlignment="1">
      <alignment horizontal="left"/>
    </xf>
    <xf numFmtId="0" fontId="0" fillId="0" borderId="0" xfId="0" applyBorder="1" applyAlignment="1">
      <alignment horizontal="center"/>
    </xf>
    <xf numFmtId="0" fontId="0" fillId="0" borderId="10" xfId="0" applyBorder="1" applyAlignment="1">
      <alignment horizontal="center"/>
    </xf>
    <xf numFmtId="44" fontId="1" fillId="0" borderId="51" xfId="28" applyFont="1" applyFill="1" applyBorder="1" applyAlignment="1" applyProtection="1">
      <alignment horizontal="center" vertical="center" textRotation="90" wrapText="1"/>
    </xf>
    <xf numFmtId="44" fontId="1" fillId="0" borderId="19" xfId="28" applyFont="1" applyFill="1" applyBorder="1" applyAlignment="1" applyProtection="1">
      <alignment horizontal="center" vertical="center" textRotation="90" wrapText="1"/>
    </xf>
    <xf numFmtId="0" fontId="1" fillId="0" borderId="0" xfId="44" applyBorder="1" applyAlignment="1">
      <alignment wrapText="1"/>
    </xf>
    <xf numFmtId="0" fontId="5" fillId="0" borderId="0" xfId="0" applyFont="1" applyBorder="1" applyAlignment="1" applyProtection="1">
      <alignment horizontal="center" vertical="center"/>
    </xf>
    <xf numFmtId="0" fontId="0" fillId="0" borderId="10" xfId="0" applyBorder="1" applyAlignment="1">
      <alignment horizontal="center" vertical="center"/>
    </xf>
    <xf numFmtId="0" fontId="10" fillId="0" borderId="0" xfId="0" applyFont="1" applyBorder="1" applyAlignment="1" applyProtection="1">
      <alignment horizontal="center" vertical="top"/>
    </xf>
    <xf numFmtId="0" fontId="10" fillId="0" borderId="10" xfId="0" applyFont="1" applyBorder="1" applyAlignment="1" applyProtection="1">
      <alignment horizontal="center" vertical="top"/>
    </xf>
    <xf numFmtId="0" fontId="55" fillId="0" borderId="0" xfId="0" applyFont="1" applyBorder="1" applyAlignment="1">
      <alignment horizontal="left"/>
    </xf>
    <xf numFmtId="0" fontId="0" fillId="0" borderId="0" xfId="0" applyAlignment="1">
      <alignment horizontal="left"/>
    </xf>
    <xf numFmtId="0" fontId="1" fillId="0" borderId="17" xfId="0" applyFont="1" applyBorder="1" applyAlignment="1"/>
    <xf numFmtId="0" fontId="0" fillId="0" borderId="17" xfId="0" applyBorder="1" applyAlignment="1"/>
    <xf numFmtId="0" fontId="19" fillId="27" borderId="0" xfId="0" applyFont="1" applyFill="1" applyBorder="1" applyAlignment="1" applyProtection="1">
      <alignment horizontal="left" vertical="center"/>
    </xf>
    <xf numFmtId="0" fontId="0" fillId="27" borderId="0" xfId="0" applyFill="1" applyAlignment="1"/>
    <xf numFmtId="0" fontId="0" fillId="0" borderId="0" xfId="0" applyBorder="1" applyAlignment="1" applyProtection="1">
      <alignment horizontal="center" vertical="center"/>
    </xf>
    <xf numFmtId="0" fontId="0" fillId="0" borderId="0" xfId="0" applyAlignment="1">
      <alignment horizontal="center" vertical="center"/>
    </xf>
    <xf numFmtId="0" fontId="3" fillId="0" borderId="0" xfId="0" applyFont="1" applyAlignment="1" applyProtection="1">
      <alignment horizontal="left"/>
    </xf>
    <xf numFmtId="0" fontId="19" fillId="24" borderId="0" xfId="0" applyFont="1" applyFill="1" applyBorder="1" applyAlignment="1">
      <alignment horizontal="left" vertical="center"/>
    </xf>
    <xf numFmtId="0" fontId="59" fillId="24" borderId="0" xfId="0" applyFont="1" applyFill="1" applyBorder="1" applyAlignment="1">
      <alignment horizontal="left" vertical="center"/>
    </xf>
    <xf numFmtId="0" fontId="63" fillId="26" borderId="23" xfId="0" applyFont="1" applyFill="1" applyBorder="1" applyAlignment="1">
      <alignment horizontal="center" vertical="center"/>
    </xf>
    <xf numFmtId="0" fontId="64" fillId="26" borderId="0" xfId="0" applyFont="1" applyFill="1" applyAlignment="1">
      <alignment horizontal="center" vertical="center"/>
    </xf>
    <xf numFmtId="0" fontId="0" fillId="0" borderId="23" xfId="0" applyBorder="1" applyAlignment="1">
      <alignment horizontal="center" vertical="center"/>
    </xf>
    <xf numFmtId="0" fontId="0" fillId="0" borderId="0" xfId="0" applyBorder="1" applyAlignment="1">
      <alignment horizontal="center" vertical="center"/>
    </xf>
    <xf numFmtId="0" fontId="1" fillId="0" borderId="23" xfId="0" applyFont="1" applyFill="1" applyBorder="1" applyAlignment="1">
      <alignment horizontal="center" vertical="center"/>
    </xf>
    <xf numFmtId="0" fontId="1" fillId="0" borderId="0" xfId="0" applyFont="1" applyBorder="1" applyAlignment="1">
      <alignment horizontal="center" vertical="center"/>
    </xf>
    <xf numFmtId="0" fontId="1" fillId="0" borderId="10" xfId="0" applyFont="1" applyBorder="1" applyAlignment="1">
      <alignment horizontal="center" vertical="center"/>
    </xf>
    <xf numFmtId="0" fontId="3" fillId="0" borderId="0" xfId="0" applyFont="1" applyBorder="1" applyAlignment="1"/>
    <xf numFmtId="0" fontId="0" fillId="0" borderId="0" xfId="0" applyAlignment="1"/>
    <xf numFmtId="0" fontId="55" fillId="0" borderId="0" xfId="44" applyFont="1" applyBorder="1" applyAlignment="1">
      <alignment horizontal="left"/>
    </xf>
    <xf numFmtId="0" fontId="1" fillId="0" borderId="0" xfId="44" applyAlignment="1">
      <alignment horizontal="left"/>
    </xf>
    <xf numFmtId="0" fontId="27" fillId="0" borderId="0" xfId="44" applyFont="1" applyAlignment="1" applyProtection="1">
      <alignment horizontal="left" vertical="center" wrapText="1"/>
    </xf>
    <xf numFmtId="0" fontId="1" fillId="0" borderId="0" xfId="44" applyAlignment="1">
      <alignment horizontal="left" vertical="center" wrapText="1"/>
    </xf>
    <xf numFmtId="0" fontId="1" fillId="0" borderId="0" xfId="44" applyFont="1" applyBorder="1" applyAlignment="1" applyProtection="1">
      <alignment horizontal="center"/>
    </xf>
    <xf numFmtId="0" fontId="1" fillId="0" borderId="10" xfId="44" applyFont="1" applyBorder="1" applyAlignment="1" applyProtection="1">
      <alignment horizontal="center"/>
    </xf>
    <xf numFmtId="0" fontId="1" fillId="0" borderId="0" xfId="44" applyFont="1" applyFill="1" applyBorder="1" applyAlignment="1" applyProtection="1">
      <alignment horizontal="center" vertical="top"/>
    </xf>
    <xf numFmtId="0" fontId="1" fillId="0" borderId="10" xfId="44" applyFont="1" applyFill="1" applyBorder="1" applyAlignment="1" applyProtection="1">
      <alignment horizontal="center" vertical="top"/>
    </xf>
    <xf numFmtId="0" fontId="15" fillId="30" borderId="0" xfId="44" applyFont="1" applyFill="1" applyBorder="1" applyAlignment="1" applyProtection="1">
      <alignment horizontal="left" vertical="center"/>
    </xf>
    <xf numFmtId="0" fontId="59" fillId="30" borderId="0" xfId="44" applyFont="1" applyFill="1" applyAlignment="1" applyProtection="1">
      <alignment horizontal="left" vertical="center"/>
    </xf>
    <xf numFmtId="0" fontId="3" fillId="0" borderId="0" xfId="0" applyFont="1" applyBorder="1" applyAlignment="1" applyProtection="1">
      <alignment horizontal="left"/>
    </xf>
    <xf numFmtId="0" fontId="0" fillId="0" borderId="0" xfId="0" applyAlignment="1" applyProtection="1">
      <alignment horizontal="left"/>
    </xf>
    <xf numFmtId="0" fontId="4" fillId="0" borderId="0" xfId="0" applyFont="1" applyFill="1" applyBorder="1" applyAlignment="1" applyProtection="1">
      <alignment horizontal="center" vertical="top"/>
    </xf>
    <xf numFmtId="0" fontId="4" fillId="0" borderId="10" xfId="0" applyFont="1" applyFill="1" applyBorder="1" applyAlignment="1" applyProtection="1">
      <alignment horizontal="center" vertical="top"/>
    </xf>
    <xf numFmtId="0" fontId="4" fillId="0" borderId="0" xfId="0" applyFont="1" applyBorder="1" applyAlignment="1" applyProtection="1">
      <alignment horizontal="center"/>
    </xf>
    <xf numFmtId="0" fontId="4" fillId="0" borderId="10" xfId="0" applyFont="1" applyBorder="1" applyAlignment="1" applyProtection="1">
      <alignment horizontal="center"/>
    </xf>
    <xf numFmtId="0" fontId="11" fillId="0" borderId="17" xfId="35" applyBorder="1" applyAlignment="1" applyProtection="1">
      <alignment horizontal="left"/>
    </xf>
    <xf numFmtId="0" fontId="7" fillId="0" borderId="11" xfId="44" applyFont="1" applyBorder="1" applyAlignment="1" applyProtection="1">
      <alignment horizontal="left" wrapText="1"/>
    </xf>
    <xf numFmtId="0" fontId="2" fillId="0" borderId="11" xfId="44" applyFont="1" applyBorder="1" applyAlignment="1" applyProtection="1">
      <alignment horizontal="left" wrapText="1"/>
    </xf>
    <xf numFmtId="0" fontId="1" fillId="0" borderId="0" xfId="44" applyBorder="1" applyAlignment="1" applyProtection="1">
      <alignment horizontal="left"/>
    </xf>
    <xf numFmtId="0" fontId="1" fillId="0" borderId="10" xfId="44" applyBorder="1" applyAlignment="1" applyProtection="1">
      <alignment horizontal="left"/>
    </xf>
    <xf numFmtId="0" fontId="1" fillId="0" borderId="15" xfId="44" applyFont="1" applyBorder="1" applyAlignment="1" applyProtection="1">
      <alignment horizontal="center"/>
    </xf>
    <xf numFmtId="0" fontId="1" fillId="0" borderId="16" xfId="44" applyFont="1" applyBorder="1" applyAlignment="1" applyProtection="1">
      <alignment horizontal="center"/>
    </xf>
    <xf numFmtId="0" fontId="1" fillId="0" borderId="0" xfId="44" applyFont="1" applyAlignment="1">
      <alignment horizontal="right"/>
    </xf>
    <xf numFmtId="0" fontId="6" fillId="0" borderId="0" xfId="44" applyFont="1" applyAlignment="1">
      <alignment horizontal="right"/>
    </xf>
    <xf numFmtId="0" fontId="1" fillId="0" borderId="0" xfId="44" applyFont="1" applyBorder="1" applyAlignment="1">
      <alignment horizontal="center"/>
    </xf>
    <xf numFmtId="0" fontId="10" fillId="0" borderId="0" xfId="44" applyFont="1" applyAlignment="1">
      <alignment horizontal="center"/>
    </xf>
    <xf numFmtId="0" fontId="10" fillId="0" borderId="10" xfId="44" applyFont="1" applyBorder="1" applyAlignment="1"/>
    <xf numFmtId="0" fontId="23" fillId="0" borderId="52" xfId="0" applyFont="1" applyBorder="1" applyAlignment="1" applyProtection="1">
      <alignment horizontal="center" textRotation="90"/>
    </xf>
    <xf numFmtId="0" fontId="23" fillId="0" borderId="53" xfId="0" applyFont="1" applyBorder="1" applyAlignment="1" applyProtection="1">
      <alignment horizontal="center" textRotation="90"/>
    </xf>
    <xf numFmtId="0" fontId="3" fillId="0" borderId="0" xfId="44" applyFont="1" applyFill="1" applyBorder="1" applyAlignment="1">
      <alignment horizontal="center" vertical="center"/>
    </xf>
    <xf numFmtId="0" fontId="1" fillId="0" borderId="0" xfId="44" applyFont="1" applyFill="1" applyBorder="1" applyAlignment="1">
      <alignment horizontal="center" vertical="center"/>
    </xf>
    <xf numFmtId="0" fontId="3" fillId="25" borderId="0" xfId="44" applyFont="1" applyFill="1" applyBorder="1" applyAlignment="1">
      <alignment horizontal="left" vertical="top"/>
    </xf>
    <xf numFmtId="0" fontId="3" fillId="25" borderId="0" xfId="44" applyFont="1" applyFill="1" applyBorder="1" applyAlignment="1">
      <alignment horizontal="center" vertical="center"/>
    </xf>
    <xf numFmtId="0" fontId="1" fillId="0" borderId="0" xfId="44" applyFont="1" applyAlignment="1">
      <alignment horizontal="center" vertical="center"/>
    </xf>
    <xf numFmtId="0" fontId="3" fillId="0" borderId="23" xfId="44" applyFont="1" applyBorder="1" applyAlignment="1">
      <alignment horizontal="left" vertical="top"/>
    </xf>
    <xf numFmtId="0" fontId="3" fillId="0" borderId="0" xfId="44" applyFont="1" applyBorder="1" applyAlignment="1">
      <alignment horizontal="left" vertical="top"/>
    </xf>
    <xf numFmtId="0" fontId="3" fillId="0" borderId="10" xfId="44" applyFont="1" applyBorder="1" applyAlignment="1">
      <alignment horizontal="left" vertical="top"/>
    </xf>
    <xf numFmtId="0" fontId="3" fillId="0" borderId="0" xfId="44" applyFont="1" applyBorder="1" applyAlignment="1">
      <alignment horizontal="left"/>
    </xf>
    <xf numFmtId="0" fontId="3" fillId="0" borderId="15" xfId="44" applyFont="1" applyBorder="1" applyAlignment="1">
      <alignment horizontal="left"/>
    </xf>
    <xf numFmtId="0" fontId="1" fillId="0" borderId="0" xfId="44" applyFont="1" applyBorder="1" applyAlignment="1">
      <alignment horizontal="center" vertical="center"/>
    </xf>
    <xf numFmtId="0" fontId="1" fillId="0" borderId="22" xfId="44" applyFont="1" applyBorder="1" applyAlignment="1"/>
    <xf numFmtId="0" fontId="1" fillId="0" borderId="18" xfId="44" applyFont="1" applyBorder="1" applyAlignment="1"/>
    <xf numFmtId="0" fontId="1" fillId="0" borderId="21" xfId="44" applyFont="1" applyBorder="1" applyAlignment="1"/>
    <xf numFmtId="0" fontId="1" fillId="0" borderId="16" xfId="44" applyFont="1" applyBorder="1" applyAlignment="1"/>
    <xf numFmtId="0" fontId="3" fillId="25" borderId="22" xfId="44" applyFont="1" applyFill="1" applyBorder="1" applyAlignment="1">
      <alignment horizontal="left" vertical="top"/>
    </xf>
    <xf numFmtId="0" fontId="3" fillId="25" borderId="17" xfId="44" applyFont="1" applyFill="1" applyBorder="1" applyAlignment="1">
      <alignment horizontal="left" vertical="top"/>
    </xf>
    <xf numFmtId="0" fontId="3" fillId="25" borderId="18" xfId="44" applyFont="1" applyFill="1" applyBorder="1" applyAlignment="1">
      <alignment horizontal="left" vertical="top"/>
    </xf>
    <xf numFmtId="0" fontId="1" fillId="0" borderId="17" xfId="44" applyFont="1" applyBorder="1" applyAlignment="1">
      <alignment horizontal="center"/>
    </xf>
    <xf numFmtId="0" fontId="1" fillId="0" borderId="18" xfId="44" applyFont="1" applyBorder="1" applyAlignment="1">
      <alignment horizontal="center"/>
    </xf>
    <xf numFmtId="0" fontId="3" fillId="0" borderId="21" xfId="44" applyFont="1" applyBorder="1" applyAlignment="1">
      <alignment horizontal="left" vertical="top"/>
    </xf>
    <xf numFmtId="0" fontId="3" fillId="0" borderId="15" xfId="44" applyFont="1" applyBorder="1" applyAlignment="1">
      <alignment horizontal="left" vertical="top"/>
    </xf>
    <xf numFmtId="0" fontId="3" fillId="0" borderId="16" xfId="44" applyFont="1" applyBorder="1" applyAlignment="1">
      <alignment horizontal="left" vertical="top"/>
    </xf>
    <xf numFmtId="0" fontId="1" fillId="0" borderId="17" xfId="44" applyFont="1" applyBorder="1" applyAlignment="1"/>
    <xf numFmtId="0" fontId="18" fillId="25" borderId="0" xfId="44" applyFont="1" applyFill="1" applyBorder="1" applyAlignment="1">
      <alignment horizontal="left"/>
    </xf>
    <xf numFmtId="0" fontId="3" fillId="25" borderId="22" xfId="44" applyFont="1" applyFill="1" applyBorder="1" applyAlignment="1">
      <alignment horizontal="center" vertical="center"/>
    </xf>
    <xf numFmtId="0" fontId="3" fillId="25" borderId="17" xfId="44" applyFont="1" applyFill="1" applyBorder="1" applyAlignment="1">
      <alignment horizontal="center" vertical="center"/>
    </xf>
    <xf numFmtId="0" fontId="3" fillId="25" borderId="18" xfId="44" applyFont="1" applyFill="1" applyBorder="1" applyAlignment="1">
      <alignment horizontal="center" vertical="center"/>
    </xf>
    <xf numFmtId="0" fontId="1" fillId="0" borderId="12" xfId="44" applyFont="1" applyBorder="1" applyAlignment="1"/>
    <xf numFmtId="0" fontId="3" fillId="0" borderId="21" xfId="44" applyFont="1" applyFill="1" applyBorder="1" applyAlignment="1">
      <alignment horizontal="left"/>
    </xf>
    <xf numFmtId="0" fontId="3" fillId="0" borderId="16" xfId="44" applyFont="1" applyFill="1" applyBorder="1" applyAlignment="1">
      <alignment horizontal="left"/>
    </xf>
    <xf numFmtId="0" fontId="1" fillId="0" borderId="17" xfId="44" applyFont="1" applyBorder="1" applyAlignment="1">
      <alignment horizontal="left"/>
    </xf>
    <xf numFmtId="0" fontId="1" fillId="0" borderId="18" xfId="44" applyFont="1" applyBorder="1" applyAlignment="1">
      <alignment horizontal="left"/>
    </xf>
    <xf numFmtId="0" fontId="1" fillId="0" borderId="15" xfId="44" applyFont="1" applyBorder="1" applyAlignment="1">
      <alignment horizontal="left"/>
    </xf>
    <xf numFmtId="0" fontId="1" fillId="0" borderId="16" xfId="44" applyFont="1" applyBorder="1" applyAlignment="1">
      <alignment horizontal="left"/>
    </xf>
    <xf numFmtId="0" fontId="5" fillId="25" borderId="0" xfId="44" applyFont="1" applyFill="1" applyBorder="1" applyAlignment="1">
      <alignment horizontal="center" vertical="center"/>
    </xf>
    <xf numFmtId="0" fontId="1" fillId="0" borderId="0" xfId="44" applyAlignment="1">
      <alignment horizontal="center" vertical="center"/>
    </xf>
    <xf numFmtId="0" fontId="1" fillId="0" borderId="19" xfId="44" applyFont="1" applyBorder="1" applyAlignment="1"/>
    <xf numFmtId="0" fontId="1" fillId="0" borderId="11" xfId="44" applyFont="1" applyBorder="1" applyAlignment="1">
      <alignment horizontal="left"/>
    </xf>
    <xf numFmtId="0" fontId="1" fillId="0" borderId="32" xfId="44" applyFont="1" applyBorder="1" applyAlignment="1">
      <alignment horizontal="left"/>
    </xf>
    <xf numFmtId="0" fontId="1" fillId="0" borderId="0" xfId="44" applyBorder="1" applyAlignment="1"/>
    <xf numFmtId="0" fontId="3" fillId="0" borderId="11" xfId="44" applyFont="1" applyBorder="1" applyAlignment="1">
      <alignment horizontal="left"/>
    </xf>
    <xf numFmtId="0" fontId="3" fillId="0" borderId="10" xfId="44" applyFont="1" applyFill="1" applyBorder="1" applyAlignment="1">
      <alignment horizontal="left"/>
    </xf>
    <xf numFmtId="0" fontId="3" fillId="0" borderId="54" xfId="44" applyFont="1" applyFill="1" applyBorder="1" applyAlignment="1">
      <alignment horizontal="left"/>
    </xf>
    <xf numFmtId="0" fontId="57" fillId="25" borderId="0" xfId="44" applyFont="1" applyFill="1" applyBorder="1" applyAlignment="1">
      <alignment horizontal="left"/>
    </xf>
    <xf numFmtId="0" fontId="58" fillId="0" borderId="0" xfId="44" applyFont="1" applyBorder="1" applyAlignment="1"/>
  </cellXfs>
  <cellStyles count="4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urrency" xfId="28"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Hyperlink" xfId="35" builtinId="8"/>
    <cellStyle name="Input" xfId="36" builtinId="20" customBuiltin="1"/>
    <cellStyle name="Linked Cell" xfId="37" builtinId="24" customBuiltin="1"/>
    <cellStyle name="Neutral" xfId="38" builtinId="28" customBuiltin="1"/>
    <cellStyle name="Normal" xfId="0" builtinId="0"/>
    <cellStyle name="Normal 2" xfId="44"/>
    <cellStyle name="Note" xfId="39" builtinId="10" customBuiltin="1"/>
    <cellStyle name="Output" xfId="40" builtinId="21" customBuiltin="1"/>
    <cellStyle name="Title" xfId="41" builtinId="15" customBuiltin="1"/>
    <cellStyle name="Total" xfId="42" builtinId="25" customBuiltin="1"/>
    <cellStyle name="Warning Text" xfId="43" builtinId="11" customBuiltin="1"/>
  </cellStyles>
  <dxfs count="4">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
      <font>
        <b/>
        <i val="0"/>
        <color auto="1"/>
      </font>
      <fill>
        <patternFill>
          <bgColor theme="9" tint="0.3999450666829432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EAEAEA"/>
    </indexedColors>
    <mruColors>
      <color rgb="FFCC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_rels/drawing2.xml.rels><?xml version="1.0" encoding="UTF-8" standalone="yes"?>
<Relationships xmlns="http://schemas.openxmlformats.org/package/2006/relationships"><Relationship Id="rId8" Type="http://schemas.openxmlformats.org/officeDocument/2006/relationships/image" Target="../media/image36.png"/><Relationship Id="rId3" Type="http://schemas.openxmlformats.org/officeDocument/2006/relationships/image" Target="../media/image31.jpeg"/><Relationship Id="rId7" Type="http://schemas.openxmlformats.org/officeDocument/2006/relationships/image" Target="../media/image35.png"/><Relationship Id="rId12" Type="http://schemas.openxmlformats.org/officeDocument/2006/relationships/image" Target="../media/image40.jpeg"/><Relationship Id="rId2" Type="http://schemas.openxmlformats.org/officeDocument/2006/relationships/image" Target="../media/image30.jpeg"/><Relationship Id="rId1" Type="http://schemas.openxmlformats.org/officeDocument/2006/relationships/image" Target="../media/image29.jpeg"/><Relationship Id="rId6" Type="http://schemas.openxmlformats.org/officeDocument/2006/relationships/image" Target="../media/image34.png"/><Relationship Id="rId11" Type="http://schemas.openxmlformats.org/officeDocument/2006/relationships/image" Target="../media/image39.png"/><Relationship Id="rId5" Type="http://schemas.openxmlformats.org/officeDocument/2006/relationships/image" Target="../media/image33.png"/><Relationship Id="rId10" Type="http://schemas.openxmlformats.org/officeDocument/2006/relationships/image" Target="../media/image38.png"/><Relationship Id="rId4" Type="http://schemas.openxmlformats.org/officeDocument/2006/relationships/image" Target="../media/image32.png"/><Relationship Id="rId9" Type="http://schemas.openxmlformats.org/officeDocument/2006/relationships/image" Target="../media/image37.png"/></Relationships>
</file>

<file path=xl/drawings/_rels/drawing3.xml.rels><?xml version="1.0" encoding="UTF-8" standalone="yes"?>
<Relationships xmlns="http://schemas.openxmlformats.org/package/2006/relationships"><Relationship Id="rId8" Type="http://schemas.openxmlformats.org/officeDocument/2006/relationships/image" Target="../media/image48.jpeg"/><Relationship Id="rId3" Type="http://schemas.openxmlformats.org/officeDocument/2006/relationships/image" Target="../media/image43.jpeg"/><Relationship Id="rId7" Type="http://schemas.openxmlformats.org/officeDocument/2006/relationships/image" Target="../media/image47.jpeg"/><Relationship Id="rId2" Type="http://schemas.openxmlformats.org/officeDocument/2006/relationships/image" Target="../media/image42.jpeg"/><Relationship Id="rId1" Type="http://schemas.openxmlformats.org/officeDocument/2006/relationships/image" Target="../media/image41.jpeg"/><Relationship Id="rId6" Type="http://schemas.openxmlformats.org/officeDocument/2006/relationships/image" Target="../media/image46.jpeg"/><Relationship Id="rId5" Type="http://schemas.openxmlformats.org/officeDocument/2006/relationships/image" Target="../media/image45.jpeg"/><Relationship Id="rId4" Type="http://schemas.openxmlformats.org/officeDocument/2006/relationships/image" Target="../media/image44.jpeg"/><Relationship Id="rId9" Type="http://schemas.openxmlformats.org/officeDocument/2006/relationships/image" Target="../media/image49.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1.jpe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6</xdr:row>
      <xdr:rowOff>38100</xdr:rowOff>
    </xdr:from>
    <xdr:to>
      <xdr:col>0</xdr:col>
      <xdr:colOff>952618</xdr:colOff>
      <xdr:row>13</xdr:row>
      <xdr:rowOff>9679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104900"/>
          <a:ext cx="847843" cy="1105054"/>
        </a:xfrm>
        <a:prstGeom prst="rect">
          <a:avLst/>
        </a:prstGeom>
      </xdr:spPr>
    </xdr:pic>
    <xdr:clientData/>
  </xdr:twoCellAnchor>
  <xdr:twoCellAnchor editAs="oneCell">
    <xdr:from>
      <xdr:col>0</xdr:col>
      <xdr:colOff>104775</xdr:colOff>
      <xdr:row>29</xdr:row>
      <xdr:rowOff>76200</xdr:rowOff>
    </xdr:from>
    <xdr:to>
      <xdr:col>1</xdr:col>
      <xdr:colOff>38225</xdr:colOff>
      <xdr:row>36</xdr:row>
      <xdr:rowOff>57306</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775" y="4762500"/>
          <a:ext cx="895475" cy="1114581"/>
        </a:xfrm>
        <a:prstGeom prst="rect">
          <a:avLst/>
        </a:prstGeom>
      </xdr:spPr>
    </xdr:pic>
    <xdr:clientData/>
  </xdr:twoCellAnchor>
  <xdr:twoCellAnchor editAs="oneCell">
    <xdr:from>
      <xdr:col>0</xdr:col>
      <xdr:colOff>76200</xdr:colOff>
      <xdr:row>52</xdr:row>
      <xdr:rowOff>123825</xdr:rowOff>
    </xdr:from>
    <xdr:to>
      <xdr:col>0</xdr:col>
      <xdr:colOff>933570</xdr:colOff>
      <xdr:row>59</xdr:row>
      <xdr:rowOff>123983</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 y="8429625"/>
          <a:ext cx="857370" cy="1133633"/>
        </a:xfrm>
        <a:prstGeom prst="rect">
          <a:avLst/>
        </a:prstGeom>
      </xdr:spPr>
    </xdr:pic>
    <xdr:clientData/>
  </xdr:twoCellAnchor>
  <xdr:twoCellAnchor editAs="oneCell">
    <xdr:from>
      <xdr:col>0</xdr:col>
      <xdr:colOff>95250</xdr:colOff>
      <xdr:row>75</xdr:row>
      <xdr:rowOff>57150</xdr:rowOff>
    </xdr:from>
    <xdr:to>
      <xdr:col>1</xdr:col>
      <xdr:colOff>19174</xdr:colOff>
      <xdr:row>82</xdr:row>
      <xdr:rowOff>66835</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5250" y="11982450"/>
          <a:ext cx="885949" cy="1143160"/>
        </a:xfrm>
        <a:prstGeom prst="rect">
          <a:avLst/>
        </a:prstGeom>
      </xdr:spPr>
    </xdr:pic>
    <xdr:clientData/>
  </xdr:twoCellAnchor>
  <xdr:twoCellAnchor editAs="oneCell">
    <xdr:from>
      <xdr:col>0</xdr:col>
      <xdr:colOff>171450</xdr:colOff>
      <xdr:row>97</xdr:row>
      <xdr:rowOff>171450</xdr:rowOff>
    </xdr:from>
    <xdr:to>
      <xdr:col>1</xdr:col>
      <xdr:colOff>57268</xdr:colOff>
      <xdr:row>105</xdr:row>
      <xdr:rowOff>19214</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1450" y="15525750"/>
          <a:ext cx="847843" cy="1171739"/>
        </a:xfrm>
        <a:prstGeom prst="rect">
          <a:avLst/>
        </a:prstGeom>
      </xdr:spPr>
    </xdr:pic>
    <xdr:clientData/>
  </xdr:twoCellAnchor>
  <xdr:twoCellAnchor editAs="oneCell">
    <xdr:from>
      <xdr:col>0</xdr:col>
      <xdr:colOff>76200</xdr:colOff>
      <xdr:row>122</xdr:row>
      <xdr:rowOff>47625</xdr:rowOff>
    </xdr:from>
    <xdr:to>
      <xdr:col>0</xdr:col>
      <xdr:colOff>933570</xdr:colOff>
      <xdr:row>129</xdr:row>
      <xdr:rowOff>19204</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9440525"/>
          <a:ext cx="857370" cy="1105054"/>
        </a:xfrm>
        <a:prstGeom prst="rect">
          <a:avLst/>
        </a:prstGeom>
      </xdr:spPr>
    </xdr:pic>
    <xdr:clientData/>
  </xdr:twoCellAnchor>
  <xdr:twoCellAnchor editAs="oneCell">
    <xdr:from>
      <xdr:col>0</xdr:col>
      <xdr:colOff>85725</xdr:colOff>
      <xdr:row>145</xdr:row>
      <xdr:rowOff>85725</xdr:rowOff>
    </xdr:from>
    <xdr:to>
      <xdr:col>0</xdr:col>
      <xdr:colOff>933568</xdr:colOff>
      <xdr:row>152</xdr:row>
      <xdr:rowOff>76357</xdr:rowOff>
    </xdr:to>
    <xdr:pic>
      <xdr:nvPicPr>
        <xdr:cNvPr id="8" name="Picture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5725" y="23098125"/>
          <a:ext cx="847843" cy="1124107"/>
        </a:xfrm>
        <a:prstGeom prst="rect">
          <a:avLst/>
        </a:prstGeom>
      </xdr:spPr>
    </xdr:pic>
    <xdr:clientData/>
  </xdr:twoCellAnchor>
  <xdr:twoCellAnchor editAs="oneCell">
    <xdr:from>
      <xdr:col>0</xdr:col>
      <xdr:colOff>76200</xdr:colOff>
      <xdr:row>168</xdr:row>
      <xdr:rowOff>47625</xdr:rowOff>
    </xdr:from>
    <xdr:to>
      <xdr:col>1</xdr:col>
      <xdr:colOff>124</xdr:colOff>
      <xdr:row>175</xdr:row>
      <xdr:rowOff>19204</xdr:rowOff>
    </xdr:to>
    <xdr:pic>
      <xdr:nvPicPr>
        <xdr:cNvPr id="9" name="Picture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6200" y="26679525"/>
          <a:ext cx="885949" cy="1105054"/>
        </a:xfrm>
        <a:prstGeom prst="rect">
          <a:avLst/>
        </a:prstGeom>
      </xdr:spPr>
    </xdr:pic>
    <xdr:clientData/>
  </xdr:twoCellAnchor>
  <xdr:twoCellAnchor editAs="oneCell">
    <xdr:from>
      <xdr:col>0</xdr:col>
      <xdr:colOff>19050</xdr:colOff>
      <xdr:row>191</xdr:row>
      <xdr:rowOff>85725</xdr:rowOff>
    </xdr:from>
    <xdr:to>
      <xdr:col>0</xdr:col>
      <xdr:colOff>876420</xdr:colOff>
      <xdr:row>198</xdr:row>
      <xdr:rowOff>47778</xdr:rowOff>
    </xdr:to>
    <xdr:pic>
      <xdr:nvPicPr>
        <xdr:cNvPr id="10" name="Picture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050" y="30337125"/>
          <a:ext cx="857370" cy="1095528"/>
        </a:xfrm>
        <a:prstGeom prst="rect">
          <a:avLst/>
        </a:prstGeom>
      </xdr:spPr>
    </xdr:pic>
    <xdr:clientData/>
  </xdr:twoCellAnchor>
  <xdr:twoCellAnchor editAs="oneCell">
    <xdr:from>
      <xdr:col>0</xdr:col>
      <xdr:colOff>76200</xdr:colOff>
      <xdr:row>214</xdr:row>
      <xdr:rowOff>57150</xdr:rowOff>
    </xdr:from>
    <xdr:to>
      <xdr:col>0</xdr:col>
      <xdr:colOff>924043</xdr:colOff>
      <xdr:row>221</xdr:row>
      <xdr:rowOff>19203</xdr:rowOff>
    </xdr:to>
    <xdr:pic>
      <xdr:nvPicPr>
        <xdr:cNvPr id="11" name="Picture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6200" y="33928050"/>
          <a:ext cx="847843" cy="1095528"/>
        </a:xfrm>
        <a:prstGeom prst="rect">
          <a:avLst/>
        </a:prstGeom>
      </xdr:spPr>
    </xdr:pic>
    <xdr:clientData/>
  </xdr:twoCellAnchor>
  <xdr:twoCellAnchor editAs="oneCell">
    <xdr:from>
      <xdr:col>0</xdr:col>
      <xdr:colOff>85725</xdr:colOff>
      <xdr:row>238</xdr:row>
      <xdr:rowOff>28575</xdr:rowOff>
    </xdr:from>
    <xdr:to>
      <xdr:col>0</xdr:col>
      <xdr:colOff>924042</xdr:colOff>
      <xdr:row>245</xdr:row>
      <xdr:rowOff>19207</xdr:rowOff>
    </xdr:to>
    <xdr:pic>
      <xdr:nvPicPr>
        <xdr:cNvPr id="12" name="Picture 1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5725" y="37747575"/>
          <a:ext cx="838317" cy="1124107"/>
        </a:xfrm>
        <a:prstGeom prst="rect">
          <a:avLst/>
        </a:prstGeom>
      </xdr:spPr>
    </xdr:pic>
    <xdr:clientData/>
  </xdr:twoCellAnchor>
  <xdr:twoCellAnchor editAs="oneCell">
    <xdr:from>
      <xdr:col>0</xdr:col>
      <xdr:colOff>114300</xdr:colOff>
      <xdr:row>261</xdr:row>
      <xdr:rowOff>47625</xdr:rowOff>
    </xdr:from>
    <xdr:to>
      <xdr:col>0</xdr:col>
      <xdr:colOff>952617</xdr:colOff>
      <xdr:row>268</xdr:row>
      <xdr:rowOff>38257</xdr:rowOff>
    </xdr:to>
    <xdr:pic>
      <xdr:nvPicPr>
        <xdr:cNvPr id="13" name="Picture 1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4300" y="41386125"/>
          <a:ext cx="838317" cy="1124107"/>
        </a:xfrm>
        <a:prstGeom prst="rect">
          <a:avLst/>
        </a:prstGeom>
      </xdr:spPr>
    </xdr:pic>
    <xdr:clientData/>
  </xdr:twoCellAnchor>
  <xdr:twoCellAnchor editAs="oneCell">
    <xdr:from>
      <xdr:col>0</xdr:col>
      <xdr:colOff>123825</xdr:colOff>
      <xdr:row>284</xdr:row>
      <xdr:rowOff>57150</xdr:rowOff>
    </xdr:from>
    <xdr:to>
      <xdr:col>1</xdr:col>
      <xdr:colOff>117</xdr:colOff>
      <xdr:row>291</xdr:row>
      <xdr:rowOff>47782</xdr:rowOff>
    </xdr:to>
    <xdr:pic>
      <xdr:nvPicPr>
        <xdr:cNvPr id="14" name="Picture 1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23825" y="45015150"/>
          <a:ext cx="838317" cy="1124107"/>
        </a:xfrm>
        <a:prstGeom prst="rect">
          <a:avLst/>
        </a:prstGeom>
      </xdr:spPr>
    </xdr:pic>
    <xdr:clientData/>
  </xdr:twoCellAnchor>
  <xdr:twoCellAnchor editAs="oneCell">
    <xdr:from>
      <xdr:col>0</xdr:col>
      <xdr:colOff>142875</xdr:colOff>
      <xdr:row>307</xdr:row>
      <xdr:rowOff>0</xdr:rowOff>
    </xdr:from>
    <xdr:to>
      <xdr:col>1</xdr:col>
      <xdr:colOff>19167</xdr:colOff>
      <xdr:row>313</xdr:row>
      <xdr:rowOff>152557</xdr:rowOff>
    </xdr:to>
    <xdr:pic>
      <xdr:nvPicPr>
        <xdr:cNvPr id="15" name="Picture 1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42875" y="48577500"/>
          <a:ext cx="838317" cy="1124107"/>
        </a:xfrm>
        <a:prstGeom prst="rect">
          <a:avLst/>
        </a:prstGeom>
      </xdr:spPr>
    </xdr:pic>
    <xdr:clientData/>
  </xdr:twoCellAnchor>
  <xdr:twoCellAnchor editAs="oneCell">
    <xdr:from>
      <xdr:col>0</xdr:col>
      <xdr:colOff>95250</xdr:colOff>
      <xdr:row>330</xdr:row>
      <xdr:rowOff>38100</xdr:rowOff>
    </xdr:from>
    <xdr:to>
      <xdr:col>0</xdr:col>
      <xdr:colOff>933567</xdr:colOff>
      <xdr:row>337</xdr:row>
      <xdr:rowOff>28732</xdr:rowOff>
    </xdr:to>
    <xdr:pic>
      <xdr:nvPicPr>
        <xdr:cNvPr id="16" name="Picture 1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95250" y="52235100"/>
          <a:ext cx="838317" cy="1124107"/>
        </a:xfrm>
        <a:prstGeom prst="rect">
          <a:avLst/>
        </a:prstGeom>
      </xdr:spPr>
    </xdr:pic>
    <xdr:clientData/>
  </xdr:twoCellAnchor>
  <xdr:twoCellAnchor editAs="oneCell">
    <xdr:from>
      <xdr:col>0</xdr:col>
      <xdr:colOff>47625</xdr:colOff>
      <xdr:row>354</xdr:row>
      <xdr:rowOff>38100</xdr:rowOff>
    </xdr:from>
    <xdr:to>
      <xdr:col>0</xdr:col>
      <xdr:colOff>933574</xdr:colOff>
      <xdr:row>361</xdr:row>
      <xdr:rowOff>76364</xdr:rowOff>
    </xdr:to>
    <xdr:pic>
      <xdr:nvPicPr>
        <xdr:cNvPr id="17" name="Picture 1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7625" y="56083200"/>
          <a:ext cx="885949" cy="1171739"/>
        </a:xfrm>
        <a:prstGeom prst="rect">
          <a:avLst/>
        </a:prstGeom>
      </xdr:spPr>
    </xdr:pic>
    <xdr:clientData/>
  </xdr:twoCellAnchor>
  <xdr:twoCellAnchor editAs="oneCell">
    <xdr:from>
      <xdr:col>0</xdr:col>
      <xdr:colOff>123825</xdr:colOff>
      <xdr:row>377</xdr:row>
      <xdr:rowOff>66675</xdr:rowOff>
    </xdr:from>
    <xdr:to>
      <xdr:col>1</xdr:col>
      <xdr:colOff>9643</xdr:colOff>
      <xdr:row>384</xdr:row>
      <xdr:rowOff>28728</xdr:rowOff>
    </xdr:to>
    <xdr:pic>
      <xdr:nvPicPr>
        <xdr:cNvPr id="18" name="Picture 17"/>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23825" y="59731275"/>
          <a:ext cx="847843" cy="1095528"/>
        </a:xfrm>
        <a:prstGeom prst="rect">
          <a:avLst/>
        </a:prstGeom>
      </xdr:spPr>
    </xdr:pic>
    <xdr:clientData/>
  </xdr:twoCellAnchor>
  <xdr:twoCellAnchor editAs="oneCell">
    <xdr:from>
      <xdr:col>0</xdr:col>
      <xdr:colOff>47625</xdr:colOff>
      <xdr:row>400</xdr:row>
      <xdr:rowOff>47625</xdr:rowOff>
    </xdr:from>
    <xdr:to>
      <xdr:col>0</xdr:col>
      <xdr:colOff>933574</xdr:colOff>
      <xdr:row>407</xdr:row>
      <xdr:rowOff>85889</xdr:rowOff>
    </xdr:to>
    <xdr:pic>
      <xdr:nvPicPr>
        <xdr:cNvPr id="19" name="Picture 18"/>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47625" y="63331725"/>
          <a:ext cx="885949" cy="1171739"/>
        </a:xfrm>
        <a:prstGeom prst="rect">
          <a:avLst/>
        </a:prstGeom>
      </xdr:spPr>
    </xdr:pic>
    <xdr:clientData/>
  </xdr:twoCellAnchor>
  <xdr:twoCellAnchor editAs="oneCell">
    <xdr:from>
      <xdr:col>0</xdr:col>
      <xdr:colOff>66675</xdr:colOff>
      <xdr:row>423</xdr:row>
      <xdr:rowOff>47625</xdr:rowOff>
    </xdr:from>
    <xdr:to>
      <xdr:col>1</xdr:col>
      <xdr:colOff>28704</xdr:colOff>
      <xdr:row>430</xdr:row>
      <xdr:rowOff>85889</xdr:rowOff>
    </xdr:to>
    <xdr:pic>
      <xdr:nvPicPr>
        <xdr:cNvPr id="20" name="Picture 19"/>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6675" y="66951225"/>
          <a:ext cx="924054" cy="1171739"/>
        </a:xfrm>
        <a:prstGeom prst="rect">
          <a:avLst/>
        </a:prstGeom>
      </xdr:spPr>
    </xdr:pic>
    <xdr:clientData/>
  </xdr:twoCellAnchor>
  <xdr:twoCellAnchor editAs="oneCell">
    <xdr:from>
      <xdr:col>0</xdr:col>
      <xdr:colOff>66675</xdr:colOff>
      <xdr:row>446</xdr:row>
      <xdr:rowOff>66675</xdr:rowOff>
    </xdr:from>
    <xdr:to>
      <xdr:col>0</xdr:col>
      <xdr:colOff>914518</xdr:colOff>
      <xdr:row>453</xdr:row>
      <xdr:rowOff>28728</xdr:rowOff>
    </xdr:to>
    <xdr:pic>
      <xdr:nvPicPr>
        <xdr:cNvPr id="21" name="Picture 20"/>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6675" y="70589775"/>
          <a:ext cx="847843" cy="1095528"/>
        </a:xfrm>
        <a:prstGeom prst="rect">
          <a:avLst/>
        </a:prstGeom>
      </xdr:spPr>
    </xdr:pic>
    <xdr:clientData/>
  </xdr:twoCellAnchor>
  <xdr:twoCellAnchor editAs="oneCell">
    <xdr:from>
      <xdr:col>0</xdr:col>
      <xdr:colOff>104775</xdr:colOff>
      <xdr:row>469</xdr:row>
      <xdr:rowOff>57150</xdr:rowOff>
    </xdr:from>
    <xdr:to>
      <xdr:col>1</xdr:col>
      <xdr:colOff>28575</xdr:colOff>
      <xdr:row>476</xdr:row>
      <xdr:rowOff>95250</xdr:rowOff>
    </xdr:to>
    <xdr:pic>
      <xdr:nvPicPr>
        <xdr:cNvPr id="22" name="Picture 21"/>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4775" y="74199750"/>
          <a:ext cx="885825" cy="1171575"/>
        </a:xfrm>
        <a:prstGeom prst="rect">
          <a:avLst/>
        </a:prstGeom>
      </xdr:spPr>
    </xdr:pic>
    <xdr:clientData/>
  </xdr:twoCellAnchor>
  <xdr:twoCellAnchor editAs="oneCell">
    <xdr:from>
      <xdr:col>0</xdr:col>
      <xdr:colOff>85725</xdr:colOff>
      <xdr:row>492</xdr:row>
      <xdr:rowOff>66675</xdr:rowOff>
    </xdr:from>
    <xdr:to>
      <xdr:col>0</xdr:col>
      <xdr:colOff>933568</xdr:colOff>
      <xdr:row>499</xdr:row>
      <xdr:rowOff>47781</xdr:rowOff>
    </xdr:to>
    <xdr:pic>
      <xdr:nvPicPr>
        <xdr:cNvPr id="23" name="Picture 22"/>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5725" y="77828775"/>
          <a:ext cx="847843" cy="1114581"/>
        </a:xfrm>
        <a:prstGeom prst="rect">
          <a:avLst/>
        </a:prstGeom>
      </xdr:spPr>
    </xdr:pic>
    <xdr:clientData/>
  </xdr:twoCellAnchor>
  <xdr:twoCellAnchor editAs="oneCell">
    <xdr:from>
      <xdr:col>0</xdr:col>
      <xdr:colOff>47625</xdr:colOff>
      <xdr:row>516</xdr:row>
      <xdr:rowOff>57150</xdr:rowOff>
    </xdr:from>
    <xdr:to>
      <xdr:col>0</xdr:col>
      <xdr:colOff>952626</xdr:colOff>
      <xdr:row>523</xdr:row>
      <xdr:rowOff>95414</xdr:rowOff>
    </xdr:to>
    <xdr:pic>
      <xdr:nvPicPr>
        <xdr:cNvPr id="24" name="Picture 23"/>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7625" y="81667350"/>
          <a:ext cx="905001" cy="1171739"/>
        </a:xfrm>
        <a:prstGeom prst="rect">
          <a:avLst/>
        </a:prstGeom>
      </xdr:spPr>
    </xdr:pic>
    <xdr:clientData/>
  </xdr:twoCellAnchor>
  <xdr:twoCellAnchor editAs="oneCell">
    <xdr:from>
      <xdr:col>0</xdr:col>
      <xdr:colOff>95250</xdr:colOff>
      <xdr:row>539</xdr:row>
      <xdr:rowOff>28575</xdr:rowOff>
    </xdr:from>
    <xdr:to>
      <xdr:col>0</xdr:col>
      <xdr:colOff>943093</xdr:colOff>
      <xdr:row>546</xdr:row>
      <xdr:rowOff>38260</xdr:rowOff>
    </xdr:to>
    <xdr:pic>
      <xdr:nvPicPr>
        <xdr:cNvPr id="25" name="Picture 24"/>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95250" y="85258275"/>
          <a:ext cx="847843" cy="1143160"/>
        </a:xfrm>
        <a:prstGeom prst="rect">
          <a:avLst/>
        </a:prstGeom>
      </xdr:spPr>
    </xdr:pic>
    <xdr:clientData/>
  </xdr:twoCellAnchor>
  <xdr:twoCellAnchor editAs="oneCell">
    <xdr:from>
      <xdr:col>0</xdr:col>
      <xdr:colOff>95250</xdr:colOff>
      <xdr:row>562</xdr:row>
      <xdr:rowOff>85725</xdr:rowOff>
    </xdr:from>
    <xdr:to>
      <xdr:col>0</xdr:col>
      <xdr:colOff>952620</xdr:colOff>
      <xdr:row>569</xdr:row>
      <xdr:rowOff>114462</xdr:rowOff>
    </xdr:to>
    <xdr:pic>
      <xdr:nvPicPr>
        <xdr:cNvPr id="26" name="Picture 25"/>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95250" y="88934925"/>
          <a:ext cx="857370" cy="1162212"/>
        </a:xfrm>
        <a:prstGeom prst="rect">
          <a:avLst/>
        </a:prstGeom>
      </xdr:spPr>
    </xdr:pic>
    <xdr:clientData/>
  </xdr:twoCellAnchor>
  <xdr:twoCellAnchor editAs="oneCell">
    <xdr:from>
      <xdr:col>0</xdr:col>
      <xdr:colOff>47625</xdr:colOff>
      <xdr:row>586</xdr:row>
      <xdr:rowOff>95250</xdr:rowOff>
    </xdr:from>
    <xdr:to>
      <xdr:col>0</xdr:col>
      <xdr:colOff>933574</xdr:colOff>
      <xdr:row>593</xdr:row>
      <xdr:rowOff>152566</xdr:rowOff>
    </xdr:to>
    <xdr:pic>
      <xdr:nvPicPr>
        <xdr:cNvPr id="27" name="Picture 26"/>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7625" y="92792550"/>
          <a:ext cx="885949" cy="1190791"/>
        </a:xfrm>
        <a:prstGeom prst="rect">
          <a:avLst/>
        </a:prstGeom>
      </xdr:spPr>
    </xdr:pic>
    <xdr:clientData/>
  </xdr:twoCellAnchor>
  <xdr:twoCellAnchor editAs="oneCell">
    <xdr:from>
      <xdr:col>0</xdr:col>
      <xdr:colOff>76200</xdr:colOff>
      <xdr:row>599</xdr:row>
      <xdr:rowOff>142875</xdr:rowOff>
    </xdr:from>
    <xdr:to>
      <xdr:col>0</xdr:col>
      <xdr:colOff>952622</xdr:colOff>
      <xdr:row>606</xdr:row>
      <xdr:rowOff>152560</xdr:rowOff>
    </xdr:to>
    <xdr:pic>
      <xdr:nvPicPr>
        <xdr:cNvPr id="28" name="Picture 27"/>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6200" y="94840425"/>
          <a:ext cx="876422" cy="1143160"/>
        </a:xfrm>
        <a:prstGeom prst="rect">
          <a:avLst/>
        </a:prstGeom>
      </xdr:spPr>
    </xdr:pic>
    <xdr:clientData/>
  </xdr:twoCellAnchor>
  <xdr:twoCellAnchor editAs="oneCell">
    <xdr:from>
      <xdr:col>0</xdr:col>
      <xdr:colOff>114300</xdr:colOff>
      <xdr:row>613</xdr:row>
      <xdr:rowOff>9525</xdr:rowOff>
    </xdr:from>
    <xdr:to>
      <xdr:col>1</xdr:col>
      <xdr:colOff>9645</xdr:colOff>
      <xdr:row>620</xdr:row>
      <xdr:rowOff>47789</xdr:rowOff>
    </xdr:to>
    <xdr:pic>
      <xdr:nvPicPr>
        <xdr:cNvPr id="29" name="Picture 28"/>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14300" y="96869250"/>
          <a:ext cx="857370" cy="11717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86</xdr:row>
      <xdr:rowOff>66675</xdr:rowOff>
    </xdr:from>
    <xdr:to>
      <xdr:col>0</xdr:col>
      <xdr:colOff>885825</xdr:colOff>
      <xdr:row>94</xdr:row>
      <xdr:rowOff>78011</xdr:rowOff>
    </xdr:to>
    <xdr:pic>
      <xdr:nvPicPr>
        <xdr:cNvPr id="13" name="Picture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4601825"/>
          <a:ext cx="790575" cy="1306736"/>
        </a:xfrm>
        <a:prstGeom prst="rect">
          <a:avLst/>
        </a:prstGeom>
      </xdr:spPr>
    </xdr:pic>
    <xdr:clientData/>
  </xdr:twoCellAnchor>
  <xdr:twoCellAnchor editAs="oneCell">
    <xdr:from>
      <xdr:col>0</xdr:col>
      <xdr:colOff>85726</xdr:colOff>
      <xdr:row>80</xdr:row>
      <xdr:rowOff>38100</xdr:rowOff>
    </xdr:from>
    <xdr:to>
      <xdr:col>0</xdr:col>
      <xdr:colOff>619306</xdr:colOff>
      <xdr:row>86</xdr:row>
      <xdr:rowOff>36016</xdr:rowOff>
    </xdr:to>
    <xdr:pic>
      <xdr:nvPicPr>
        <xdr:cNvPr id="2"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1" y="13754100"/>
          <a:ext cx="533580" cy="883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676275</xdr:colOff>
      <xdr:row>77</xdr:row>
      <xdr:rowOff>95250</xdr:rowOff>
    </xdr:from>
    <xdr:to>
      <xdr:col>1</xdr:col>
      <xdr:colOff>190500</xdr:colOff>
      <xdr:row>82</xdr:row>
      <xdr:rowOff>147220</xdr:rowOff>
    </xdr:to>
    <xdr:pic>
      <xdr:nvPicPr>
        <xdr:cNvPr id="3" name="Pictur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7250" y="13354050"/>
          <a:ext cx="476250" cy="785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6</xdr:row>
      <xdr:rowOff>152400</xdr:rowOff>
    </xdr:from>
    <xdr:to>
      <xdr:col>1</xdr:col>
      <xdr:colOff>0</xdr:colOff>
      <xdr:row>9</xdr:row>
      <xdr:rowOff>152400</xdr:rowOff>
    </xdr:to>
    <xdr:pic>
      <xdr:nvPicPr>
        <xdr:cNvPr id="4" name="Picture 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19075" y="1343025"/>
          <a:ext cx="9239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17</xdr:row>
      <xdr:rowOff>85725</xdr:rowOff>
    </xdr:from>
    <xdr:to>
      <xdr:col>1</xdr:col>
      <xdr:colOff>19050</xdr:colOff>
      <xdr:row>22</xdr:row>
      <xdr:rowOff>28575</xdr:rowOff>
    </xdr:to>
    <xdr:pic>
      <xdr:nvPicPr>
        <xdr:cNvPr id="5" name="Picture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0025" y="3114675"/>
          <a:ext cx="962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26</xdr:row>
      <xdr:rowOff>9525</xdr:rowOff>
    </xdr:from>
    <xdr:to>
      <xdr:col>1</xdr:col>
      <xdr:colOff>38100</xdr:colOff>
      <xdr:row>30</xdr:row>
      <xdr:rowOff>171450</xdr:rowOff>
    </xdr:to>
    <xdr:pic>
      <xdr:nvPicPr>
        <xdr:cNvPr id="6" name="Picture 3"/>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0025" y="4552950"/>
          <a:ext cx="9810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295275</xdr:colOff>
      <xdr:row>31</xdr:row>
      <xdr:rowOff>38100</xdr:rowOff>
    </xdr:from>
    <xdr:to>
      <xdr:col>0</xdr:col>
      <xdr:colOff>847725</xdr:colOff>
      <xdr:row>37</xdr:row>
      <xdr:rowOff>76200</xdr:rowOff>
    </xdr:to>
    <xdr:pic>
      <xdr:nvPicPr>
        <xdr:cNvPr id="7" name="Picture 4"/>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76250" y="5429250"/>
          <a:ext cx="5524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47</xdr:row>
      <xdr:rowOff>57150</xdr:rowOff>
    </xdr:from>
    <xdr:to>
      <xdr:col>0</xdr:col>
      <xdr:colOff>838200</xdr:colOff>
      <xdr:row>52</xdr:row>
      <xdr:rowOff>161925</xdr:rowOff>
    </xdr:to>
    <xdr:pic>
      <xdr:nvPicPr>
        <xdr:cNvPr id="8" name="Picture 25"/>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09575" y="8305800"/>
          <a:ext cx="6096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276225</xdr:colOff>
      <xdr:row>54</xdr:row>
      <xdr:rowOff>114300</xdr:rowOff>
    </xdr:from>
    <xdr:to>
      <xdr:col>0</xdr:col>
      <xdr:colOff>809625</xdr:colOff>
      <xdr:row>59</xdr:row>
      <xdr:rowOff>76200</xdr:rowOff>
    </xdr:to>
    <xdr:pic>
      <xdr:nvPicPr>
        <xdr:cNvPr id="9" name="Picture 27"/>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57200" y="9553575"/>
          <a:ext cx="53340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41</xdr:row>
      <xdr:rowOff>76200</xdr:rowOff>
    </xdr:from>
    <xdr:to>
      <xdr:col>0</xdr:col>
      <xdr:colOff>828675</xdr:colOff>
      <xdr:row>46</xdr:row>
      <xdr:rowOff>85725</xdr:rowOff>
    </xdr:to>
    <xdr:pic>
      <xdr:nvPicPr>
        <xdr:cNvPr id="10" name="Picture 29"/>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19100" y="7296150"/>
          <a:ext cx="59055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61</xdr:row>
      <xdr:rowOff>180975</xdr:rowOff>
    </xdr:from>
    <xdr:to>
      <xdr:col>0</xdr:col>
      <xdr:colOff>866775</xdr:colOff>
      <xdr:row>68</xdr:row>
      <xdr:rowOff>19050</xdr:rowOff>
    </xdr:to>
    <xdr:pic>
      <xdr:nvPicPr>
        <xdr:cNvPr id="11" name="Picture 31"/>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90525" y="10648950"/>
          <a:ext cx="6572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152401</xdr:colOff>
      <xdr:row>75</xdr:row>
      <xdr:rowOff>28575</xdr:rowOff>
    </xdr:from>
    <xdr:to>
      <xdr:col>0</xdr:col>
      <xdr:colOff>609601</xdr:colOff>
      <xdr:row>80</xdr:row>
      <xdr:rowOff>76933</xdr:rowOff>
    </xdr:to>
    <xdr:pic>
      <xdr:nvPicPr>
        <xdr:cNvPr id="12" name="Picture 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33376" y="13001625"/>
          <a:ext cx="457200" cy="791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142875</xdr:colOff>
      <xdr:row>40</xdr:row>
      <xdr:rowOff>38100</xdr:rowOff>
    </xdr:from>
    <xdr:to>
      <xdr:col>0</xdr:col>
      <xdr:colOff>790575</xdr:colOff>
      <xdr:row>44</xdr:row>
      <xdr:rowOff>38100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5" y="5229225"/>
          <a:ext cx="647700" cy="647700"/>
        </a:xfrm>
        <a:prstGeom prst="rect">
          <a:avLst/>
        </a:prstGeom>
      </xdr:spPr>
    </xdr:pic>
    <xdr:clientData/>
  </xdr:twoCellAnchor>
  <xdr:twoCellAnchor editAs="oneCell">
    <xdr:from>
      <xdr:col>0</xdr:col>
      <xdr:colOff>409578</xdr:colOff>
      <xdr:row>4</xdr:row>
      <xdr:rowOff>0</xdr:rowOff>
    </xdr:from>
    <xdr:to>
      <xdr:col>0</xdr:col>
      <xdr:colOff>733426</xdr:colOff>
      <xdr:row>8</xdr:row>
      <xdr:rowOff>84897</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9578" y="676275"/>
          <a:ext cx="323848" cy="751647"/>
        </a:xfrm>
        <a:prstGeom prst="rect">
          <a:avLst/>
        </a:prstGeom>
      </xdr:spPr>
    </xdr:pic>
    <xdr:clientData/>
  </xdr:twoCellAnchor>
  <xdr:twoCellAnchor editAs="oneCell">
    <xdr:from>
      <xdr:col>0</xdr:col>
      <xdr:colOff>104775</xdr:colOff>
      <xdr:row>8</xdr:row>
      <xdr:rowOff>57150</xdr:rowOff>
    </xdr:from>
    <xdr:to>
      <xdr:col>0</xdr:col>
      <xdr:colOff>971550</xdr:colOff>
      <xdr:row>10</xdr:row>
      <xdr:rowOff>42496</xdr:rowOff>
    </xdr:to>
    <xdr:pic>
      <xdr:nvPicPr>
        <xdr:cNvPr id="6"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4775" y="1371600"/>
          <a:ext cx="866775" cy="328246"/>
        </a:xfrm>
        <a:prstGeom prst="rect">
          <a:avLst/>
        </a:prstGeom>
      </xdr:spPr>
    </xdr:pic>
    <xdr:clientData/>
  </xdr:twoCellAnchor>
  <xdr:twoCellAnchor editAs="oneCell">
    <xdr:from>
      <xdr:col>0</xdr:col>
      <xdr:colOff>101798</xdr:colOff>
      <xdr:row>11</xdr:row>
      <xdr:rowOff>38101</xdr:rowOff>
    </xdr:from>
    <xdr:to>
      <xdr:col>0</xdr:col>
      <xdr:colOff>962024</xdr:colOff>
      <xdr:row>13</xdr:row>
      <xdr:rowOff>38101</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1798" y="1857376"/>
          <a:ext cx="860226" cy="323850"/>
        </a:xfrm>
        <a:prstGeom prst="rect">
          <a:avLst/>
        </a:prstGeom>
      </xdr:spPr>
    </xdr:pic>
    <xdr:clientData/>
  </xdr:twoCellAnchor>
  <xdr:twoCellAnchor editAs="oneCell">
    <xdr:from>
      <xdr:col>0</xdr:col>
      <xdr:colOff>104775</xdr:colOff>
      <xdr:row>15</xdr:row>
      <xdr:rowOff>19050</xdr:rowOff>
    </xdr:from>
    <xdr:to>
      <xdr:col>0</xdr:col>
      <xdr:colOff>942975</xdr:colOff>
      <xdr:row>17</xdr:row>
      <xdr:rowOff>0</xdr:rowOff>
    </xdr:to>
    <xdr:pic>
      <xdr:nvPicPr>
        <xdr:cNvPr id="8" name="Picture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4775" y="2362200"/>
          <a:ext cx="838200" cy="304800"/>
        </a:xfrm>
        <a:prstGeom prst="rect">
          <a:avLst/>
        </a:prstGeom>
      </xdr:spPr>
    </xdr:pic>
    <xdr:clientData/>
  </xdr:twoCellAnchor>
  <xdr:twoCellAnchor editAs="oneCell">
    <xdr:from>
      <xdr:col>0</xdr:col>
      <xdr:colOff>0</xdr:colOff>
      <xdr:row>72</xdr:row>
      <xdr:rowOff>0</xdr:rowOff>
    </xdr:from>
    <xdr:to>
      <xdr:col>1</xdr:col>
      <xdr:colOff>0</xdr:colOff>
      <xdr:row>77</xdr:row>
      <xdr:rowOff>161925</xdr:rowOff>
    </xdr:to>
    <xdr:pic>
      <xdr:nvPicPr>
        <xdr:cNvPr id="10" name="Picture 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10382250"/>
          <a:ext cx="981075" cy="981075"/>
        </a:xfrm>
        <a:prstGeom prst="rect">
          <a:avLst/>
        </a:prstGeom>
      </xdr:spPr>
    </xdr:pic>
    <xdr:clientData/>
  </xdr:twoCellAnchor>
  <xdr:twoCellAnchor editAs="oneCell">
    <xdr:from>
      <xdr:col>0</xdr:col>
      <xdr:colOff>0</xdr:colOff>
      <xdr:row>58</xdr:row>
      <xdr:rowOff>0</xdr:rowOff>
    </xdr:from>
    <xdr:to>
      <xdr:col>0</xdr:col>
      <xdr:colOff>914400</xdr:colOff>
      <xdr:row>63</xdr:row>
      <xdr:rowOff>104775</xdr:rowOff>
    </xdr:to>
    <xdr:pic>
      <xdr:nvPicPr>
        <xdr:cNvPr id="11" name="il_fi" descr="http://store.girlscoutsnorcal.org/images/P/61431%20cadetteMy%20Promise%20My%20Faith%202%20lr.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9496425"/>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914400</xdr:colOff>
      <xdr:row>56</xdr:row>
      <xdr:rowOff>85725</xdr:rowOff>
    </xdr:to>
    <xdr:pic>
      <xdr:nvPicPr>
        <xdr:cNvPr id="12" name="il_fi" descr="http://store.girlscoutsnorcal.org/images/P/61430%20cadette%20my%20promise%20my%20faith%20hr.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43900"/>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65</xdr:row>
      <xdr:rowOff>0</xdr:rowOff>
    </xdr:from>
    <xdr:to>
      <xdr:col>0</xdr:col>
      <xdr:colOff>914400</xdr:colOff>
      <xdr:row>70</xdr:row>
      <xdr:rowOff>95250</xdr:rowOff>
    </xdr:to>
    <xdr:pic>
      <xdr:nvPicPr>
        <xdr:cNvPr id="13" name="il_fi" descr="http://images.nitrosell.com/product_images/5/1171/61432%20cadettemy%20promiaw%20my%20faITH%203%20hr.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0" y="10639425"/>
          <a:ext cx="9144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6</xdr:row>
      <xdr:rowOff>0</xdr:rowOff>
    </xdr:from>
    <xdr:ext cx="1276350" cy="495300"/>
    <xdr:pic>
      <xdr:nvPicPr>
        <xdr:cNvPr id="2" name="Picture 37" descr="Bridge to Girl Scout Senior patch"/>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71550"/>
          <a:ext cx="12763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xdr:row>
      <xdr:rowOff>76200</xdr:rowOff>
    </xdr:from>
    <xdr:to>
      <xdr:col>1</xdr:col>
      <xdr:colOff>0</xdr:colOff>
      <xdr:row>13</xdr:row>
      <xdr:rowOff>66675</xdr:rowOff>
    </xdr:to>
    <xdr:pic>
      <xdr:nvPicPr>
        <xdr:cNvPr id="2" name="Picture 13" descr="Girl Scout Silver Award. © GSUSA. All rights reserved."/>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66800"/>
          <a:ext cx="108585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rax.boy-scouts.net/faq.htm" TargetMode="External"/><Relationship Id="rId2" Type="http://schemas.openxmlformats.org/officeDocument/2006/relationships/hyperlink" Target="mailto:aedmunds@bellsouth.net" TargetMode="External"/><Relationship Id="rId1" Type="http://schemas.openxmlformats.org/officeDocument/2006/relationships/hyperlink" Target="mailto:aedmunds@bellsouth.net." TargetMode="External"/><Relationship Id="rId5" Type="http://schemas.openxmlformats.org/officeDocument/2006/relationships/printerSettings" Target="../printerSettings/printerSettings1.bin"/><Relationship Id="rId4" Type="http://schemas.openxmlformats.org/officeDocument/2006/relationships/hyperlink" Target="http://trax.boy-scouts.net/gstrax.htm"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1.bin"/><Relationship Id="rId1" Type="http://schemas.openxmlformats.org/officeDocument/2006/relationships/hyperlink" Target="http://www.girlscouts.org/program/gs_central/insignia/highest_awards/pdf/silver-girls_01.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vpparello@yahoo.co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http://www.girlscouts.org/cookies" TargetMode="External"/><Relationship Id="rId7" Type="http://schemas.openxmlformats.org/officeDocument/2006/relationships/comments" Target="../comments4.xml"/><Relationship Id="rId2" Type="http://schemas.openxmlformats.org/officeDocument/2006/relationships/hyperlink" Target="http://www.girlscouts.org/global_action_award" TargetMode="External"/><Relationship Id="rId1" Type="http://schemas.openxmlformats.org/officeDocument/2006/relationships/hyperlink" Target="http://www.girlscouts.org/world_thinking_day" TargetMode="External"/><Relationship Id="rId6" Type="http://schemas.openxmlformats.org/officeDocument/2006/relationships/vmlDrawing" Target="../drawings/vmlDrawing4.vml"/><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theme="5" tint="0.59999389629810485"/>
  </sheetPr>
  <dimension ref="A1:I56"/>
  <sheetViews>
    <sheetView showGridLines="0" topLeftCell="A29" zoomScaleNormal="100" workbookViewId="0">
      <selection activeCell="F5" sqref="F5"/>
    </sheetView>
  </sheetViews>
  <sheetFormatPr defaultRowHeight="12.75" x14ac:dyDescent="0.2"/>
  <cols>
    <col min="1" max="1" width="4.140625" customWidth="1"/>
    <col min="2" max="2" width="16.28515625" customWidth="1"/>
    <col min="3" max="3" width="8" customWidth="1"/>
    <col min="4" max="4" width="5.140625" customWidth="1"/>
    <col min="5" max="5" width="17.5703125" customWidth="1"/>
    <col min="9" max="9" width="12.28515625" customWidth="1"/>
  </cols>
  <sheetData>
    <row r="1" spans="1:9" x14ac:dyDescent="0.2">
      <c r="A1" s="70" t="s">
        <v>32</v>
      </c>
      <c r="B1" s="70"/>
      <c r="C1" s="70"/>
      <c r="D1" s="70"/>
      <c r="E1" s="70"/>
      <c r="F1" s="70"/>
      <c r="G1" s="70"/>
      <c r="H1" s="70"/>
      <c r="I1" s="70"/>
    </row>
    <row r="2" spans="1:9" ht="9" customHeight="1" thickBot="1" x14ac:dyDescent="0.25"/>
    <row r="3" spans="1:9" ht="13.5" thickBot="1" x14ac:dyDescent="0.25">
      <c r="A3" s="484" t="s">
        <v>55</v>
      </c>
      <c r="B3" s="484"/>
      <c r="C3" s="484"/>
      <c r="D3" s="484"/>
      <c r="E3" s="485"/>
      <c r="F3" s="486">
        <v>10</v>
      </c>
      <c r="G3" s="487"/>
      <c r="H3" s="488"/>
    </row>
    <row r="4" spans="1:9" ht="9" customHeight="1" thickBot="1" x14ac:dyDescent="0.25"/>
    <row r="5" spans="1:9" ht="13.5" thickBot="1" x14ac:dyDescent="0.25">
      <c r="A5" s="69" t="s">
        <v>56</v>
      </c>
      <c r="B5" s="69"/>
      <c r="C5" s="69"/>
      <c r="D5" s="69"/>
      <c r="E5" s="92"/>
      <c r="F5" s="189">
        <v>40726</v>
      </c>
    </row>
    <row r="6" spans="1:9" ht="9" customHeight="1" x14ac:dyDescent="0.2"/>
    <row r="7" spans="1:9" x14ac:dyDescent="0.2">
      <c r="A7" s="84" t="s">
        <v>93</v>
      </c>
      <c r="B7" s="7"/>
      <c r="C7" s="7"/>
      <c r="D7" s="7"/>
      <c r="E7" s="7"/>
      <c r="F7" s="7"/>
      <c r="G7" s="7"/>
      <c r="H7" s="7"/>
      <c r="I7" s="7"/>
    </row>
    <row r="8" spans="1:9" ht="25.5" customHeight="1" x14ac:dyDescent="0.2">
      <c r="A8" s="7"/>
      <c r="B8" s="489" t="s">
        <v>94</v>
      </c>
      <c r="C8" s="489"/>
      <c r="D8" s="489"/>
      <c r="E8" s="489"/>
      <c r="F8" s="489"/>
      <c r="G8" s="489"/>
      <c r="H8" s="489"/>
      <c r="I8" s="489"/>
    </row>
    <row r="9" spans="1:9" ht="20.25" customHeight="1" x14ac:dyDescent="0.2">
      <c r="A9" s="61" t="s">
        <v>13</v>
      </c>
      <c r="B9" s="61"/>
      <c r="C9" s="61"/>
      <c r="D9" s="61"/>
      <c r="E9" s="61"/>
      <c r="F9" s="61"/>
      <c r="G9" s="61"/>
      <c r="H9" s="61"/>
      <c r="I9" s="61"/>
    </row>
    <row r="10" spans="1:9" ht="41.25" customHeight="1" x14ac:dyDescent="0.2">
      <c r="B10" s="490" t="s">
        <v>158</v>
      </c>
      <c r="C10" s="480"/>
      <c r="D10" s="480"/>
      <c r="E10" s="480"/>
      <c r="F10" s="480"/>
      <c r="G10" s="480"/>
      <c r="H10" s="480"/>
      <c r="I10" s="480"/>
    </row>
    <row r="11" spans="1:9" ht="20.25" customHeight="1" x14ac:dyDescent="0.2">
      <c r="A11" s="61" t="s">
        <v>53</v>
      </c>
      <c r="B11" s="61"/>
      <c r="C11" s="61"/>
      <c r="D11" s="61"/>
      <c r="E11" s="61"/>
      <c r="F11" s="61"/>
      <c r="G11" s="61"/>
      <c r="H11" s="61"/>
      <c r="I11" s="61"/>
    </row>
    <row r="12" spans="1:9" ht="25.5" customHeight="1" x14ac:dyDescent="0.2">
      <c r="B12" s="480" t="s">
        <v>50</v>
      </c>
      <c r="C12" s="480"/>
      <c r="D12" s="480"/>
      <c r="E12" s="480"/>
      <c r="F12" s="480"/>
      <c r="G12" s="480"/>
      <c r="H12" s="480"/>
      <c r="I12" s="480"/>
    </row>
    <row r="13" spans="1:9" ht="20.25" customHeight="1" x14ac:dyDescent="0.2">
      <c r="A13" s="61" t="s">
        <v>95</v>
      </c>
      <c r="B13" s="61"/>
      <c r="C13" s="61"/>
      <c r="D13" s="61"/>
      <c r="E13" s="61"/>
      <c r="F13" s="61"/>
      <c r="G13" s="61"/>
      <c r="H13" s="61"/>
      <c r="I13" s="61"/>
    </row>
    <row r="14" spans="1:9" ht="52.5" customHeight="1" x14ac:dyDescent="0.2">
      <c r="B14" s="480" t="s">
        <v>96</v>
      </c>
      <c r="C14" s="480"/>
      <c r="D14" s="480"/>
      <c r="E14" s="480"/>
      <c r="F14" s="480"/>
      <c r="G14" s="480"/>
      <c r="H14" s="480"/>
      <c r="I14" s="480"/>
    </row>
    <row r="15" spans="1:9" ht="20.25" customHeight="1" x14ac:dyDescent="0.2">
      <c r="A15" s="61" t="s">
        <v>54</v>
      </c>
      <c r="B15" s="61"/>
      <c r="C15" s="61"/>
      <c r="D15" s="61"/>
      <c r="E15" s="61"/>
      <c r="F15" s="61"/>
      <c r="G15" s="61"/>
      <c r="H15" s="61"/>
      <c r="I15" s="61"/>
    </row>
    <row r="16" spans="1:9" ht="26.25" customHeight="1" x14ac:dyDescent="0.2">
      <c r="B16" s="480" t="s">
        <v>97</v>
      </c>
      <c r="C16" s="480"/>
      <c r="D16" s="480"/>
      <c r="E16" s="480"/>
      <c r="F16" s="480"/>
      <c r="G16" s="480"/>
      <c r="H16" s="480"/>
      <c r="I16" s="480"/>
    </row>
    <row r="17" spans="1:9" s="7" customFormat="1" ht="18" customHeight="1" x14ac:dyDescent="0.2">
      <c r="A17" s="84" t="s">
        <v>99</v>
      </c>
      <c r="B17" s="96"/>
      <c r="C17" s="96"/>
      <c r="D17" s="96"/>
      <c r="E17" s="96"/>
      <c r="F17" s="96"/>
      <c r="G17" s="96"/>
      <c r="H17" s="96"/>
      <c r="I17" s="96"/>
    </row>
    <row r="18" spans="1:9" s="7" customFormat="1" ht="27.75" customHeight="1" x14ac:dyDescent="0.2">
      <c r="B18" s="491" t="s">
        <v>100</v>
      </c>
      <c r="C18" s="491"/>
      <c r="D18" s="491"/>
      <c r="E18" s="491"/>
      <c r="F18" s="491"/>
      <c r="G18" s="491"/>
      <c r="H18" s="491"/>
      <c r="I18" s="491"/>
    </row>
    <row r="19" spans="1:9" ht="20.25" customHeight="1" x14ac:dyDescent="0.2">
      <c r="A19" s="61" t="s">
        <v>101</v>
      </c>
      <c r="B19" s="61"/>
      <c r="C19" s="61"/>
      <c r="D19" s="61"/>
      <c r="E19" s="61"/>
      <c r="F19" s="61"/>
      <c r="G19" s="61"/>
      <c r="H19" s="61"/>
      <c r="I19" s="61"/>
    </row>
    <row r="20" spans="1:9" s="9" customFormat="1" x14ac:dyDescent="0.2">
      <c r="A20"/>
      <c r="B20" s="480" t="s">
        <v>14</v>
      </c>
      <c r="C20" s="480"/>
      <c r="D20" s="480"/>
      <c r="E20" s="480"/>
      <c r="F20" s="480"/>
      <c r="G20" s="480"/>
      <c r="H20" s="480"/>
      <c r="I20" s="480"/>
    </row>
    <row r="21" spans="1:9" ht="20.25" customHeight="1" x14ac:dyDescent="0.2">
      <c r="A21" s="69" t="s">
        <v>3</v>
      </c>
      <c r="B21" s="69"/>
      <c r="C21" s="69"/>
      <c r="D21" s="69"/>
      <c r="E21" s="69"/>
      <c r="F21" s="69"/>
      <c r="G21" s="69"/>
      <c r="H21" s="69"/>
      <c r="I21" s="69"/>
    </row>
    <row r="22" spans="1:9" ht="104.25" customHeight="1" x14ac:dyDescent="0.2">
      <c r="B22" s="480" t="s">
        <v>76</v>
      </c>
      <c r="C22" s="480"/>
      <c r="D22" s="480"/>
      <c r="E22" s="480"/>
      <c r="F22" s="480"/>
      <c r="G22" s="480"/>
      <c r="H22" s="480"/>
      <c r="I22" s="480"/>
    </row>
    <row r="23" spans="1:9" ht="21" customHeight="1" x14ac:dyDescent="0.2">
      <c r="A23" s="1" t="s">
        <v>4</v>
      </c>
      <c r="B23" s="15"/>
      <c r="C23" s="15"/>
      <c r="D23" s="15"/>
      <c r="E23" s="15"/>
      <c r="F23" s="15"/>
      <c r="G23" s="15"/>
      <c r="H23" s="15"/>
      <c r="I23" s="15"/>
    </row>
    <row r="24" spans="1:9" ht="65.25" customHeight="1" x14ac:dyDescent="0.2">
      <c r="B24" s="480" t="s">
        <v>77</v>
      </c>
      <c r="C24" s="480"/>
      <c r="D24" s="480"/>
      <c r="E24" s="480"/>
      <c r="F24" s="480"/>
      <c r="G24" s="480"/>
      <c r="H24" s="480"/>
      <c r="I24" s="480"/>
    </row>
    <row r="25" spans="1:9" ht="20.25" customHeight="1" x14ac:dyDescent="0.2">
      <c r="A25" s="61" t="s">
        <v>159</v>
      </c>
      <c r="B25" s="61"/>
      <c r="C25" s="61"/>
      <c r="D25" s="61"/>
      <c r="E25" s="61"/>
      <c r="F25" s="61"/>
      <c r="G25" s="61"/>
      <c r="H25" s="61"/>
      <c r="I25" s="61"/>
    </row>
    <row r="26" spans="1:9" ht="51" customHeight="1" x14ac:dyDescent="0.2">
      <c r="B26" s="472" t="s">
        <v>15</v>
      </c>
      <c r="C26" s="472"/>
      <c r="D26" s="472"/>
      <c r="E26" s="472"/>
      <c r="F26" s="472"/>
      <c r="G26" s="472"/>
      <c r="H26" s="472"/>
      <c r="I26" s="472"/>
    </row>
    <row r="27" spans="1:9" ht="12.75" customHeight="1" x14ac:dyDescent="0.2">
      <c r="A27" s="1" t="s">
        <v>5</v>
      </c>
      <c r="B27" s="64"/>
      <c r="C27" s="64"/>
      <c r="D27" s="64"/>
      <c r="E27" s="64"/>
      <c r="F27" s="64"/>
      <c r="G27" s="64"/>
      <c r="H27" s="64"/>
      <c r="I27" s="64"/>
    </row>
    <row r="28" spans="1:9" ht="40.5" customHeight="1" x14ac:dyDescent="0.2">
      <c r="B28" s="480" t="s">
        <v>6</v>
      </c>
      <c r="C28" s="480"/>
      <c r="D28" s="480"/>
      <c r="E28" s="480"/>
      <c r="F28" s="480"/>
      <c r="G28" s="480"/>
      <c r="H28" s="480"/>
      <c r="I28" s="480"/>
    </row>
    <row r="29" spans="1:9" x14ac:dyDescent="0.2">
      <c r="B29" s="64"/>
      <c r="C29" s="473" t="s">
        <v>7</v>
      </c>
      <c r="D29" s="473"/>
      <c r="E29" s="473"/>
      <c r="F29" s="64"/>
      <c r="G29" s="64"/>
      <c r="H29" s="64"/>
      <c r="I29" s="64"/>
    </row>
    <row r="30" spans="1:9" ht="51" customHeight="1" x14ac:dyDescent="0.2">
      <c r="B30" s="472" t="s">
        <v>8</v>
      </c>
      <c r="C30" s="472"/>
      <c r="D30" s="472"/>
      <c r="E30" s="472"/>
      <c r="F30" s="472"/>
      <c r="G30" s="472"/>
      <c r="H30" s="472"/>
      <c r="I30" s="472"/>
    </row>
    <row r="31" spans="1:9" ht="20.25" customHeight="1" x14ac:dyDescent="0.2">
      <c r="A31" s="61" t="s">
        <v>33</v>
      </c>
      <c r="B31" s="61"/>
      <c r="C31" s="61"/>
      <c r="D31" s="61"/>
      <c r="E31" s="61"/>
      <c r="F31" s="61"/>
      <c r="G31" s="61"/>
      <c r="H31" s="61"/>
      <c r="I31" s="61"/>
    </row>
    <row r="32" spans="1:9" ht="54.75" customHeight="1" x14ac:dyDescent="0.2">
      <c r="B32" s="477" t="s">
        <v>302</v>
      </c>
      <c r="C32" s="472"/>
      <c r="D32" s="472"/>
      <c r="E32" s="472"/>
      <c r="F32" s="472"/>
      <c r="G32" s="472"/>
      <c r="H32" s="472"/>
      <c r="I32" s="472"/>
    </row>
    <row r="33" spans="1:9" ht="18" customHeight="1" x14ac:dyDescent="0.2">
      <c r="A33" s="69" t="s">
        <v>9</v>
      </c>
      <c r="B33" s="69"/>
      <c r="C33" s="69"/>
      <c r="D33" s="69"/>
      <c r="E33" s="69"/>
      <c r="F33" s="69"/>
      <c r="G33" s="69"/>
      <c r="H33" s="69"/>
      <c r="I33" s="69"/>
    </row>
    <row r="34" spans="1:9" ht="28.5" customHeight="1" x14ac:dyDescent="0.2">
      <c r="B34" s="480" t="s">
        <v>34</v>
      </c>
      <c r="C34" s="480"/>
      <c r="D34" s="480"/>
      <c r="E34" s="480"/>
      <c r="F34" s="480"/>
      <c r="G34" s="480"/>
      <c r="H34" s="480"/>
      <c r="I34" s="480"/>
    </row>
    <row r="35" spans="1:9" ht="66" customHeight="1" x14ac:dyDescent="0.2">
      <c r="B35" s="480" t="s">
        <v>88</v>
      </c>
      <c r="C35" s="480"/>
      <c r="D35" s="480"/>
      <c r="E35" s="480"/>
      <c r="F35" s="480"/>
      <c r="G35" s="480"/>
      <c r="H35" s="480"/>
      <c r="I35" s="480"/>
    </row>
    <row r="36" spans="1:9" x14ac:dyDescent="0.2">
      <c r="B36" s="480" t="s">
        <v>57</v>
      </c>
      <c r="C36" s="480"/>
      <c r="D36" s="480"/>
      <c r="E36" s="482" t="s">
        <v>89</v>
      </c>
      <c r="F36" s="482"/>
      <c r="G36" s="483"/>
      <c r="H36" s="15"/>
      <c r="I36" s="15"/>
    </row>
    <row r="37" spans="1:9" ht="27.75" customHeight="1" x14ac:dyDescent="0.2">
      <c r="B37" s="480" t="s">
        <v>35</v>
      </c>
      <c r="C37" s="480"/>
      <c r="D37" s="480"/>
      <c r="E37" s="480"/>
      <c r="F37" s="480"/>
      <c r="G37" s="480"/>
      <c r="H37" s="480"/>
      <c r="I37" s="480"/>
    </row>
    <row r="38" spans="1:9" s="9" customFormat="1" ht="25.5" customHeight="1" x14ac:dyDescent="0.2">
      <c r="A38"/>
      <c r="B38" s="480" t="s">
        <v>10</v>
      </c>
      <c r="C38" s="480"/>
      <c r="D38" s="480"/>
      <c r="E38" s="480"/>
      <c r="F38" s="480"/>
      <c r="G38" s="480"/>
      <c r="H38" s="480"/>
      <c r="I38" s="480"/>
    </row>
    <row r="39" spans="1:9" ht="19.5" customHeight="1" x14ac:dyDescent="0.2">
      <c r="A39" s="1" t="s">
        <v>11</v>
      </c>
      <c r="B39" s="15"/>
      <c r="C39" s="15"/>
      <c r="D39" s="15"/>
      <c r="E39" s="15"/>
      <c r="F39" s="15"/>
      <c r="G39" s="15"/>
      <c r="H39" s="15"/>
      <c r="I39" s="15"/>
    </row>
    <row r="40" spans="1:9" x14ac:dyDescent="0.2">
      <c r="A40" s="9"/>
      <c r="B40" s="479" t="s">
        <v>12</v>
      </c>
      <c r="C40" s="479"/>
      <c r="D40" s="71"/>
      <c r="E40" s="71"/>
      <c r="F40" s="71"/>
      <c r="G40" s="71"/>
      <c r="H40" s="71"/>
      <c r="I40" s="71"/>
    </row>
    <row r="41" spans="1:9" x14ac:dyDescent="0.2">
      <c r="A41" s="478" t="s">
        <v>36</v>
      </c>
      <c r="B41" s="478"/>
      <c r="C41" s="478"/>
      <c r="D41" s="478"/>
      <c r="E41" s="478"/>
      <c r="F41" s="478"/>
      <c r="G41" s="478"/>
      <c r="H41" s="478"/>
      <c r="I41" s="478"/>
    </row>
    <row r="42" spans="1:9" x14ac:dyDescent="0.2">
      <c r="B42" s="312" t="s">
        <v>160</v>
      </c>
      <c r="C42" s="18">
        <v>39797</v>
      </c>
      <c r="D42" s="481" t="s">
        <v>37</v>
      </c>
      <c r="E42" s="481"/>
      <c r="F42" s="481"/>
      <c r="G42" s="481"/>
      <c r="H42" s="481"/>
      <c r="I42" s="481"/>
    </row>
    <row r="43" spans="1:9" x14ac:dyDescent="0.2">
      <c r="B43" s="312"/>
      <c r="C43" s="18"/>
      <c r="D43" s="249"/>
      <c r="E43" s="249"/>
      <c r="F43" s="249"/>
      <c r="G43" s="249"/>
      <c r="H43" s="249"/>
      <c r="I43" s="249"/>
    </row>
    <row r="44" spans="1:9" x14ac:dyDescent="0.2">
      <c r="B44" s="312" t="s">
        <v>161</v>
      </c>
      <c r="C44" s="18">
        <v>39799</v>
      </c>
      <c r="D44" s="14" t="s">
        <v>162</v>
      </c>
    </row>
    <row r="45" spans="1:9" x14ac:dyDescent="0.2">
      <c r="B45" s="312"/>
      <c r="C45" s="18"/>
      <c r="D45" s="14"/>
    </row>
    <row r="46" spans="1:9" ht="12.75" customHeight="1" x14ac:dyDescent="0.2">
      <c r="B46" s="312" t="s">
        <v>163</v>
      </c>
      <c r="C46" s="103">
        <v>39921</v>
      </c>
      <c r="D46" s="474" t="s">
        <v>87</v>
      </c>
      <c r="E46" s="475"/>
      <c r="F46" s="475"/>
      <c r="G46" s="475"/>
      <c r="H46" s="475"/>
      <c r="I46" s="475"/>
    </row>
    <row r="47" spans="1:9" x14ac:dyDescent="0.2">
      <c r="B47" s="312" t="s">
        <v>164</v>
      </c>
      <c r="C47" s="13">
        <v>40035</v>
      </c>
      <c r="D47" s="313" t="s">
        <v>165</v>
      </c>
      <c r="E47" s="248"/>
      <c r="F47" s="248"/>
      <c r="G47" s="248"/>
      <c r="H47" s="248"/>
      <c r="I47" s="248"/>
    </row>
    <row r="48" spans="1:9" x14ac:dyDescent="0.2">
      <c r="B48" s="312" t="s">
        <v>166</v>
      </c>
      <c r="C48" s="13">
        <v>40074</v>
      </c>
      <c r="D48" s="313" t="s">
        <v>167</v>
      </c>
      <c r="E48" s="248"/>
    </row>
    <row r="49" spans="2:9" x14ac:dyDescent="0.2">
      <c r="B49" s="312" t="s">
        <v>168</v>
      </c>
      <c r="C49" s="13">
        <v>40108</v>
      </c>
      <c r="D49" s="313" t="s">
        <v>169</v>
      </c>
      <c r="E49" s="248"/>
    </row>
    <row r="50" spans="2:9" x14ac:dyDescent="0.2">
      <c r="B50" s="312" t="s">
        <v>170</v>
      </c>
      <c r="C50" s="13">
        <v>40400</v>
      </c>
      <c r="D50" s="313" t="s">
        <v>171</v>
      </c>
    </row>
    <row r="51" spans="2:9" ht="12.75" customHeight="1" x14ac:dyDescent="0.2">
      <c r="B51" s="312" t="s">
        <v>172</v>
      </c>
      <c r="C51" s="13">
        <v>40562</v>
      </c>
      <c r="D51" s="476" t="s">
        <v>173</v>
      </c>
      <c r="E51" s="475"/>
      <c r="F51" s="475"/>
      <c r="G51" s="475"/>
      <c r="H51" s="475"/>
      <c r="I51" s="475"/>
    </row>
    <row r="52" spans="2:9" x14ac:dyDescent="0.2">
      <c r="B52" s="312"/>
      <c r="C52" s="13"/>
      <c r="D52" s="475"/>
      <c r="E52" s="475"/>
      <c r="F52" s="475"/>
      <c r="G52" s="475"/>
      <c r="H52" s="475"/>
      <c r="I52" s="475"/>
    </row>
    <row r="53" spans="2:9" x14ac:dyDescent="0.2">
      <c r="C53" s="13"/>
      <c r="D53" s="475"/>
      <c r="E53" s="475"/>
      <c r="F53" s="475"/>
      <c r="G53" s="475"/>
      <c r="H53" s="475"/>
      <c r="I53" s="475"/>
    </row>
    <row r="54" spans="2:9" x14ac:dyDescent="0.2">
      <c r="B54" s="247" t="s">
        <v>174</v>
      </c>
      <c r="C54" s="13">
        <v>40867</v>
      </c>
      <c r="D54" s="468" t="s">
        <v>830</v>
      </c>
      <c r="E54" s="461"/>
      <c r="F54" s="461"/>
      <c r="G54" s="461"/>
      <c r="H54" s="461"/>
      <c r="I54" s="461"/>
    </row>
    <row r="55" spans="2:9" x14ac:dyDescent="0.2">
      <c r="B55" s="460" t="s">
        <v>828</v>
      </c>
      <c r="C55" s="13">
        <v>40924</v>
      </c>
      <c r="D55" s="468" t="s">
        <v>829</v>
      </c>
      <c r="E55" s="461"/>
      <c r="F55" s="461"/>
      <c r="G55" s="461"/>
      <c r="H55" s="461"/>
      <c r="I55" s="461"/>
    </row>
    <row r="56" spans="2:9" x14ac:dyDescent="0.2">
      <c r="B56" s="462" t="s">
        <v>836</v>
      </c>
      <c r="C56" s="13">
        <v>41022</v>
      </c>
      <c r="D56" s="468" t="s">
        <v>837</v>
      </c>
      <c r="E56" s="461"/>
      <c r="F56" s="461"/>
      <c r="G56" s="461"/>
      <c r="H56" s="461"/>
      <c r="I56" s="461"/>
    </row>
  </sheetData>
  <sheetProtection password="EB7E" sheet="1" objects="1" scenarios="1" selectLockedCells="1"/>
  <mergeCells count="27">
    <mergeCell ref="A3:E3"/>
    <mergeCell ref="F3:H3"/>
    <mergeCell ref="B24:I24"/>
    <mergeCell ref="B8:I8"/>
    <mergeCell ref="B14:I14"/>
    <mergeCell ref="B10:I10"/>
    <mergeCell ref="B12:I12"/>
    <mergeCell ref="B16:I16"/>
    <mergeCell ref="B18:I18"/>
    <mergeCell ref="B20:I20"/>
    <mergeCell ref="B22:I22"/>
    <mergeCell ref="B26:I26"/>
    <mergeCell ref="B30:I30"/>
    <mergeCell ref="C29:E29"/>
    <mergeCell ref="D46:I46"/>
    <mergeCell ref="D51:I53"/>
    <mergeCell ref="B32:I32"/>
    <mergeCell ref="A41:I41"/>
    <mergeCell ref="B40:C40"/>
    <mergeCell ref="B28:I28"/>
    <mergeCell ref="D42:I42"/>
    <mergeCell ref="B36:D36"/>
    <mergeCell ref="E36:G36"/>
    <mergeCell ref="B34:I34"/>
    <mergeCell ref="B37:I37"/>
    <mergeCell ref="B38:I38"/>
    <mergeCell ref="B35:I35"/>
  </mergeCells>
  <phoneticPr fontId="2" type="noConversion"/>
  <hyperlinks>
    <hyperlink ref="B40" r:id="rId1" display="aedmunds@bellsouth.net."/>
    <hyperlink ref="B40:C40" r:id="rId2" display="aedmunds@bellsouth.net"/>
    <hyperlink ref="C29" r:id="rId3"/>
    <hyperlink ref="E36" r:id="rId4"/>
  </hyperlinks>
  <pageMargins left="0.75" right="0.75" top="1" bottom="1" header="0.5" footer="0.5"/>
  <pageSetup orientation="portrait" horizontalDpi="4294967293" r:id="rId5"/>
  <headerFooter alignWithMargins="0">
    <oddHeader>&amp;C&amp;"Arial,Bold"&amp;14CadetteTrax&amp;12
Instructions Page - &amp;D</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7"/>
    <pageSetUpPr fitToPage="1"/>
  </sheetPr>
  <dimension ref="A1:R18"/>
  <sheetViews>
    <sheetView showGridLines="0" zoomScaleNormal="100" workbookViewId="0">
      <selection activeCell="I9" sqref="I9"/>
    </sheetView>
  </sheetViews>
  <sheetFormatPr defaultRowHeight="12.75" x14ac:dyDescent="0.2"/>
  <cols>
    <col min="1" max="1" width="19.5703125" style="127" customWidth="1"/>
    <col min="2" max="2" width="2.28515625" style="127" customWidth="1"/>
    <col min="3" max="3" width="34.7109375" style="127" bestFit="1" customWidth="1"/>
    <col min="4" max="18" width="3.28515625" style="127" bestFit="1" customWidth="1"/>
    <col min="19" max="16384" width="9.140625" style="127"/>
  </cols>
  <sheetData>
    <row r="1" spans="1:18" ht="12.75" customHeight="1" x14ac:dyDescent="0.2">
      <c r="A1" s="307"/>
      <c r="B1" s="260" t="s">
        <v>107</v>
      </c>
      <c r="C1" s="308">
        <f>Instructions!F3</f>
        <v>10</v>
      </c>
      <c r="D1" s="501" t="str">
        <f>Victoria!$A$1</f>
        <v>Victoria</v>
      </c>
      <c r="E1" s="501" t="str">
        <f>Darla!$A$1</f>
        <v>Darla</v>
      </c>
      <c r="F1" s="501" t="str">
        <f>Dakota!$A$1</f>
        <v>Dakota</v>
      </c>
      <c r="G1" s="501" t="str">
        <f>Chloe!$A$1</f>
        <v>Chloe</v>
      </c>
      <c r="H1" s="501" t="str">
        <f>Alex!$A$1</f>
        <v>Alex</v>
      </c>
      <c r="I1" s="501" t="str">
        <f>Olivia!$A$1</f>
        <v>Olivia</v>
      </c>
      <c r="J1" s="501" t="str">
        <f>Ava!$A$1</f>
        <v>Ava</v>
      </c>
      <c r="K1" s="501" t="str">
        <f ca="1">Elizabeth!$A$1</f>
        <v>Elizabeth</v>
      </c>
      <c r="L1" s="501" t="str">
        <f ca="1">Honor!$A$1</f>
        <v>Honor</v>
      </c>
      <c r="M1" s="501" t="str">
        <f ca="1">Kayla!$A$1</f>
        <v>Kayla</v>
      </c>
      <c r="N1" s="501" t="str">
        <f ca="1">Bekah!$A$1</f>
        <v>Bekah</v>
      </c>
      <c r="O1" s="501" t="str">
        <f ca="1">Meagan!$A$1</f>
        <v>Meagan</v>
      </c>
      <c r="P1" s="501" t="str">
        <f ca="1">'Elizabeth H'!$A$1</f>
        <v>Elizabeth H</v>
      </c>
      <c r="Q1" s="501" t="str">
        <f ca="1">'Cadette 14'!$A$1</f>
        <v>Cadette 14</v>
      </c>
      <c r="R1" s="501" t="str">
        <f ca="1">'Cadette 15'!$A$1</f>
        <v>Cadette 15</v>
      </c>
    </row>
    <row r="2" spans="1:18" ht="15.75" x14ac:dyDescent="0.25">
      <c r="A2" s="309"/>
      <c r="B2" s="165" t="s">
        <v>108</v>
      </c>
      <c r="C2" s="166">
        <f>Instructions!F5</f>
        <v>40726</v>
      </c>
      <c r="D2" s="502"/>
      <c r="E2" s="502"/>
      <c r="F2" s="502"/>
      <c r="G2" s="502"/>
      <c r="H2" s="502"/>
      <c r="I2" s="502"/>
      <c r="J2" s="502"/>
      <c r="K2" s="502"/>
      <c r="L2" s="502"/>
      <c r="M2" s="502"/>
      <c r="N2" s="502"/>
      <c r="O2" s="502"/>
      <c r="P2" s="502"/>
      <c r="Q2" s="502"/>
      <c r="R2" s="502"/>
    </row>
    <row r="3" spans="1:18" x14ac:dyDescent="0.2">
      <c r="A3" s="564"/>
      <c r="B3" s="564"/>
      <c r="C3" s="565"/>
      <c r="D3" s="502"/>
      <c r="E3" s="502"/>
      <c r="F3" s="502"/>
      <c r="G3" s="502"/>
      <c r="H3" s="502"/>
      <c r="I3" s="502"/>
      <c r="J3" s="502"/>
      <c r="K3" s="502"/>
      <c r="L3" s="502"/>
      <c r="M3" s="502"/>
      <c r="N3" s="502"/>
      <c r="O3" s="502"/>
      <c r="P3" s="502"/>
      <c r="Q3" s="502"/>
      <c r="R3" s="502"/>
    </row>
    <row r="4" spans="1:18" x14ac:dyDescent="0.2">
      <c r="A4" s="566" t="s">
        <v>84</v>
      </c>
      <c r="B4" s="566"/>
      <c r="C4" s="567"/>
      <c r="D4" s="503"/>
      <c r="E4" s="503"/>
      <c r="F4" s="503"/>
      <c r="G4" s="503"/>
      <c r="H4" s="503"/>
      <c r="I4" s="503"/>
      <c r="J4" s="503"/>
      <c r="K4" s="503"/>
      <c r="L4" s="503"/>
      <c r="M4" s="503"/>
      <c r="N4" s="503"/>
      <c r="O4" s="503"/>
      <c r="P4" s="503"/>
      <c r="Q4" s="503"/>
      <c r="R4" s="503"/>
    </row>
    <row r="5" spans="1:18" x14ac:dyDescent="0.2">
      <c r="A5" s="167"/>
      <c r="B5" s="167"/>
      <c r="C5" s="167"/>
      <c r="D5" s="168"/>
      <c r="E5" s="168"/>
      <c r="F5" s="167"/>
      <c r="G5" s="167"/>
      <c r="H5" s="167"/>
      <c r="I5" s="167"/>
      <c r="J5" s="562"/>
      <c r="K5" s="563"/>
      <c r="L5" s="563"/>
      <c r="M5" s="563"/>
      <c r="N5" s="563"/>
      <c r="O5" s="563"/>
      <c r="P5" s="563"/>
      <c r="Q5" s="563"/>
      <c r="R5" s="563"/>
    </row>
    <row r="6" spans="1:18" x14ac:dyDescent="0.2">
      <c r="A6" s="169"/>
      <c r="B6" s="170" t="s">
        <v>140</v>
      </c>
      <c r="C6" s="171"/>
      <c r="D6" s="172"/>
      <c r="E6" s="172"/>
      <c r="F6" s="171"/>
      <c r="G6" s="171"/>
      <c r="H6" s="171"/>
      <c r="I6" s="171"/>
      <c r="J6" s="173"/>
      <c r="K6" s="174"/>
      <c r="L6" s="174"/>
      <c r="M6" s="174"/>
      <c r="N6" s="174"/>
      <c r="O6" s="174"/>
      <c r="P6" s="174"/>
      <c r="Q6" s="174"/>
      <c r="R6" s="174"/>
    </row>
    <row r="7" spans="1:18" x14ac:dyDescent="0.2">
      <c r="A7" s="175"/>
      <c r="B7" s="176">
        <v>1</v>
      </c>
      <c r="C7" s="177" t="s">
        <v>260</v>
      </c>
      <c r="D7" s="178"/>
      <c r="E7" s="179" t="s">
        <v>30</v>
      </c>
      <c r="F7" s="179" t="s">
        <v>30</v>
      </c>
      <c r="G7" s="179" t="s">
        <v>30</v>
      </c>
      <c r="H7" s="179" t="s">
        <v>30</v>
      </c>
      <c r="I7" s="179"/>
      <c r="J7" s="179" t="s">
        <v>30</v>
      </c>
      <c r="K7" s="179" t="s">
        <v>30</v>
      </c>
      <c r="L7" s="179" t="s">
        <v>30</v>
      </c>
      <c r="M7" s="179" t="s">
        <v>30</v>
      </c>
      <c r="N7" s="179" t="s">
        <v>30</v>
      </c>
      <c r="O7" s="179" t="s">
        <v>30</v>
      </c>
      <c r="P7" s="179" t="s">
        <v>30</v>
      </c>
      <c r="Q7" s="179" t="s">
        <v>30</v>
      </c>
      <c r="R7" s="179" t="s">
        <v>30</v>
      </c>
    </row>
    <row r="8" spans="1:18" x14ac:dyDescent="0.2">
      <c r="A8" s="175"/>
      <c r="B8" s="176">
        <v>2</v>
      </c>
      <c r="C8" s="177" t="s">
        <v>261</v>
      </c>
      <c r="D8" s="179"/>
      <c r="E8" s="179"/>
      <c r="F8" s="179"/>
      <c r="G8" s="179"/>
      <c r="H8" s="179"/>
      <c r="I8" s="179"/>
      <c r="J8" s="179"/>
      <c r="K8" s="179"/>
      <c r="L8" s="179"/>
      <c r="M8" s="179"/>
      <c r="N8" s="179"/>
      <c r="O8" s="179"/>
      <c r="P8" s="179"/>
      <c r="Q8" s="179"/>
      <c r="R8" s="179"/>
    </row>
    <row r="9" spans="1:18" x14ac:dyDescent="0.2">
      <c r="A9" s="175"/>
      <c r="B9" s="176">
        <v>3</v>
      </c>
      <c r="C9" s="177" t="s">
        <v>262</v>
      </c>
      <c r="D9" s="178"/>
      <c r="E9" s="179"/>
      <c r="F9" s="179"/>
      <c r="G9" s="179"/>
      <c r="H9" s="179"/>
      <c r="I9" s="179" t="s">
        <v>864</v>
      </c>
      <c r="J9" s="179"/>
      <c r="K9" s="179"/>
      <c r="L9" s="179"/>
      <c r="M9" s="179"/>
      <c r="N9" s="179"/>
      <c r="O9" s="179"/>
      <c r="P9" s="179"/>
      <c r="Q9" s="179"/>
      <c r="R9" s="179"/>
    </row>
    <row r="10" spans="1:18" s="184" customFormat="1" ht="6" customHeight="1" x14ac:dyDescent="0.2">
      <c r="A10" s="180"/>
      <c r="B10" s="181"/>
      <c r="C10" s="182"/>
      <c r="D10" s="183" t="str">
        <f t="shared" ref="D10:R10" si="0">IF(COUNTIF(D7:D9,"A")&gt;=1,"C",IF(COUNTIF(D7:D9,"A")&gt;0,"P"," "))</f>
        <v xml:space="preserve"> </v>
      </c>
      <c r="E10" s="183" t="str">
        <f t="shared" si="0"/>
        <v xml:space="preserve"> </v>
      </c>
      <c r="F10" s="183" t="str">
        <f t="shared" si="0"/>
        <v xml:space="preserve"> </v>
      </c>
      <c r="G10" s="183" t="str">
        <f t="shared" si="0"/>
        <v xml:space="preserve"> </v>
      </c>
      <c r="H10" s="183" t="str">
        <f t="shared" si="0"/>
        <v xml:space="preserve"> </v>
      </c>
      <c r="I10" s="183" t="str">
        <f t="shared" si="0"/>
        <v>C</v>
      </c>
      <c r="J10" s="183" t="str">
        <f t="shared" si="0"/>
        <v xml:space="preserve"> </v>
      </c>
      <c r="K10" s="183" t="str">
        <f t="shared" si="0"/>
        <v xml:space="preserve"> </v>
      </c>
      <c r="L10" s="183" t="str">
        <f t="shared" si="0"/>
        <v xml:space="preserve"> </v>
      </c>
      <c r="M10" s="183" t="str">
        <f t="shared" si="0"/>
        <v xml:space="preserve"> </v>
      </c>
      <c r="N10" s="183" t="str">
        <f t="shared" si="0"/>
        <v xml:space="preserve"> </v>
      </c>
      <c r="O10" s="183" t="str">
        <f t="shared" si="0"/>
        <v xml:space="preserve"> </v>
      </c>
      <c r="P10" s="183" t="str">
        <f t="shared" si="0"/>
        <v xml:space="preserve"> </v>
      </c>
      <c r="Q10" s="183" t="str">
        <f t="shared" si="0"/>
        <v xml:space="preserve"> </v>
      </c>
      <c r="R10" s="183" t="str">
        <f t="shared" si="0"/>
        <v xml:space="preserve"> </v>
      </c>
    </row>
    <row r="11" spans="1:18" x14ac:dyDescent="0.2">
      <c r="A11" s="153"/>
      <c r="B11" s="170" t="s">
        <v>141</v>
      </c>
      <c r="C11" s="171"/>
      <c r="D11" s="172"/>
      <c r="E11" s="172"/>
      <c r="F11" s="171"/>
      <c r="G11" s="171"/>
      <c r="H11" s="171"/>
      <c r="I11" s="171"/>
      <c r="J11" s="173"/>
      <c r="K11" s="174"/>
      <c r="L11" s="174"/>
      <c r="M11" s="174"/>
      <c r="N11" s="174"/>
      <c r="O11" s="174"/>
      <c r="P11" s="174"/>
      <c r="Q11" s="174"/>
      <c r="R11" s="174"/>
    </row>
    <row r="12" spans="1:18" x14ac:dyDescent="0.2">
      <c r="A12" s="153"/>
      <c r="B12" s="176">
        <v>1</v>
      </c>
      <c r="C12" s="177" t="s">
        <v>263</v>
      </c>
      <c r="D12" s="178"/>
      <c r="E12" s="179" t="s">
        <v>30</v>
      </c>
      <c r="F12" s="179" t="s">
        <v>30</v>
      </c>
      <c r="G12" s="179" t="s">
        <v>30</v>
      </c>
      <c r="H12" s="179" t="s">
        <v>30</v>
      </c>
      <c r="I12" s="179"/>
      <c r="J12" s="179" t="s">
        <v>30</v>
      </c>
      <c r="K12" s="179" t="s">
        <v>30</v>
      </c>
      <c r="L12" s="179" t="s">
        <v>30</v>
      </c>
      <c r="M12" s="179" t="s">
        <v>30</v>
      </c>
      <c r="N12" s="179" t="s">
        <v>30</v>
      </c>
      <c r="O12" s="179" t="s">
        <v>30</v>
      </c>
      <c r="P12" s="179" t="s">
        <v>30</v>
      </c>
      <c r="Q12" s="179" t="s">
        <v>30</v>
      </c>
      <c r="R12" s="179" t="s">
        <v>30</v>
      </c>
    </row>
    <row r="13" spans="1:18" x14ac:dyDescent="0.2">
      <c r="A13" s="153"/>
      <c r="B13" s="176">
        <v>2</v>
      </c>
      <c r="C13" s="177" t="s">
        <v>264</v>
      </c>
      <c r="D13" s="178"/>
      <c r="E13" s="179"/>
      <c r="F13" s="179"/>
      <c r="G13" s="179"/>
      <c r="H13" s="179"/>
      <c r="I13" s="179"/>
      <c r="J13" s="179"/>
      <c r="K13" s="179"/>
      <c r="L13" s="179"/>
      <c r="M13" s="179"/>
      <c r="N13" s="179"/>
      <c r="O13" s="179"/>
      <c r="P13" s="179"/>
      <c r="Q13" s="179"/>
      <c r="R13" s="179"/>
    </row>
    <row r="14" spans="1:18" x14ac:dyDescent="0.2">
      <c r="A14" s="153"/>
      <c r="B14" s="176">
        <v>3</v>
      </c>
      <c r="C14" s="177" t="s">
        <v>265</v>
      </c>
      <c r="D14" s="178"/>
      <c r="E14" s="179"/>
      <c r="F14" s="179"/>
      <c r="G14" s="179"/>
      <c r="H14" s="179"/>
      <c r="I14" s="179"/>
      <c r="J14" s="179"/>
      <c r="K14" s="179"/>
      <c r="L14" s="179"/>
      <c r="M14" s="179"/>
      <c r="N14" s="179"/>
      <c r="O14" s="179"/>
      <c r="P14" s="179"/>
      <c r="Q14" s="179"/>
      <c r="R14" s="179"/>
    </row>
    <row r="15" spans="1:18" s="184" customFormat="1" ht="6" customHeight="1" x14ac:dyDescent="0.2">
      <c r="A15" s="180"/>
      <c r="B15" s="180"/>
      <c r="C15" s="180"/>
      <c r="D15" s="183" t="str">
        <f t="shared" ref="D15:R15" si="1">IF(COUNTIF(D12:D14,"A")&gt;=1,"C",IF(COUNTIF(D12:D14,"A")&gt;0,"P"," "))</f>
        <v xml:space="preserve"> </v>
      </c>
      <c r="E15" s="183" t="str">
        <f t="shared" si="1"/>
        <v xml:space="preserve"> </v>
      </c>
      <c r="F15" s="183" t="str">
        <f t="shared" si="1"/>
        <v xml:space="preserve"> </v>
      </c>
      <c r="G15" s="183" t="str">
        <f t="shared" si="1"/>
        <v xml:space="preserve"> </v>
      </c>
      <c r="H15" s="183" t="str">
        <f t="shared" si="1"/>
        <v xml:space="preserve"> </v>
      </c>
      <c r="I15" s="183" t="str">
        <f t="shared" si="1"/>
        <v xml:space="preserve"> </v>
      </c>
      <c r="J15" s="183" t="str">
        <f t="shared" si="1"/>
        <v xml:space="preserve"> </v>
      </c>
      <c r="K15" s="183" t="str">
        <f t="shared" si="1"/>
        <v xml:space="preserve"> </v>
      </c>
      <c r="L15" s="183" t="str">
        <f t="shared" si="1"/>
        <v xml:space="preserve"> </v>
      </c>
      <c r="M15" s="183" t="str">
        <f t="shared" si="1"/>
        <v xml:space="preserve"> </v>
      </c>
      <c r="N15" s="183" t="str">
        <f t="shared" si="1"/>
        <v xml:space="preserve"> </v>
      </c>
      <c r="O15" s="183" t="str">
        <f t="shared" si="1"/>
        <v xml:space="preserve"> </v>
      </c>
      <c r="P15" s="183" t="str">
        <f t="shared" si="1"/>
        <v xml:space="preserve"> </v>
      </c>
      <c r="Q15" s="183" t="str">
        <f t="shared" si="1"/>
        <v xml:space="preserve"> </v>
      </c>
      <c r="R15" s="183" t="str">
        <f t="shared" si="1"/>
        <v xml:space="preserve"> </v>
      </c>
    </row>
    <row r="16" spans="1:18" x14ac:dyDescent="0.2">
      <c r="A16" s="153"/>
      <c r="B16" s="176"/>
      <c r="C16" s="177" t="s">
        <v>142</v>
      </c>
      <c r="D16" s="178"/>
      <c r="E16" s="179"/>
      <c r="F16" s="179"/>
      <c r="G16" s="179"/>
      <c r="H16" s="179"/>
      <c r="I16" s="179"/>
      <c r="J16" s="179"/>
      <c r="K16" s="179"/>
      <c r="L16" s="179"/>
      <c r="M16" s="179"/>
      <c r="N16" s="179"/>
      <c r="O16" s="179"/>
      <c r="P16" s="179"/>
      <c r="Q16" s="179"/>
      <c r="R16" s="179"/>
    </row>
    <row r="17" spans="1:18" s="184" customFormat="1" ht="6" customHeight="1" thickBot="1" x14ac:dyDescent="0.25">
      <c r="A17" s="180"/>
      <c r="B17" s="185"/>
      <c r="C17" s="186"/>
      <c r="D17" s="183" t="str">
        <f t="shared" ref="D17:R17" si="2">IF(COUNTIF(D16:D16,"A")=1,"C",IF(COUNTIF(D16:D16,"A")&gt;0,"P"," "))</f>
        <v xml:space="preserve"> </v>
      </c>
      <c r="E17" s="183" t="str">
        <f t="shared" si="2"/>
        <v xml:space="preserve"> </v>
      </c>
      <c r="F17" s="183" t="str">
        <f t="shared" si="2"/>
        <v xml:space="preserve"> </v>
      </c>
      <c r="G17" s="183" t="str">
        <f t="shared" si="2"/>
        <v xml:space="preserve"> </v>
      </c>
      <c r="H17" s="183" t="str">
        <f t="shared" si="2"/>
        <v xml:space="preserve"> </v>
      </c>
      <c r="I17" s="183" t="str">
        <f t="shared" si="2"/>
        <v xml:space="preserve"> </v>
      </c>
      <c r="J17" s="183" t="str">
        <f t="shared" si="2"/>
        <v xml:space="preserve"> </v>
      </c>
      <c r="K17" s="183" t="str">
        <f t="shared" si="2"/>
        <v xml:space="preserve"> </v>
      </c>
      <c r="L17" s="183" t="str">
        <f t="shared" si="2"/>
        <v xml:space="preserve"> </v>
      </c>
      <c r="M17" s="183" t="str">
        <f t="shared" si="2"/>
        <v xml:space="preserve"> </v>
      </c>
      <c r="N17" s="183" t="str">
        <f t="shared" si="2"/>
        <v xml:space="preserve"> </v>
      </c>
      <c r="O17" s="183" t="str">
        <f t="shared" si="2"/>
        <v xml:space="preserve"> </v>
      </c>
      <c r="P17" s="183" t="str">
        <f t="shared" si="2"/>
        <v xml:space="preserve"> </v>
      </c>
      <c r="Q17" s="183" t="str">
        <f t="shared" si="2"/>
        <v xml:space="preserve"> </v>
      </c>
      <c r="R17" s="183" t="str">
        <f t="shared" si="2"/>
        <v xml:space="preserve"> </v>
      </c>
    </row>
    <row r="18" spans="1:18" ht="13.5" thickBot="1" x14ac:dyDescent="0.25">
      <c r="A18" s="153"/>
      <c r="B18" s="153"/>
      <c r="C18" s="187" t="s">
        <v>31</v>
      </c>
      <c r="D18" s="188" t="str">
        <f t="shared" ref="D18:R18" si="3">IF(COUNTIF(D7:D17,"C")=3,"C",IF(COUNTIF(D7:D17,"C")&gt;0,"P"," "))</f>
        <v xml:space="preserve"> </v>
      </c>
      <c r="E18" s="188" t="str">
        <f t="shared" si="3"/>
        <v xml:space="preserve"> </v>
      </c>
      <c r="F18" s="188" t="str">
        <f t="shared" si="3"/>
        <v xml:space="preserve"> </v>
      </c>
      <c r="G18" s="188" t="str">
        <f t="shared" si="3"/>
        <v xml:space="preserve"> </v>
      </c>
      <c r="H18" s="188" t="str">
        <f t="shared" si="3"/>
        <v xml:space="preserve"> </v>
      </c>
      <c r="I18" s="188" t="str">
        <f t="shared" si="3"/>
        <v>P</v>
      </c>
      <c r="J18" s="188" t="str">
        <f t="shared" si="3"/>
        <v xml:space="preserve"> </v>
      </c>
      <c r="K18" s="188" t="str">
        <f t="shared" si="3"/>
        <v xml:space="preserve"> </v>
      </c>
      <c r="L18" s="188" t="str">
        <f t="shared" si="3"/>
        <v xml:space="preserve"> </v>
      </c>
      <c r="M18" s="188" t="str">
        <f t="shared" si="3"/>
        <v xml:space="preserve"> </v>
      </c>
      <c r="N18" s="188" t="str">
        <f t="shared" si="3"/>
        <v xml:space="preserve"> </v>
      </c>
      <c r="O18" s="188" t="str">
        <f t="shared" si="3"/>
        <v xml:space="preserve"> </v>
      </c>
      <c r="P18" s="188" t="str">
        <f t="shared" si="3"/>
        <v xml:space="preserve"> </v>
      </c>
      <c r="Q18" s="188" t="str">
        <f t="shared" si="3"/>
        <v xml:space="preserve"> </v>
      </c>
      <c r="R18" s="188" t="str">
        <f t="shared" si="3"/>
        <v xml:space="preserve"> </v>
      </c>
    </row>
  </sheetData>
  <sheetProtection password="EB7E" sheet="1" objects="1" scenarios="1" selectLockedCells="1"/>
  <mergeCells count="18">
    <mergeCell ref="A3:C3"/>
    <mergeCell ref="A4:C4"/>
    <mergeCell ref="N1:N4"/>
    <mergeCell ref="O1:O4"/>
    <mergeCell ref="D1:D4"/>
    <mergeCell ref="E1:E4"/>
    <mergeCell ref="F1:F4"/>
    <mergeCell ref="G1:G4"/>
    <mergeCell ref="H1:H4"/>
    <mergeCell ref="I1:I4"/>
    <mergeCell ref="J5:R5"/>
    <mergeCell ref="J1:J4"/>
    <mergeCell ref="K1:K4"/>
    <mergeCell ref="L1:L4"/>
    <mergeCell ref="M1:M4"/>
    <mergeCell ref="P1:P4"/>
    <mergeCell ref="Q1:Q4"/>
    <mergeCell ref="R1:R4"/>
  </mergeCells>
  <pageMargins left="0.75" right="0.75" top="1" bottom="0.5" header="0.25" footer="0.25"/>
  <pageSetup scale="86" orientation="portrait" horizontalDpi="300" verticalDpi="300" r:id="rId1"/>
  <headerFooter alignWithMargins="0">
    <oddHeader>&amp;C&amp;"Arial,Bold"&amp;14CadetteTrax
&amp;12Bridging page - &amp;D</oddHead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2"/>
    <pageSetUpPr fitToPage="1"/>
  </sheetPr>
  <dimension ref="A1:R17"/>
  <sheetViews>
    <sheetView showGridLines="0" zoomScaleNormal="100" workbookViewId="0">
      <selection activeCell="I15" sqref="I15"/>
    </sheetView>
  </sheetViews>
  <sheetFormatPr defaultRowHeight="12" x14ac:dyDescent="0.2"/>
  <cols>
    <col min="1" max="1" width="16.28515625" style="338" customWidth="1"/>
    <col min="2" max="2" width="2.42578125" style="338" customWidth="1"/>
    <col min="3" max="3" width="34.7109375" style="338" customWidth="1"/>
    <col min="4" max="18" width="3.28515625" style="350" customWidth="1"/>
    <col min="19" max="16384" width="9.140625" style="338"/>
  </cols>
  <sheetData>
    <row r="1" spans="1:18" ht="12.75" customHeight="1" x14ac:dyDescent="0.2">
      <c r="A1" s="568" t="s">
        <v>85</v>
      </c>
      <c r="B1" s="568"/>
      <c r="C1" s="337">
        <f>Instructions!F3</f>
        <v>10</v>
      </c>
      <c r="D1" s="501" t="str">
        <f>Victoria!$A$1</f>
        <v>Victoria</v>
      </c>
      <c r="E1" s="501" t="str">
        <f>Darla!$A$1</f>
        <v>Darla</v>
      </c>
      <c r="F1" s="501" t="str">
        <f>Dakota!$A$1</f>
        <v>Dakota</v>
      </c>
      <c r="G1" s="501" t="str">
        <f>Chloe!$A$1</f>
        <v>Chloe</v>
      </c>
      <c r="H1" s="501" t="str">
        <f>Alex!$A$1</f>
        <v>Alex</v>
      </c>
      <c r="I1" s="501" t="str">
        <f>Olivia!$A$1</f>
        <v>Olivia</v>
      </c>
      <c r="J1" s="501" t="str">
        <f>Ava!$A$1</f>
        <v>Ava</v>
      </c>
      <c r="K1" s="501" t="str">
        <f ca="1">Elizabeth!$A$1</f>
        <v>Elizabeth</v>
      </c>
      <c r="L1" s="501" t="str">
        <f ca="1">Honor!$A$1</f>
        <v>Honor</v>
      </c>
      <c r="M1" s="501" t="str">
        <f ca="1">Kayla!$A$1</f>
        <v>Kayla</v>
      </c>
      <c r="N1" s="501" t="str">
        <f ca="1">Bekah!$A$1</f>
        <v>Bekah</v>
      </c>
      <c r="O1" s="501" t="str">
        <f ca="1">Meagan!$A$1</f>
        <v>Meagan</v>
      </c>
      <c r="P1" s="501" t="str">
        <f ca="1">'Elizabeth H'!$A$1</f>
        <v>Elizabeth H</v>
      </c>
      <c r="Q1" s="501" t="str">
        <f ca="1">'Cadette 14'!$A$1</f>
        <v>Cadette 14</v>
      </c>
      <c r="R1" s="501" t="str">
        <f ca="1">'Cadette 15'!$A$1</f>
        <v>Cadette 15</v>
      </c>
    </row>
    <row r="2" spans="1:18" ht="15" x14ac:dyDescent="0.25">
      <c r="A2" s="569" t="s">
        <v>86</v>
      </c>
      <c r="B2" s="569"/>
      <c r="C2" s="339">
        <f>Instructions!F5</f>
        <v>40726</v>
      </c>
      <c r="D2" s="502"/>
      <c r="E2" s="502"/>
      <c r="F2" s="502"/>
      <c r="G2" s="502"/>
      <c r="H2" s="502"/>
      <c r="I2" s="502"/>
      <c r="J2" s="502"/>
      <c r="K2" s="502"/>
      <c r="L2" s="502"/>
      <c r="M2" s="502"/>
      <c r="N2" s="502"/>
      <c r="O2" s="502"/>
      <c r="P2" s="502"/>
      <c r="Q2" s="502"/>
      <c r="R2" s="502"/>
    </row>
    <row r="3" spans="1:18" ht="12.75" x14ac:dyDescent="0.2">
      <c r="A3" s="570" t="s">
        <v>84</v>
      </c>
      <c r="B3" s="571"/>
      <c r="C3" s="572"/>
      <c r="D3" s="502"/>
      <c r="E3" s="502"/>
      <c r="F3" s="502"/>
      <c r="G3" s="502"/>
      <c r="H3" s="502"/>
      <c r="I3" s="502"/>
      <c r="J3" s="502"/>
      <c r="K3" s="502"/>
      <c r="L3" s="502"/>
      <c r="M3" s="502"/>
      <c r="N3" s="502"/>
      <c r="O3" s="502"/>
      <c r="P3" s="502"/>
      <c r="Q3" s="502"/>
      <c r="R3" s="502"/>
    </row>
    <row r="4" spans="1:18" x14ac:dyDescent="0.2">
      <c r="A4" s="341"/>
      <c r="D4" s="503"/>
      <c r="E4" s="503"/>
      <c r="F4" s="503"/>
      <c r="G4" s="503"/>
      <c r="H4" s="503"/>
      <c r="I4" s="503"/>
      <c r="J4" s="503"/>
      <c r="K4" s="503"/>
      <c r="L4" s="503"/>
      <c r="M4" s="503"/>
      <c r="N4" s="503"/>
      <c r="O4" s="503"/>
      <c r="P4" s="503"/>
      <c r="Q4" s="503"/>
      <c r="R4" s="503"/>
    </row>
    <row r="5" spans="1:18" ht="12.75" x14ac:dyDescent="0.2">
      <c r="A5" s="341"/>
      <c r="B5" s="342" t="s">
        <v>249</v>
      </c>
      <c r="D5" s="343"/>
      <c r="E5" s="343"/>
      <c r="F5" s="343"/>
      <c r="G5" s="343"/>
      <c r="H5" s="344"/>
      <c r="I5" s="344"/>
      <c r="J5" s="345"/>
      <c r="K5" s="345"/>
      <c r="L5" s="345"/>
      <c r="M5" s="345"/>
      <c r="N5" s="345"/>
      <c r="O5" s="345"/>
      <c r="P5" s="345"/>
      <c r="Q5" s="345"/>
      <c r="R5" s="345"/>
    </row>
    <row r="6" spans="1:18" ht="12.75" x14ac:dyDescent="0.2">
      <c r="A6" s="338" t="s">
        <v>236</v>
      </c>
      <c r="C6" s="346" t="s">
        <v>237</v>
      </c>
      <c r="D6" s="123" t="s">
        <v>238</v>
      </c>
      <c r="E6" s="344"/>
      <c r="F6" s="344"/>
      <c r="G6" s="344"/>
      <c r="H6" s="344"/>
      <c r="I6" s="344"/>
      <c r="J6" s="345"/>
      <c r="K6" s="345"/>
      <c r="L6" s="345"/>
      <c r="M6" s="345"/>
      <c r="N6" s="345"/>
      <c r="O6" s="345"/>
      <c r="P6" s="345"/>
      <c r="Q6" s="345"/>
      <c r="R6" s="345"/>
    </row>
    <row r="7" spans="1:18" ht="12.75" x14ac:dyDescent="0.2">
      <c r="A7" s="341"/>
      <c r="B7" s="347" t="s">
        <v>239</v>
      </c>
      <c r="C7" s="348"/>
      <c r="D7" s="349"/>
    </row>
    <row r="8" spans="1:18" x14ac:dyDescent="0.2">
      <c r="A8" s="341"/>
      <c r="B8" s="351">
        <v>1</v>
      </c>
      <c r="C8" s="352" t="s">
        <v>240</v>
      </c>
      <c r="D8" s="353"/>
      <c r="E8" s="353"/>
      <c r="F8" s="353"/>
      <c r="G8" s="353"/>
      <c r="H8" s="353"/>
      <c r="I8" s="353" t="s">
        <v>864</v>
      </c>
      <c r="J8" s="353"/>
      <c r="K8" s="353"/>
      <c r="L8" s="353"/>
      <c r="M8" s="353"/>
      <c r="N8" s="353"/>
      <c r="O8" s="353"/>
      <c r="P8" s="353"/>
      <c r="Q8" s="353"/>
      <c r="R8" s="353"/>
    </row>
    <row r="9" spans="1:18" x14ac:dyDescent="0.2">
      <c r="A9" s="341"/>
      <c r="B9" s="351">
        <v>2</v>
      </c>
      <c r="C9" s="352" t="s">
        <v>241</v>
      </c>
      <c r="D9" s="353"/>
      <c r="E9" s="353"/>
      <c r="F9" s="353"/>
      <c r="G9" s="353"/>
      <c r="H9" s="353"/>
      <c r="I9" s="353" t="s">
        <v>864</v>
      </c>
      <c r="J9" s="353"/>
      <c r="K9" s="353"/>
      <c r="L9" s="353"/>
      <c r="M9" s="353"/>
      <c r="N9" s="353"/>
      <c r="O9" s="353"/>
      <c r="P9" s="353"/>
      <c r="Q9" s="353"/>
      <c r="R9" s="353"/>
    </row>
    <row r="10" spans="1:18" x14ac:dyDescent="0.2">
      <c r="A10" s="341"/>
      <c r="B10" s="351">
        <v>3</v>
      </c>
      <c r="C10" s="352" t="s">
        <v>242</v>
      </c>
      <c r="D10" s="353"/>
      <c r="E10" s="353"/>
      <c r="F10" s="353"/>
      <c r="G10" s="353"/>
      <c r="H10" s="353"/>
      <c r="I10" s="353" t="s">
        <v>864</v>
      </c>
      <c r="J10" s="353"/>
      <c r="K10" s="353"/>
      <c r="L10" s="353"/>
      <c r="M10" s="353"/>
      <c r="N10" s="353"/>
      <c r="O10" s="353"/>
      <c r="P10" s="353"/>
      <c r="Q10" s="353"/>
      <c r="R10" s="353"/>
    </row>
    <row r="11" spans="1:18" x14ac:dyDescent="0.2">
      <c r="A11" s="341"/>
      <c r="B11" s="351">
        <v>4</v>
      </c>
      <c r="C11" s="352" t="s">
        <v>243</v>
      </c>
      <c r="D11" s="353"/>
      <c r="E11" s="353"/>
      <c r="F11" s="353"/>
      <c r="G11" s="353"/>
      <c r="H11" s="353"/>
      <c r="I11" s="353" t="s">
        <v>864</v>
      </c>
      <c r="J11" s="353"/>
      <c r="K11" s="353"/>
      <c r="L11" s="353"/>
      <c r="M11" s="353"/>
      <c r="N11" s="353"/>
      <c r="O11" s="353"/>
      <c r="P11" s="353"/>
      <c r="Q11" s="353"/>
      <c r="R11" s="353"/>
    </row>
    <row r="12" spans="1:18" x14ac:dyDescent="0.2">
      <c r="A12" s="341"/>
      <c r="B12" s="338">
        <v>5</v>
      </c>
      <c r="C12" s="354" t="s">
        <v>244</v>
      </c>
      <c r="D12" s="353"/>
      <c r="E12" s="353"/>
      <c r="F12" s="353"/>
      <c r="G12" s="353"/>
      <c r="H12" s="353"/>
      <c r="I12" s="353" t="s">
        <v>864</v>
      </c>
      <c r="J12" s="353"/>
      <c r="K12" s="353"/>
      <c r="L12" s="353"/>
      <c r="M12" s="353"/>
      <c r="N12" s="353"/>
      <c r="O12" s="353"/>
      <c r="P12" s="353"/>
      <c r="Q12" s="353"/>
      <c r="R12" s="353"/>
    </row>
    <row r="13" spans="1:18" x14ac:dyDescent="0.2">
      <c r="A13" s="341"/>
      <c r="B13" s="338">
        <v>6</v>
      </c>
      <c r="C13" s="354" t="s">
        <v>245</v>
      </c>
      <c r="D13" s="353"/>
      <c r="E13" s="353"/>
      <c r="F13" s="353"/>
      <c r="G13" s="353"/>
      <c r="H13" s="353"/>
      <c r="I13" s="353" t="s">
        <v>864</v>
      </c>
      <c r="J13" s="353"/>
      <c r="K13" s="353"/>
      <c r="L13" s="353"/>
      <c r="M13" s="353"/>
      <c r="N13" s="353"/>
      <c r="O13" s="353"/>
      <c r="P13" s="353"/>
      <c r="Q13" s="353"/>
      <c r="R13" s="353"/>
    </row>
    <row r="14" spans="1:18" x14ac:dyDescent="0.2">
      <c r="A14" s="341"/>
      <c r="B14" s="338">
        <v>7</v>
      </c>
      <c r="C14" s="354" t="s">
        <v>246</v>
      </c>
      <c r="D14" s="353"/>
      <c r="E14" s="353"/>
      <c r="F14" s="353"/>
      <c r="G14" s="353"/>
      <c r="H14" s="353"/>
      <c r="I14" s="353" t="s">
        <v>864</v>
      </c>
      <c r="J14" s="353"/>
      <c r="K14" s="353"/>
      <c r="L14" s="353"/>
      <c r="M14" s="353"/>
      <c r="N14" s="353"/>
      <c r="O14" s="353"/>
      <c r="P14" s="353"/>
      <c r="Q14" s="353"/>
      <c r="R14" s="353"/>
    </row>
    <row r="15" spans="1:18" ht="12.75" thickBot="1" x14ac:dyDescent="0.25">
      <c r="A15" s="341"/>
      <c r="B15" s="338">
        <v>8</v>
      </c>
      <c r="C15" s="354" t="s">
        <v>247</v>
      </c>
      <c r="D15" s="353"/>
      <c r="E15" s="353"/>
      <c r="F15" s="353"/>
      <c r="G15" s="353"/>
      <c r="H15" s="353"/>
      <c r="I15" s="353" t="s">
        <v>864</v>
      </c>
      <c r="J15" s="353"/>
      <c r="K15" s="353"/>
      <c r="L15" s="353"/>
      <c r="M15" s="353"/>
      <c r="N15" s="353"/>
      <c r="O15" s="353"/>
      <c r="P15" s="353"/>
      <c r="Q15" s="353"/>
      <c r="R15" s="353"/>
    </row>
    <row r="16" spans="1:18" ht="12.75" thickBot="1" x14ac:dyDescent="0.25">
      <c r="C16" s="355" t="s">
        <v>248</v>
      </c>
      <c r="D16" s="356" t="str">
        <f>IF(COUNTIF(D8:D15,"A")=8,"C",IF(COUNTIF(D8:D15,"A")&gt;0,"P"," "))</f>
        <v xml:space="preserve"> </v>
      </c>
      <c r="E16" s="356" t="str">
        <f t="shared" ref="E16:R16" si="0">IF(COUNTIF(E8:E15,"A")=8,"C",IF(COUNTIF(E8:E15,"A")&gt;0,"P"," "))</f>
        <v xml:space="preserve"> </v>
      </c>
      <c r="F16" s="356" t="str">
        <f t="shared" si="0"/>
        <v xml:space="preserve"> </v>
      </c>
      <c r="G16" s="356" t="str">
        <f t="shared" si="0"/>
        <v xml:space="preserve"> </v>
      </c>
      <c r="H16" s="356" t="str">
        <f t="shared" si="0"/>
        <v xml:space="preserve"> </v>
      </c>
      <c r="I16" s="356" t="str">
        <f t="shared" si="0"/>
        <v>C</v>
      </c>
      <c r="J16" s="356" t="str">
        <f t="shared" si="0"/>
        <v xml:space="preserve"> </v>
      </c>
      <c r="K16" s="356" t="str">
        <f t="shared" si="0"/>
        <v xml:space="preserve"> </v>
      </c>
      <c r="L16" s="356" t="str">
        <f t="shared" si="0"/>
        <v xml:space="preserve"> </v>
      </c>
      <c r="M16" s="356" t="str">
        <f t="shared" si="0"/>
        <v xml:space="preserve"> </v>
      </c>
      <c r="N16" s="356" t="str">
        <f t="shared" si="0"/>
        <v xml:space="preserve"> </v>
      </c>
      <c r="O16" s="356" t="str">
        <f t="shared" si="0"/>
        <v xml:space="preserve"> </v>
      </c>
      <c r="P16" s="356" t="str">
        <f t="shared" si="0"/>
        <v xml:space="preserve"> </v>
      </c>
      <c r="Q16" s="356" t="str">
        <f t="shared" si="0"/>
        <v xml:space="preserve"> </v>
      </c>
      <c r="R16" s="356" t="str">
        <f t="shared" si="0"/>
        <v xml:space="preserve"> </v>
      </c>
    </row>
    <row r="17" spans="4:18" x14ac:dyDescent="0.2">
      <c r="D17" s="344"/>
      <c r="E17" s="344"/>
      <c r="F17" s="344"/>
      <c r="G17" s="344"/>
      <c r="H17" s="344"/>
      <c r="I17" s="344"/>
      <c r="J17" s="345"/>
      <c r="K17" s="345"/>
      <c r="L17" s="345"/>
      <c r="M17" s="345"/>
      <c r="N17" s="345"/>
      <c r="O17" s="345"/>
      <c r="P17" s="345"/>
      <c r="Q17" s="345"/>
      <c r="R17" s="345"/>
    </row>
  </sheetData>
  <sheetProtection password="EB7E" sheet="1" objects="1" scenarios="1" selectLockedCells="1"/>
  <mergeCells count="18">
    <mergeCell ref="N1:N4"/>
    <mergeCell ref="O1:O4"/>
    <mergeCell ref="P1:P4"/>
    <mergeCell ref="Q1:Q4"/>
    <mergeCell ref="R1:R4"/>
    <mergeCell ref="M1:M4"/>
    <mergeCell ref="A1:B1"/>
    <mergeCell ref="D1:D4"/>
    <mergeCell ref="E1:E4"/>
    <mergeCell ref="F1:F4"/>
    <mergeCell ref="G1:G4"/>
    <mergeCell ref="A2:B2"/>
    <mergeCell ref="A3:C3"/>
    <mergeCell ref="H1:H4"/>
    <mergeCell ref="I1:I4"/>
    <mergeCell ref="J1:J4"/>
    <mergeCell ref="K1:K4"/>
    <mergeCell ref="L1:L4"/>
  </mergeCells>
  <hyperlinks>
    <hyperlink ref="D6" r:id="rId1"/>
  </hyperlinks>
  <pageMargins left="0.5" right="0.25" top="1" bottom="0.75" header="0.5" footer="0.25"/>
  <pageSetup scale="98" fitToHeight="0" orientation="portrait" horizontalDpi="300" verticalDpi="300" r:id="rId2"/>
  <headerFooter alignWithMargins="0">
    <oddHeader>&amp;C&amp;"Arial,Bold"&amp;14 CadetteTrax
&amp;12Silver Award - &amp;D</oddHeader>
    <oddFooter>&amp;CPage &amp;P</oddFooter>
  </headerFooter>
  <colBreaks count="1" manualBreakCount="1">
    <brk id="18" max="1048575" man="1"/>
  </col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62"/>
    <pageSetUpPr fitToPage="1"/>
  </sheetPr>
  <dimension ref="A1:R54"/>
  <sheetViews>
    <sheetView showGridLines="0" zoomScaleNormal="100" workbookViewId="0">
      <selection activeCell="C5" sqref="C5"/>
    </sheetView>
  </sheetViews>
  <sheetFormatPr defaultRowHeight="12.75" x14ac:dyDescent="0.2"/>
  <cols>
    <col min="1" max="1" width="9" customWidth="1"/>
    <col min="2" max="2" width="2.7109375" customWidth="1"/>
    <col min="3" max="3" width="32.7109375" customWidth="1"/>
    <col min="4" max="18" width="3.28515625" customWidth="1"/>
  </cols>
  <sheetData>
    <row r="1" spans="1:18" ht="12.75" customHeight="1" x14ac:dyDescent="0.2">
      <c r="A1" s="76"/>
      <c r="B1" s="310" t="s">
        <v>85</v>
      </c>
      <c r="C1" s="311">
        <f>Instructions!F3</f>
        <v>10</v>
      </c>
      <c r="D1" s="501" t="str">
        <f>Victoria!$A$1</f>
        <v>Victoria</v>
      </c>
      <c r="E1" s="501" t="str">
        <f>Darla!$A$1</f>
        <v>Darla</v>
      </c>
      <c r="F1" s="501" t="str">
        <f>Dakota!$A$1</f>
        <v>Dakota</v>
      </c>
      <c r="G1" s="501" t="str">
        <f>Chloe!$A$1</f>
        <v>Chloe</v>
      </c>
      <c r="H1" s="501" t="str">
        <f>Alex!$A$1</f>
        <v>Alex</v>
      </c>
      <c r="I1" s="501" t="str">
        <f>Olivia!$A$1</f>
        <v>Olivia</v>
      </c>
      <c r="J1" s="501" t="str">
        <f>Ava!$A$1</f>
        <v>Ava</v>
      </c>
      <c r="K1" s="501" t="str">
        <f ca="1">Elizabeth!$A$1</f>
        <v>Elizabeth</v>
      </c>
      <c r="L1" s="501" t="str">
        <f ca="1">Honor!$A$1</f>
        <v>Honor</v>
      </c>
      <c r="M1" s="501" t="str">
        <f ca="1">Kayla!$A$1</f>
        <v>Kayla</v>
      </c>
      <c r="N1" s="501" t="str">
        <f ca="1">Bekah!$A$1</f>
        <v>Bekah</v>
      </c>
      <c r="O1" s="501" t="str">
        <f ca="1">Meagan!$A$1</f>
        <v>Meagan</v>
      </c>
      <c r="P1" s="501" t="str">
        <f ca="1">'Elizabeth H'!$A$1</f>
        <v>Elizabeth H</v>
      </c>
      <c r="Q1" s="501" t="str">
        <f ca="1">'Cadette 14'!$A$1</f>
        <v>Cadette 14</v>
      </c>
      <c r="R1" s="501" t="str">
        <f ca="1">'Cadette 15'!$A$1</f>
        <v>Cadette 15</v>
      </c>
    </row>
    <row r="2" spans="1:18" ht="12.75" customHeight="1" x14ac:dyDescent="0.25">
      <c r="A2" s="77"/>
      <c r="B2" s="100" t="s">
        <v>86</v>
      </c>
      <c r="C2" s="95">
        <f>Instructions!F5</f>
        <v>40726</v>
      </c>
      <c r="D2" s="502"/>
      <c r="E2" s="502"/>
      <c r="F2" s="502"/>
      <c r="G2" s="502"/>
      <c r="H2" s="502"/>
      <c r="I2" s="502"/>
      <c r="J2" s="502"/>
      <c r="K2" s="502"/>
      <c r="L2" s="502"/>
      <c r="M2" s="502"/>
      <c r="N2" s="502"/>
      <c r="O2" s="502"/>
      <c r="P2" s="502"/>
      <c r="Q2" s="502"/>
      <c r="R2" s="502"/>
    </row>
    <row r="3" spans="1:18" x14ac:dyDescent="0.2">
      <c r="A3" s="76"/>
      <c r="B3" s="559"/>
      <c r="C3" s="560"/>
      <c r="D3" s="502"/>
      <c r="E3" s="502"/>
      <c r="F3" s="502"/>
      <c r="G3" s="502"/>
      <c r="H3" s="502"/>
      <c r="I3" s="502"/>
      <c r="J3" s="502"/>
      <c r="K3" s="502"/>
      <c r="L3" s="502"/>
      <c r="M3" s="502"/>
      <c r="N3" s="502"/>
      <c r="O3" s="502"/>
      <c r="P3" s="502"/>
      <c r="Q3" s="502"/>
      <c r="R3" s="502"/>
    </row>
    <row r="4" spans="1:18" x14ac:dyDescent="0.2">
      <c r="A4" s="557" t="s">
        <v>25</v>
      </c>
      <c r="B4" s="557"/>
      <c r="C4" s="558"/>
      <c r="D4" s="503"/>
      <c r="E4" s="503"/>
      <c r="F4" s="503"/>
      <c r="G4" s="503"/>
      <c r="H4" s="503"/>
      <c r="I4" s="503"/>
      <c r="J4" s="503"/>
      <c r="K4" s="503"/>
      <c r="L4" s="503"/>
      <c r="M4" s="503"/>
      <c r="N4" s="503"/>
      <c r="O4" s="503"/>
      <c r="P4" s="503"/>
      <c r="Q4" s="503"/>
      <c r="R4" s="503"/>
    </row>
    <row r="5" spans="1:18" x14ac:dyDescent="0.2">
      <c r="A5" s="78"/>
      <c r="B5" s="79"/>
      <c r="C5" s="110" t="s">
        <v>58</v>
      </c>
      <c r="D5" s="109"/>
      <c r="E5" s="17"/>
      <c r="F5" s="17"/>
      <c r="G5" s="17"/>
      <c r="H5" s="17"/>
      <c r="I5" s="17"/>
      <c r="J5" s="17"/>
      <c r="K5" s="17"/>
      <c r="L5" s="17"/>
      <c r="M5" s="17"/>
      <c r="N5" s="17"/>
      <c r="O5" s="17"/>
      <c r="P5" s="109"/>
      <c r="Q5" s="17"/>
      <c r="R5" s="17"/>
    </row>
    <row r="6" spans="1:18" x14ac:dyDescent="0.2">
      <c r="A6" s="80"/>
      <c r="B6" s="79"/>
      <c r="C6" s="110" t="s">
        <v>58</v>
      </c>
      <c r="D6" s="17"/>
      <c r="E6" s="17"/>
      <c r="F6" s="17"/>
      <c r="G6" s="17"/>
      <c r="H6" s="17"/>
      <c r="I6" s="17"/>
      <c r="J6" s="17"/>
      <c r="K6" s="17"/>
      <c r="L6" s="17"/>
      <c r="M6" s="17"/>
      <c r="N6" s="17"/>
      <c r="O6" s="17"/>
      <c r="P6" s="17"/>
      <c r="Q6" s="17"/>
      <c r="R6" s="17"/>
    </row>
    <row r="7" spans="1:18" x14ac:dyDescent="0.2">
      <c r="A7" s="80"/>
      <c r="B7" s="79"/>
      <c r="C7" s="110" t="s">
        <v>58</v>
      </c>
      <c r="D7" s="17"/>
      <c r="E7" s="17"/>
      <c r="F7" s="17"/>
      <c r="G7" s="17"/>
      <c r="H7" s="17"/>
      <c r="I7" s="17"/>
      <c r="J7" s="17"/>
      <c r="K7" s="17"/>
      <c r="L7" s="17"/>
      <c r="M7" s="17"/>
      <c r="N7" s="17"/>
      <c r="O7" s="17"/>
      <c r="P7" s="17"/>
      <c r="Q7" s="17"/>
      <c r="R7" s="17"/>
    </row>
    <row r="8" spans="1:18" x14ac:dyDescent="0.2">
      <c r="A8" s="7"/>
      <c r="B8" s="79"/>
      <c r="C8" s="110" t="s">
        <v>58</v>
      </c>
      <c r="D8" s="17"/>
      <c r="E8" s="17"/>
      <c r="F8" s="17"/>
      <c r="G8" s="17"/>
      <c r="H8" s="17"/>
      <c r="I8" s="17"/>
      <c r="J8" s="17"/>
      <c r="K8" s="17"/>
      <c r="L8" s="17"/>
      <c r="M8" s="17"/>
      <c r="N8" s="17"/>
      <c r="O8" s="17"/>
      <c r="P8" s="17"/>
      <c r="Q8" s="17"/>
      <c r="R8" s="17"/>
    </row>
    <row r="9" spans="1:18" x14ac:dyDescent="0.2">
      <c r="A9" s="80"/>
      <c r="B9" s="79"/>
      <c r="C9" s="110" t="s">
        <v>58</v>
      </c>
      <c r="D9" s="17"/>
      <c r="E9" s="17"/>
      <c r="F9" s="17"/>
      <c r="G9" s="17"/>
      <c r="H9" s="17"/>
      <c r="I9" s="17"/>
      <c r="J9" s="17"/>
      <c r="K9" s="17"/>
      <c r="L9" s="17"/>
      <c r="M9" s="17"/>
      <c r="N9" s="17"/>
      <c r="O9" s="17"/>
      <c r="P9" s="17"/>
      <c r="Q9" s="17"/>
      <c r="R9" s="17"/>
    </row>
    <row r="10" spans="1:18" x14ac:dyDescent="0.2">
      <c r="A10" s="80"/>
      <c r="B10" s="79"/>
      <c r="C10" s="110" t="s">
        <v>58</v>
      </c>
      <c r="D10" s="17"/>
      <c r="E10" s="17"/>
      <c r="F10" s="17"/>
      <c r="G10" s="17"/>
      <c r="H10" s="17"/>
      <c r="I10" s="17"/>
      <c r="J10" s="17"/>
      <c r="K10" s="17"/>
      <c r="L10" s="17"/>
      <c r="M10" s="17"/>
      <c r="N10" s="17"/>
      <c r="O10" s="17"/>
      <c r="P10" s="17"/>
      <c r="Q10" s="17"/>
      <c r="R10" s="17"/>
    </row>
    <row r="11" spans="1:18" x14ac:dyDescent="0.2">
      <c r="A11" s="78"/>
      <c r="B11" s="79"/>
      <c r="C11" s="110" t="s">
        <v>58</v>
      </c>
      <c r="D11" s="17"/>
      <c r="E11" s="17"/>
      <c r="F11" s="17"/>
      <c r="G11" s="17"/>
      <c r="H11" s="17"/>
      <c r="I11" s="17"/>
      <c r="J11" s="17"/>
      <c r="K11" s="17"/>
      <c r="L11" s="17"/>
      <c r="M11" s="17"/>
      <c r="N11" s="17"/>
      <c r="O11" s="17"/>
      <c r="P11" s="17"/>
      <c r="Q11" s="17"/>
      <c r="R11" s="17"/>
    </row>
    <row r="12" spans="1:18" x14ac:dyDescent="0.2">
      <c r="A12" s="78"/>
      <c r="B12" s="86"/>
      <c r="C12" s="110" t="s">
        <v>58</v>
      </c>
      <c r="D12" s="74"/>
      <c r="E12" s="74"/>
      <c r="F12" s="74"/>
      <c r="G12" s="74"/>
      <c r="H12" s="74"/>
      <c r="I12" s="74"/>
      <c r="J12" s="74"/>
      <c r="K12" s="74"/>
      <c r="L12" s="74"/>
      <c r="M12" s="74"/>
      <c r="N12" s="74"/>
      <c r="O12" s="74"/>
      <c r="P12" s="74"/>
      <c r="Q12" s="74"/>
      <c r="R12" s="74"/>
    </row>
    <row r="13" spans="1:18" ht="12.75" customHeight="1" x14ac:dyDescent="0.2">
      <c r="A13" s="87"/>
      <c r="B13" s="86"/>
      <c r="C13" s="110" t="s">
        <v>58</v>
      </c>
      <c r="D13" s="74"/>
      <c r="E13" s="74"/>
      <c r="F13" s="74"/>
      <c r="G13" s="74"/>
      <c r="H13" s="74"/>
      <c r="I13" s="74"/>
      <c r="J13" s="74"/>
      <c r="K13" s="74"/>
      <c r="L13" s="74"/>
      <c r="M13" s="74"/>
      <c r="N13" s="74"/>
      <c r="O13" s="74"/>
      <c r="P13" s="74"/>
      <c r="Q13" s="74"/>
      <c r="R13" s="74"/>
    </row>
    <row r="14" spans="1:18" x14ac:dyDescent="0.2">
      <c r="A14" s="88"/>
      <c r="B14" s="86"/>
      <c r="C14" s="110" t="s">
        <v>58</v>
      </c>
      <c r="D14" s="74"/>
      <c r="E14" s="74"/>
      <c r="F14" s="74"/>
      <c r="G14" s="74"/>
      <c r="H14" s="74"/>
      <c r="I14" s="74"/>
      <c r="J14" s="74"/>
      <c r="K14" s="74"/>
      <c r="L14" s="74"/>
      <c r="M14" s="74"/>
      <c r="N14" s="74"/>
      <c r="O14" s="74"/>
      <c r="P14" s="74"/>
      <c r="Q14" s="74"/>
      <c r="R14" s="74"/>
    </row>
    <row r="15" spans="1:18" x14ac:dyDescent="0.2">
      <c r="A15" s="87"/>
      <c r="B15" s="86"/>
      <c r="C15" s="110" t="s">
        <v>58</v>
      </c>
      <c r="D15" s="74"/>
      <c r="E15" s="74"/>
      <c r="F15" s="74"/>
      <c r="G15" s="74"/>
      <c r="H15" s="74"/>
      <c r="I15" s="74"/>
      <c r="J15" s="74"/>
      <c r="K15" s="74"/>
      <c r="L15" s="74"/>
      <c r="M15" s="74"/>
      <c r="N15" s="74"/>
      <c r="O15" s="74"/>
      <c r="P15" s="74"/>
      <c r="Q15" s="74"/>
      <c r="R15" s="74"/>
    </row>
    <row r="16" spans="1:18" ht="12" customHeight="1" x14ac:dyDescent="0.2">
      <c r="A16" s="87"/>
      <c r="B16" s="86"/>
      <c r="C16" s="110" t="s">
        <v>58</v>
      </c>
      <c r="D16" s="74"/>
      <c r="E16" s="74"/>
      <c r="F16" s="74"/>
      <c r="G16" s="74"/>
      <c r="H16" s="74"/>
      <c r="I16" s="74"/>
      <c r="J16" s="74"/>
      <c r="K16" s="74"/>
      <c r="L16" s="74"/>
      <c r="M16" s="74"/>
      <c r="N16" s="74"/>
      <c r="O16" s="74"/>
      <c r="P16" s="74"/>
      <c r="Q16" s="74"/>
      <c r="R16" s="74"/>
    </row>
    <row r="17" spans="1:18" x14ac:dyDescent="0.2">
      <c r="A17" s="87"/>
      <c r="B17" s="86"/>
      <c r="C17" s="110" t="s">
        <v>58</v>
      </c>
      <c r="D17" s="74"/>
      <c r="E17" s="74"/>
      <c r="F17" s="74"/>
      <c r="G17" s="74"/>
      <c r="H17" s="74"/>
      <c r="I17" s="74"/>
      <c r="J17" s="74"/>
      <c r="K17" s="74"/>
      <c r="L17" s="74"/>
      <c r="M17" s="74"/>
      <c r="N17" s="74"/>
      <c r="O17" s="74"/>
      <c r="P17" s="74"/>
      <c r="Q17" s="74"/>
      <c r="R17" s="74"/>
    </row>
    <row r="18" spans="1:18" x14ac:dyDescent="0.2">
      <c r="A18" s="87"/>
      <c r="B18" s="86"/>
      <c r="C18" s="110" t="s">
        <v>58</v>
      </c>
      <c r="D18" s="75"/>
      <c r="E18" s="75"/>
      <c r="F18" s="75"/>
      <c r="G18" s="75"/>
      <c r="H18" s="75"/>
      <c r="I18" s="75"/>
      <c r="J18" s="75"/>
      <c r="K18" s="75"/>
      <c r="L18" s="75"/>
      <c r="M18" s="75"/>
      <c r="N18" s="75"/>
      <c r="O18" s="75"/>
      <c r="P18" s="75"/>
      <c r="Q18" s="75"/>
      <c r="R18" s="75"/>
    </row>
    <row r="19" spans="1:18" x14ac:dyDescent="0.2">
      <c r="A19" s="87"/>
      <c r="B19" s="86"/>
      <c r="C19" s="110" t="s">
        <v>58</v>
      </c>
      <c r="D19" s="17"/>
      <c r="E19" s="17"/>
      <c r="F19" s="17"/>
      <c r="G19" s="17"/>
      <c r="H19" s="17"/>
      <c r="I19" s="17"/>
      <c r="J19" s="17"/>
      <c r="K19" s="17"/>
      <c r="L19" s="17"/>
      <c r="M19" s="17"/>
      <c r="N19" s="17"/>
      <c r="O19" s="17"/>
      <c r="P19" s="17"/>
      <c r="Q19" s="17"/>
      <c r="R19" s="17"/>
    </row>
    <row r="20" spans="1:18" x14ac:dyDescent="0.2">
      <c r="A20" s="87"/>
      <c r="B20" s="86"/>
      <c r="C20" s="110" t="s">
        <v>58</v>
      </c>
      <c r="D20" s="74"/>
      <c r="E20" s="74"/>
      <c r="F20" s="74"/>
      <c r="G20" s="74"/>
      <c r="H20" s="74"/>
      <c r="I20" s="74"/>
      <c r="J20" s="74"/>
      <c r="K20" s="74"/>
      <c r="L20" s="74"/>
      <c r="M20" s="74"/>
      <c r="N20" s="74"/>
      <c r="O20" s="74"/>
      <c r="P20" s="74"/>
      <c r="Q20" s="74"/>
      <c r="R20" s="74"/>
    </row>
    <row r="21" spans="1:18" s="97" customFormat="1" x14ac:dyDescent="0.2">
      <c r="A21" s="54"/>
      <c r="B21" s="86"/>
      <c r="C21" s="110" t="s">
        <v>58</v>
      </c>
      <c r="D21" s="73"/>
      <c r="E21" s="73"/>
      <c r="F21" s="73"/>
      <c r="G21" s="73"/>
      <c r="H21" s="73"/>
      <c r="I21" s="73"/>
      <c r="J21" s="73"/>
      <c r="K21" s="73"/>
      <c r="L21" s="73"/>
      <c r="M21" s="73"/>
      <c r="N21" s="73"/>
      <c r="O21" s="73"/>
      <c r="P21" s="73"/>
      <c r="Q21" s="73"/>
      <c r="R21" s="73"/>
    </row>
    <row r="22" spans="1:18" ht="12" customHeight="1" x14ac:dyDescent="0.2">
      <c r="A22" s="87"/>
      <c r="B22" s="86"/>
      <c r="C22" s="110" t="s">
        <v>58</v>
      </c>
      <c r="D22" s="17"/>
      <c r="E22" s="17"/>
      <c r="F22" s="17"/>
      <c r="G22" s="17"/>
      <c r="H22" s="17"/>
      <c r="I22" s="17"/>
      <c r="J22" s="17"/>
      <c r="K22" s="17"/>
      <c r="L22" s="17"/>
      <c r="M22" s="17"/>
      <c r="N22" s="17"/>
      <c r="O22" s="17"/>
      <c r="P22" s="17"/>
      <c r="Q22" s="17"/>
      <c r="R22" s="17"/>
    </row>
    <row r="23" spans="1:18" x14ac:dyDescent="0.2">
      <c r="A23" s="87"/>
      <c r="B23" s="86"/>
      <c r="C23" s="110" t="s">
        <v>58</v>
      </c>
      <c r="D23" s="17"/>
      <c r="E23" s="17"/>
      <c r="F23" s="17"/>
      <c r="G23" s="17"/>
      <c r="H23" s="17"/>
      <c r="I23" s="17"/>
      <c r="J23" s="17"/>
      <c r="K23" s="17"/>
      <c r="L23" s="17"/>
      <c r="M23" s="17"/>
      <c r="N23" s="17"/>
      <c r="O23" s="17"/>
      <c r="P23" s="17"/>
      <c r="Q23" s="17"/>
      <c r="R23" s="17"/>
    </row>
    <row r="24" spans="1:18" x14ac:dyDescent="0.2">
      <c r="A24" s="87"/>
      <c r="B24" s="86"/>
      <c r="C24" s="110" t="s">
        <v>58</v>
      </c>
      <c r="D24" s="17"/>
      <c r="E24" s="17"/>
      <c r="F24" s="17"/>
      <c r="G24" s="17"/>
      <c r="H24" s="17"/>
      <c r="I24" s="17"/>
      <c r="J24" s="17"/>
      <c r="K24" s="17"/>
      <c r="L24" s="17"/>
      <c r="M24" s="17"/>
      <c r="N24" s="17"/>
      <c r="O24" s="17"/>
      <c r="P24" s="17"/>
      <c r="Q24" s="17"/>
      <c r="R24" s="17"/>
    </row>
    <row r="25" spans="1:18" x14ac:dyDescent="0.2">
      <c r="A25" s="87"/>
      <c r="B25" s="86"/>
      <c r="C25" s="110" t="s">
        <v>58</v>
      </c>
      <c r="D25" s="17"/>
      <c r="E25" s="17"/>
      <c r="F25" s="17"/>
      <c r="G25" s="17"/>
      <c r="H25" s="17"/>
      <c r="I25" s="17"/>
      <c r="J25" s="17"/>
      <c r="K25" s="17"/>
      <c r="L25" s="17"/>
      <c r="M25" s="17"/>
      <c r="N25" s="17"/>
      <c r="O25" s="17"/>
      <c r="P25" s="17"/>
      <c r="Q25" s="17"/>
      <c r="R25" s="17"/>
    </row>
    <row r="26" spans="1:18" x14ac:dyDescent="0.2">
      <c r="C26" s="110" t="s">
        <v>58</v>
      </c>
      <c r="D26" s="26"/>
      <c r="E26" s="26"/>
      <c r="F26" s="26"/>
      <c r="G26" s="26"/>
      <c r="H26" s="26"/>
      <c r="I26" s="26"/>
      <c r="J26" s="26"/>
      <c r="K26" s="26"/>
      <c r="L26" s="26"/>
      <c r="M26" s="26"/>
      <c r="N26" s="26"/>
      <c r="O26" s="26"/>
      <c r="P26" s="26"/>
      <c r="Q26" s="26"/>
      <c r="R26" s="26"/>
    </row>
    <row r="27" spans="1:18" x14ac:dyDescent="0.2">
      <c r="C27" s="110" t="s">
        <v>58</v>
      </c>
      <c r="D27" s="26"/>
      <c r="E27" s="26"/>
      <c r="F27" s="26"/>
      <c r="G27" s="26"/>
      <c r="H27" s="26"/>
      <c r="I27" s="26"/>
      <c r="J27" s="26"/>
      <c r="K27" s="26"/>
      <c r="L27" s="26"/>
      <c r="M27" s="26"/>
      <c r="N27" s="26"/>
      <c r="O27" s="26"/>
      <c r="P27" s="26"/>
      <c r="Q27" s="26"/>
      <c r="R27" s="26"/>
    </row>
    <row r="28" spans="1:18" x14ac:dyDescent="0.2">
      <c r="C28" s="110" t="s">
        <v>58</v>
      </c>
      <c r="D28" s="26"/>
      <c r="E28" s="26"/>
      <c r="F28" s="26"/>
      <c r="G28" s="26"/>
      <c r="H28" s="26"/>
      <c r="I28" s="26"/>
      <c r="J28" s="26"/>
      <c r="K28" s="26"/>
      <c r="L28" s="26"/>
      <c r="M28" s="26"/>
      <c r="N28" s="26"/>
      <c r="O28" s="26"/>
      <c r="P28" s="26"/>
      <c r="Q28" s="26"/>
      <c r="R28" s="26"/>
    </row>
    <row r="29" spans="1:18" x14ac:dyDescent="0.2">
      <c r="C29" s="110" t="s">
        <v>58</v>
      </c>
      <c r="D29" s="26"/>
      <c r="E29" s="26"/>
      <c r="F29" s="26"/>
      <c r="G29" s="26"/>
      <c r="H29" s="26"/>
      <c r="I29" s="26"/>
      <c r="J29" s="26"/>
      <c r="K29" s="26"/>
      <c r="L29" s="26"/>
      <c r="M29" s="26"/>
      <c r="N29" s="26"/>
      <c r="O29" s="26"/>
      <c r="P29" s="26"/>
      <c r="Q29" s="26"/>
      <c r="R29" s="26"/>
    </row>
    <row r="30" spans="1:18" x14ac:dyDescent="0.2">
      <c r="C30" s="110" t="s">
        <v>58</v>
      </c>
      <c r="D30" s="26"/>
      <c r="E30" s="26"/>
      <c r="F30" s="26"/>
      <c r="G30" s="26"/>
      <c r="H30" s="26"/>
      <c r="I30" s="26"/>
      <c r="J30" s="26"/>
      <c r="K30" s="26"/>
      <c r="L30" s="26"/>
      <c r="M30" s="26"/>
      <c r="N30" s="26"/>
      <c r="O30" s="26"/>
      <c r="P30" s="26"/>
      <c r="Q30" s="26"/>
      <c r="R30" s="26"/>
    </row>
    <row r="31" spans="1:18" x14ac:dyDescent="0.2">
      <c r="C31" s="110" t="s">
        <v>58</v>
      </c>
      <c r="D31" s="26"/>
      <c r="E31" s="26"/>
      <c r="F31" s="26"/>
      <c r="G31" s="26"/>
      <c r="H31" s="26"/>
      <c r="I31" s="26"/>
      <c r="J31" s="26"/>
      <c r="K31" s="26"/>
      <c r="L31" s="26"/>
      <c r="M31" s="26"/>
      <c r="N31" s="26"/>
      <c r="O31" s="26"/>
      <c r="P31" s="26"/>
      <c r="Q31" s="26"/>
      <c r="R31" s="26"/>
    </row>
    <row r="32" spans="1:18" x14ac:dyDescent="0.2">
      <c r="C32" s="110" t="s">
        <v>58</v>
      </c>
      <c r="D32" s="26"/>
      <c r="E32" s="26"/>
      <c r="F32" s="26"/>
      <c r="G32" s="26"/>
      <c r="H32" s="26"/>
      <c r="I32" s="26"/>
      <c r="J32" s="26"/>
      <c r="K32" s="26"/>
      <c r="L32" s="26"/>
      <c r="M32" s="26"/>
      <c r="N32" s="26"/>
      <c r="O32" s="26"/>
      <c r="P32" s="26"/>
      <c r="Q32" s="26"/>
      <c r="R32" s="26"/>
    </row>
    <row r="33" spans="3:18" x14ac:dyDescent="0.2">
      <c r="C33" s="110" t="s">
        <v>58</v>
      </c>
      <c r="D33" s="26"/>
      <c r="E33" s="26"/>
      <c r="F33" s="26"/>
      <c r="G33" s="26"/>
      <c r="H33" s="26"/>
      <c r="I33" s="26"/>
      <c r="J33" s="26"/>
      <c r="K33" s="26"/>
      <c r="L33" s="26"/>
      <c r="M33" s="26"/>
      <c r="N33" s="26"/>
      <c r="O33" s="26"/>
      <c r="P33" s="26"/>
      <c r="Q33" s="26"/>
      <c r="R33" s="26"/>
    </row>
    <row r="34" spans="3:18" x14ac:dyDescent="0.2">
      <c r="C34" s="110" t="s">
        <v>58</v>
      </c>
      <c r="D34" s="26"/>
      <c r="E34" s="26"/>
      <c r="F34" s="26"/>
      <c r="G34" s="26"/>
      <c r="H34" s="26"/>
      <c r="I34" s="26"/>
      <c r="J34" s="26"/>
      <c r="K34" s="26"/>
      <c r="L34" s="26"/>
      <c r="M34" s="26"/>
      <c r="N34" s="26"/>
      <c r="O34" s="26"/>
      <c r="P34" s="26"/>
      <c r="Q34" s="26"/>
      <c r="R34" s="26"/>
    </row>
    <row r="35" spans="3:18" x14ac:dyDescent="0.2">
      <c r="C35" s="110" t="s">
        <v>58</v>
      </c>
      <c r="D35" s="26"/>
      <c r="E35" s="26"/>
      <c r="F35" s="26"/>
      <c r="G35" s="26"/>
      <c r="H35" s="26"/>
      <c r="I35" s="26"/>
      <c r="J35" s="26"/>
      <c r="K35" s="26"/>
      <c r="L35" s="26"/>
      <c r="M35" s="26"/>
      <c r="N35" s="26"/>
      <c r="O35" s="26"/>
      <c r="P35" s="26"/>
      <c r="Q35" s="26"/>
      <c r="R35" s="26"/>
    </row>
    <row r="36" spans="3:18" x14ac:dyDescent="0.2">
      <c r="C36" s="110" t="s">
        <v>58</v>
      </c>
      <c r="D36" s="26"/>
      <c r="E36" s="26"/>
      <c r="F36" s="26"/>
      <c r="G36" s="26"/>
      <c r="H36" s="26"/>
      <c r="I36" s="26"/>
      <c r="J36" s="26"/>
      <c r="K36" s="26"/>
      <c r="L36" s="26"/>
      <c r="M36" s="26"/>
      <c r="N36" s="26"/>
      <c r="O36" s="26"/>
      <c r="P36" s="26"/>
      <c r="Q36" s="26"/>
      <c r="R36" s="26"/>
    </row>
    <row r="37" spans="3:18" x14ac:dyDescent="0.2">
      <c r="C37" s="110" t="s">
        <v>58</v>
      </c>
      <c r="D37" s="26"/>
      <c r="E37" s="26"/>
      <c r="F37" s="26"/>
      <c r="G37" s="26"/>
      <c r="H37" s="26"/>
      <c r="I37" s="26"/>
      <c r="J37" s="26"/>
      <c r="K37" s="26"/>
      <c r="L37" s="26"/>
      <c r="M37" s="26"/>
      <c r="N37" s="26"/>
      <c r="O37" s="26"/>
      <c r="P37" s="26"/>
      <c r="Q37" s="26"/>
      <c r="R37" s="26"/>
    </row>
    <row r="38" spans="3:18" x14ac:dyDescent="0.2">
      <c r="C38" s="110" t="s">
        <v>58</v>
      </c>
      <c r="D38" s="26"/>
      <c r="E38" s="26"/>
      <c r="F38" s="26"/>
      <c r="G38" s="26"/>
      <c r="H38" s="26"/>
      <c r="I38" s="26"/>
      <c r="J38" s="26"/>
      <c r="K38" s="26"/>
      <c r="L38" s="26"/>
      <c r="M38" s="26"/>
      <c r="N38" s="26"/>
      <c r="O38" s="26"/>
      <c r="P38" s="26"/>
      <c r="Q38" s="26"/>
      <c r="R38" s="26"/>
    </row>
    <row r="39" spans="3:18" x14ac:dyDescent="0.2">
      <c r="C39" s="110" t="s">
        <v>58</v>
      </c>
      <c r="D39" s="26"/>
      <c r="E39" s="26"/>
      <c r="F39" s="26"/>
      <c r="G39" s="26"/>
      <c r="H39" s="26"/>
      <c r="I39" s="26"/>
      <c r="J39" s="26"/>
      <c r="K39" s="26"/>
      <c r="L39" s="26"/>
      <c r="M39" s="26"/>
      <c r="N39" s="26"/>
      <c r="O39" s="26"/>
      <c r="P39" s="26"/>
      <c r="Q39" s="26"/>
      <c r="R39" s="26"/>
    </row>
    <row r="40" spans="3:18" x14ac:dyDescent="0.2">
      <c r="C40" s="110" t="s">
        <v>58</v>
      </c>
      <c r="D40" s="26"/>
      <c r="E40" s="26"/>
      <c r="F40" s="26"/>
      <c r="G40" s="26"/>
      <c r="H40" s="26"/>
      <c r="I40" s="26"/>
      <c r="J40" s="26"/>
      <c r="K40" s="26"/>
      <c r="L40" s="26"/>
      <c r="M40" s="26"/>
      <c r="N40" s="26"/>
      <c r="O40" s="26"/>
      <c r="P40" s="26"/>
      <c r="Q40" s="26"/>
      <c r="R40" s="26"/>
    </row>
    <row r="41" spans="3:18" x14ac:dyDescent="0.2">
      <c r="C41" s="110" t="s">
        <v>58</v>
      </c>
      <c r="D41" s="26"/>
      <c r="E41" s="26"/>
      <c r="F41" s="26"/>
      <c r="G41" s="26"/>
      <c r="H41" s="26"/>
      <c r="I41" s="26"/>
      <c r="J41" s="26"/>
      <c r="K41" s="26"/>
      <c r="L41" s="26"/>
      <c r="M41" s="26"/>
      <c r="N41" s="26"/>
      <c r="O41" s="26"/>
      <c r="P41" s="26"/>
      <c r="Q41" s="26"/>
      <c r="R41" s="26"/>
    </row>
    <row r="42" spans="3:18" x14ac:dyDescent="0.2">
      <c r="C42" s="110" t="s">
        <v>58</v>
      </c>
      <c r="D42" s="26"/>
      <c r="E42" s="26"/>
      <c r="F42" s="26"/>
      <c r="G42" s="26"/>
      <c r="H42" s="26"/>
      <c r="I42" s="26"/>
      <c r="J42" s="26"/>
      <c r="K42" s="26"/>
      <c r="L42" s="26"/>
      <c r="M42" s="26"/>
      <c r="N42" s="26"/>
      <c r="O42" s="26"/>
      <c r="P42" s="26"/>
      <c r="Q42" s="26"/>
      <c r="R42" s="26"/>
    </row>
    <row r="43" spans="3:18" x14ac:dyDescent="0.2">
      <c r="C43" s="110" t="s">
        <v>58</v>
      </c>
      <c r="D43" s="26"/>
      <c r="E43" s="26"/>
      <c r="F43" s="26"/>
      <c r="G43" s="26"/>
      <c r="H43" s="26"/>
      <c r="I43" s="26"/>
      <c r="J43" s="26"/>
      <c r="K43" s="26"/>
      <c r="L43" s="26"/>
      <c r="M43" s="26"/>
      <c r="N43" s="26"/>
      <c r="O43" s="26"/>
      <c r="P43" s="26"/>
      <c r="Q43" s="26"/>
      <c r="R43" s="26"/>
    </row>
    <row r="44" spans="3:18" x14ac:dyDescent="0.2">
      <c r="C44" s="110" t="s">
        <v>58</v>
      </c>
      <c r="D44" s="26"/>
      <c r="E44" s="26"/>
      <c r="F44" s="26"/>
      <c r="G44" s="26"/>
      <c r="H44" s="26"/>
      <c r="I44" s="26"/>
      <c r="J44" s="26"/>
      <c r="K44" s="26"/>
      <c r="L44" s="26"/>
      <c r="M44" s="26"/>
      <c r="N44" s="26"/>
      <c r="O44" s="26"/>
      <c r="P44" s="26"/>
      <c r="Q44" s="26"/>
      <c r="R44" s="26"/>
    </row>
    <row r="45" spans="3:18" x14ac:dyDescent="0.2">
      <c r="C45" s="110" t="s">
        <v>58</v>
      </c>
      <c r="D45" s="26"/>
      <c r="E45" s="26"/>
      <c r="F45" s="26"/>
      <c r="G45" s="26"/>
      <c r="H45" s="26"/>
      <c r="I45" s="26"/>
      <c r="J45" s="26"/>
      <c r="K45" s="26"/>
      <c r="L45" s="26"/>
      <c r="M45" s="26"/>
      <c r="N45" s="26"/>
      <c r="O45" s="26"/>
      <c r="P45" s="26"/>
      <c r="Q45" s="26"/>
      <c r="R45" s="26"/>
    </row>
    <row r="46" spans="3:18" x14ac:dyDescent="0.2">
      <c r="C46" s="110" t="s">
        <v>58</v>
      </c>
      <c r="D46" s="26"/>
      <c r="E46" s="26"/>
      <c r="F46" s="26"/>
      <c r="G46" s="26"/>
      <c r="H46" s="26"/>
      <c r="I46" s="26"/>
      <c r="J46" s="26"/>
      <c r="K46" s="26"/>
      <c r="L46" s="26"/>
      <c r="M46" s="26"/>
      <c r="N46" s="26"/>
      <c r="O46" s="26"/>
      <c r="P46" s="26"/>
      <c r="Q46" s="26"/>
      <c r="R46" s="26"/>
    </row>
    <row r="47" spans="3:18" x14ac:dyDescent="0.2">
      <c r="C47" s="110" t="s">
        <v>58</v>
      </c>
      <c r="D47" s="26"/>
      <c r="E47" s="26"/>
      <c r="F47" s="26"/>
      <c r="G47" s="26"/>
      <c r="H47" s="26"/>
      <c r="I47" s="26"/>
      <c r="J47" s="26"/>
      <c r="K47" s="26"/>
      <c r="L47" s="26"/>
      <c r="M47" s="26"/>
      <c r="N47" s="26"/>
      <c r="O47" s="26"/>
      <c r="P47" s="26"/>
      <c r="Q47" s="26"/>
      <c r="R47" s="26"/>
    </row>
    <row r="48" spans="3:18" x14ac:dyDescent="0.2">
      <c r="C48" s="110" t="s">
        <v>58</v>
      </c>
      <c r="D48" s="26"/>
      <c r="E48" s="26"/>
      <c r="F48" s="26"/>
      <c r="G48" s="26"/>
      <c r="H48" s="26"/>
      <c r="I48" s="26"/>
      <c r="J48" s="26"/>
      <c r="K48" s="26"/>
      <c r="L48" s="26"/>
      <c r="M48" s="26"/>
      <c r="N48" s="26"/>
      <c r="O48" s="26"/>
      <c r="P48" s="26"/>
      <c r="Q48" s="26"/>
      <c r="R48" s="26"/>
    </row>
    <row r="49" spans="3:18" x14ac:dyDescent="0.2">
      <c r="C49" s="110" t="s">
        <v>58</v>
      </c>
      <c r="D49" s="26"/>
      <c r="E49" s="26"/>
      <c r="F49" s="26"/>
      <c r="G49" s="26"/>
      <c r="H49" s="26"/>
      <c r="I49" s="26"/>
      <c r="J49" s="26"/>
      <c r="K49" s="26"/>
      <c r="L49" s="26"/>
      <c r="M49" s="26"/>
      <c r="N49" s="26"/>
      <c r="O49" s="26"/>
      <c r="P49" s="26"/>
      <c r="Q49" s="26"/>
      <c r="R49" s="26"/>
    </row>
    <row r="50" spans="3:18" x14ac:dyDescent="0.2">
      <c r="C50" s="110" t="s">
        <v>58</v>
      </c>
      <c r="D50" s="26"/>
      <c r="E50" s="26"/>
      <c r="F50" s="26"/>
      <c r="G50" s="26"/>
      <c r="H50" s="26"/>
      <c r="I50" s="26"/>
      <c r="J50" s="26"/>
      <c r="K50" s="26"/>
      <c r="L50" s="26"/>
      <c r="M50" s="26"/>
      <c r="N50" s="26"/>
      <c r="O50" s="26"/>
      <c r="P50" s="26"/>
      <c r="Q50" s="26"/>
      <c r="R50" s="26"/>
    </row>
    <row r="51" spans="3:18" x14ac:dyDescent="0.2">
      <c r="C51" s="110" t="s">
        <v>58</v>
      </c>
      <c r="D51" s="26"/>
      <c r="E51" s="26"/>
      <c r="F51" s="26"/>
      <c r="G51" s="26"/>
      <c r="H51" s="26"/>
      <c r="I51" s="26"/>
      <c r="J51" s="26"/>
      <c r="K51" s="26"/>
      <c r="L51" s="26"/>
      <c r="M51" s="26"/>
      <c r="N51" s="26"/>
      <c r="O51" s="26"/>
      <c r="P51" s="26"/>
      <c r="Q51" s="26"/>
      <c r="R51" s="26"/>
    </row>
    <row r="52" spans="3:18" x14ac:dyDescent="0.2">
      <c r="C52" s="110" t="s">
        <v>58</v>
      </c>
      <c r="D52" s="26"/>
      <c r="E52" s="26"/>
      <c r="F52" s="26"/>
      <c r="G52" s="26"/>
      <c r="H52" s="26"/>
      <c r="I52" s="26"/>
      <c r="J52" s="26"/>
      <c r="K52" s="26"/>
      <c r="L52" s="26"/>
      <c r="M52" s="26"/>
      <c r="N52" s="26"/>
      <c r="O52" s="26"/>
      <c r="P52" s="26"/>
      <c r="Q52" s="26"/>
      <c r="R52" s="26"/>
    </row>
    <row r="53" spans="3:18" x14ac:dyDescent="0.2">
      <c r="C53" s="110" t="s">
        <v>58</v>
      </c>
      <c r="D53" s="26"/>
      <c r="E53" s="26"/>
      <c r="F53" s="26"/>
      <c r="G53" s="26"/>
      <c r="H53" s="26"/>
      <c r="I53" s="26"/>
      <c r="J53" s="26"/>
      <c r="K53" s="26"/>
      <c r="L53" s="26"/>
      <c r="M53" s="26"/>
      <c r="N53" s="26"/>
      <c r="O53" s="26"/>
      <c r="P53" s="26"/>
      <c r="Q53" s="26"/>
      <c r="R53" s="26"/>
    </row>
    <row r="54" spans="3:18" x14ac:dyDescent="0.2">
      <c r="C54" s="110" t="s">
        <v>58</v>
      </c>
      <c r="D54" s="26"/>
      <c r="E54" s="26"/>
      <c r="F54" s="26"/>
      <c r="G54" s="26"/>
      <c r="H54" s="26"/>
      <c r="I54" s="26"/>
      <c r="J54" s="26"/>
      <c r="K54" s="26"/>
      <c r="L54" s="26"/>
      <c r="M54" s="26"/>
      <c r="N54" s="26"/>
      <c r="O54" s="26"/>
      <c r="P54" s="26"/>
      <c r="Q54" s="26"/>
      <c r="R54" s="26"/>
    </row>
  </sheetData>
  <sheetProtection password="EB7E" sheet="1" objects="1" scenarios="1" selectLockedCells="1"/>
  <mergeCells count="17">
    <mergeCell ref="R1:R4"/>
    <mergeCell ref="O1:O4"/>
    <mergeCell ref="L1:L4"/>
    <mergeCell ref="N1:N4"/>
    <mergeCell ref="A4:C4"/>
    <mergeCell ref="B3:C3"/>
    <mergeCell ref="H1:H4"/>
    <mergeCell ref="E1:E4"/>
    <mergeCell ref="D1:D4"/>
    <mergeCell ref="G1:G4"/>
    <mergeCell ref="F1:F4"/>
    <mergeCell ref="J1:J4"/>
    <mergeCell ref="P1:P4"/>
    <mergeCell ref="I1:I4"/>
    <mergeCell ref="Q1:Q4"/>
    <mergeCell ref="K1:K4"/>
    <mergeCell ref="M1:M4"/>
  </mergeCells>
  <phoneticPr fontId="2" type="noConversion"/>
  <pageMargins left="0.5" right="0.25" top="1" bottom="1" header="0.5" footer="0.5"/>
  <pageSetup scale="89" orientation="portrait" r:id="rId1"/>
  <headerFooter alignWithMargins="0">
    <oddHeader>&amp;C&amp;"Arial,Bold"&amp;14CadetteTrax&amp;12
Fun Patches - &amp;D</oddHeader>
    <oddFooter>Page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C99FF"/>
  </sheetPr>
  <dimension ref="A1:AE146"/>
  <sheetViews>
    <sheetView showGridLines="0" topLeftCell="A74" zoomScaleNormal="100" workbookViewId="0">
      <selection activeCell="AE113" sqref="AE113"/>
    </sheetView>
  </sheetViews>
  <sheetFormatPr defaultRowHeight="12.75" x14ac:dyDescent="0.2"/>
  <cols>
    <col min="1" max="1" width="34.140625" customWidth="1"/>
    <col min="2" max="31" width="3.140625" customWidth="1"/>
  </cols>
  <sheetData>
    <row r="1" spans="1:31" ht="57.75" customHeight="1" thickTop="1" x14ac:dyDescent="0.2">
      <c r="A1" s="62" t="s">
        <v>38</v>
      </c>
      <c r="B1" s="573" t="str">
        <f>Victoria!$A$1</f>
        <v>Victoria</v>
      </c>
      <c r="C1" s="573"/>
      <c r="D1" s="573" t="str">
        <f>Darla!$A$1</f>
        <v>Darla</v>
      </c>
      <c r="E1" s="573"/>
      <c r="F1" s="573" t="str">
        <f>Dakota!$A$1</f>
        <v>Dakota</v>
      </c>
      <c r="G1" s="573"/>
      <c r="H1" s="573" t="str">
        <f>Chloe!$A$1</f>
        <v>Chloe</v>
      </c>
      <c r="I1" s="573"/>
      <c r="J1" s="573" t="str">
        <f>Alex!$A$1</f>
        <v>Alex</v>
      </c>
      <c r="K1" s="573"/>
      <c r="L1" s="573" t="str">
        <f>Olivia!$A$1</f>
        <v>Olivia</v>
      </c>
      <c r="M1" s="573"/>
      <c r="N1" s="573" t="str">
        <f>Ava!$A$1</f>
        <v>Ava</v>
      </c>
      <c r="O1" s="573"/>
      <c r="P1" s="573" t="str">
        <f ca="1">Elizabeth!$A$1</f>
        <v>Elizabeth</v>
      </c>
      <c r="Q1" s="573"/>
      <c r="R1" s="573" t="str">
        <f ca="1">Honor!$A$1</f>
        <v>Honor</v>
      </c>
      <c r="S1" s="573"/>
      <c r="T1" s="573" t="str">
        <f ca="1">Kayla!$A$1</f>
        <v>Kayla</v>
      </c>
      <c r="U1" s="573"/>
      <c r="V1" s="573" t="str">
        <f ca="1">Bekah!$A$1</f>
        <v>Bekah</v>
      </c>
      <c r="W1" s="573"/>
      <c r="X1" s="573" t="str">
        <f ca="1">Meagan!$A$1</f>
        <v>Meagan</v>
      </c>
      <c r="Y1" s="573"/>
      <c r="Z1" s="573" t="str">
        <f ca="1">'Elizabeth H'!$A$1</f>
        <v>Elizabeth H</v>
      </c>
      <c r="AA1" s="573"/>
      <c r="AB1" s="573" t="str">
        <f ca="1">'Cadette 14'!$A$1</f>
        <v>Cadette 14</v>
      </c>
      <c r="AC1" s="573"/>
      <c r="AD1" s="573" t="str">
        <f ca="1">'Cadette 15'!$A$1</f>
        <v>Cadette 15</v>
      </c>
      <c r="AE1" s="574"/>
    </row>
    <row r="2" spans="1:31" ht="46.5" x14ac:dyDescent="0.2">
      <c r="A2" s="429" t="s">
        <v>827</v>
      </c>
      <c r="B2" s="65" t="s">
        <v>74</v>
      </c>
      <c r="C2" s="66" t="s">
        <v>75</v>
      </c>
      <c r="D2" s="65" t="s">
        <v>74</v>
      </c>
      <c r="E2" s="66" t="s">
        <v>75</v>
      </c>
      <c r="F2" s="65" t="s">
        <v>74</v>
      </c>
      <c r="G2" s="66" t="s">
        <v>75</v>
      </c>
      <c r="H2" s="65" t="s">
        <v>74</v>
      </c>
      <c r="I2" s="66" t="s">
        <v>75</v>
      </c>
      <c r="J2" s="65" t="s">
        <v>74</v>
      </c>
      <c r="K2" s="66" t="s">
        <v>75</v>
      </c>
      <c r="L2" s="65" t="s">
        <v>74</v>
      </c>
      <c r="M2" s="66" t="s">
        <v>75</v>
      </c>
      <c r="N2" s="65" t="s">
        <v>74</v>
      </c>
      <c r="O2" s="66" t="s">
        <v>75</v>
      </c>
      <c r="P2" s="65" t="s">
        <v>74</v>
      </c>
      <c r="Q2" s="66" t="s">
        <v>75</v>
      </c>
      <c r="R2" s="65" t="s">
        <v>74</v>
      </c>
      <c r="S2" s="66" t="s">
        <v>75</v>
      </c>
      <c r="T2" s="65" t="s">
        <v>74</v>
      </c>
      <c r="U2" s="66" t="s">
        <v>75</v>
      </c>
      <c r="V2" s="65" t="s">
        <v>74</v>
      </c>
      <c r="W2" s="66" t="s">
        <v>75</v>
      </c>
      <c r="X2" s="65" t="s">
        <v>74</v>
      </c>
      <c r="Y2" s="66" t="s">
        <v>75</v>
      </c>
      <c r="Z2" s="65" t="s">
        <v>74</v>
      </c>
      <c r="AA2" s="66" t="s">
        <v>75</v>
      </c>
      <c r="AB2" s="65" t="s">
        <v>74</v>
      </c>
      <c r="AC2" s="66" t="s">
        <v>75</v>
      </c>
      <c r="AD2" s="65" t="s">
        <v>74</v>
      </c>
      <c r="AE2" s="102" t="s">
        <v>75</v>
      </c>
    </row>
    <row r="3" spans="1:31" x14ac:dyDescent="0.2">
      <c r="A3" s="63" t="str">
        <f>Badges!$A$5</f>
        <v>It's Your World -- Change It!</v>
      </c>
      <c r="B3" s="67"/>
      <c r="C3" s="430"/>
      <c r="D3" s="67"/>
      <c r="E3" s="430"/>
      <c r="F3" s="67"/>
      <c r="G3" s="430"/>
      <c r="H3" s="67"/>
      <c r="I3" s="431"/>
      <c r="J3" s="432"/>
      <c r="K3" s="430"/>
      <c r="L3" s="67"/>
      <c r="M3" s="430"/>
      <c r="N3" s="67"/>
      <c r="O3" s="430"/>
      <c r="P3" s="67"/>
      <c r="Q3" s="430"/>
      <c r="R3" s="67"/>
      <c r="S3" s="433"/>
      <c r="T3" s="434"/>
      <c r="U3" s="433"/>
      <c r="V3" s="434"/>
      <c r="W3" s="433"/>
      <c r="X3" s="434"/>
      <c r="Y3" s="433"/>
      <c r="Z3" s="67"/>
      <c r="AA3" s="430"/>
      <c r="AB3" s="67"/>
      <c r="AC3" s="430"/>
      <c r="AD3" s="67"/>
      <c r="AE3" s="435"/>
    </row>
    <row r="4" spans="1:31" x14ac:dyDescent="0.2">
      <c r="A4" s="436" t="str">
        <f>Badges!$B$6</f>
        <v>Digital Movie Maker</v>
      </c>
      <c r="B4" s="437" t="str">
        <f>IF(Badges!D28="C","E","")</f>
        <v>E</v>
      </c>
      <c r="C4" s="438" t="s">
        <v>911</v>
      </c>
      <c r="D4" s="437" t="str">
        <f>IF(Badges!E28="C","E","")</f>
        <v>E</v>
      </c>
      <c r="E4" s="438" t="s">
        <v>911</v>
      </c>
      <c r="F4" s="437" t="str">
        <f>IF(Badges!F28="C","E","")</f>
        <v/>
      </c>
      <c r="G4" s="438"/>
      <c r="H4" s="437" t="str">
        <f>IF(Badges!G28="C","E","")</f>
        <v/>
      </c>
      <c r="I4" s="438"/>
      <c r="J4" s="437" t="str">
        <f>IF(Badges!H28="C","E","")</f>
        <v/>
      </c>
      <c r="K4" s="438"/>
      <c r="L4" s="437" t="str">
        <f>IF(Badges!I28="C","E","")</f>
        <v>E</v>
      </c>
      <c r="M4" s="438" t="s">
        <v>911</v>
      </c>
      <c r="N4" s="437" t="str">
        <f>IF(Badges!J28="C","E","")</f>
        <v>E</v>
      </c>
      <c r="O4" s="438" t="s">
        <v>911</v>
      </c>
      <c r="P4" s="437" t="str">
        <f>IF(Badges!K28="C","E","")</f>
        <v>E</v>
      </c>
      <c r="Q4" s="438" t="s">
        <v>911</v>
      </c>
      <c r="R4" s="437" t="str">
        <f>IF(Badges!L28="C","E","")</f>
        <v>E</v>
      </c>
      <c r="S4" s="438" t="s">
        <v>911</v>
      </c>
      <c r="T4" s="437" t="str">
        <f>IF(Badges!M28="C","E","")</f>
        <v/>
      </c>
      <c r="U4" s="438"/>
      <c r="V4" s="437" t="str">
        <f>IF(Badges!N28="C","E","")</f>
        <v>E</v>
      </c>
      <c r="W4" s="438" t="s">
        <v>911</v>
      </c>
      <c r="X4" s="437" t="str">
        <f>IF(Badges!O28="C","E","")</f>
        <v>E</v>
      </c>
      <c r="Y4" s="438" t="s">
        <v>911</v>
      </c>
      <c r="Z4" s="437" t="str">
        <f>IF(Badges!P28="C","E","")</f>
        <v/>
      </c>
      <c r="AA4" s="438"/>
      <c r="AB4" s="437" t="str">
        <f>IF(Badges!Q28="C","E","")</f>
        <v/>
      </c>
      <c r="AC4" s="438"/>
      <c r="AD4" s="437" t="str">
        <f>IF(Badges!R28="C","E","")</f>
        <v/>
      </c>
      <c r="AE4" s="439"/>
    </row>
    <row r="5" spans="1:31" x14ac:dyDescent="0.2">
      <c r="A5" s="436" t="str">
        <f>Badges!B29</f>
        <v>Eating for Beauty</v>
      </c>
      <c r="B5" s="437" t="str">
        <f>IF(Badges!D51="C","E","")</f>
        <v/>
      </c>
      <c r="C5" s="438"/>
      <c r="D5" s="437" t="str">
        <f>IF(Badges!E51="C","E","")</f>
        <v/>
      </c>
      <c r="E5" s="438"/>
      <c r="F5" s="437" t="str">
        <f>IF(Badges!F51="C","E","")</f>
        <v/>
      </c>
      <c r="G5" s="438"/>
      <c r="H5" s="437" t="str">
        <f>IF(Badges!G51="C","E","")</f>
        <v/>
      </c>
      <c r="I5" s="438"/>
      <c r="J5" s="437" t="str">
        <f>IF(Badges!H51="C","E","")</f>
        <v/>
      </c>
      <c r="K5" s="438"/>
      <c r="L5" s="437" t="str">
        <f>IF(Badges!I51="C","E","")</f>
        <v/>
      </c>
      <c r="M5" s="438"/>
      <c r="N5" s="437" t="str">
        <f>IF(Badges!J51="C","E","")</f>
        <v/>
      </c>
      <c r="O5" s="438"/>
      <c r="P5" s="437" t="str">
        <f>IF(Badges!K51="C","E","")</f>
        <v/>
      </c>
      <c r="Q5" s="438"/>
      <c r="R5" s="437" t="str">
        <f>IF(Badges!L51="C","E","")</f>
        <v/>
      </c>
      <c r="S5" s="438"/>
      <c r="T5" s="437" t="str">
        <f>IF(Badges!M51="C","E","")</f>
        <v/>
      </c>
      <c r="U5" s="438"/>
      <c r="V5" s="437" t="str">
        <f>IF(Badges!N51="C","E","")</f>
        <v/>
      </c>
      <c r="W5" s="438"/>
      <c r="X5" s="437" t="str">
        <f>IF(Badges!O51="C","E","")</f>
        <v/>
      </c>
      <c r="Y5" s="438"/>
      <c r="Z5" s="437" t="str">
        <f>IF(Badges!P51="C","E","")</f>
        <v/>
      </c>
      <c r="AA5" s="438"/>
      <c r="AB5" s="437" t="str">
        <f>IF(Badges!Q51="C","E","")</f>
        <v/>
      </c>
      <c r="AC5" s="438"/>
      <c r="AD5" s="437" t="str">
        <f>IF(Badges!R51="C","E","")</f>
        <v/>
      </c>
      <c r="AE5" s="439"/>
    </row>
    <row r="6" spans="1:31" x14ac:dyDescent="0.2">
      <c r="A6" s="436" t="str">
        <f>Badges!B52</f>
        <v>Public Speaker</v>
      </c>
      <c r="B6" s="437" t="str">
        <f>IF(Badges!D74="C","E","")</f>
        <v/>
      </c>
      <c r="C6" s="438"/>
      <c r="D6" s="437" t="str">
        <f>IF(Badges!E74="C","E","")</f>
        <v/>
      </c>
      <c r="E6" s="438"/>
      <c r="F6" s="437" t="str">
        <f>IF(Badges!F74="C","E","")</f>
        <v/>
      </c>
      <c r="G6" s="438"/>
      <c r="H6" s="437" t="str">
        <f>IF(Badges!G74="C","E","")</f>
        <v/>
      </c>
      <c r="I6" s="438"/>
      <c r="J6" s="437" t="str">
        <f>IF(Badges!H74="C","E","")</f>
        <v/>
      </c>
      <c r="K6" s="438"/>
      <c r="L6" s="437" t="str">
        <f>IF(Badges!I74="C","E","")</f>
        <v/>
      </c>
      <c r="M6" s="438"/>
      <c r="N6" s="437" t="str">
        <f>IF(Badges!J74="C","E","")</f>
        <v/>
      </c>
      <c r="O6" s="438"/>
      <c r="P6" s="437" t="str">
        <f>IF(Badges!K74="C","E","")</f>
        <v/>
      </c>
      <c r="Q6" s="438"/>
      <c r="R6" s="437" t="str">
        <f>IF(Badges!L74="C","E","")</f>
        <v/>
      </c>
      <c r="S6" s="438"/>
      <c r="T6" s="437" t="str">
        <f>IF(Badges!M74="C","E","")</f>
        <v/>
      </c>
      <c r="U6" s="438"/>
      <c r="V6" s="437" t="str">
        <f>IF(Badges!N74="C","E","")</f>
        <v/>
      </c>
      <c r="W6" s="438"/>
      <c r="X6" s="437" t="str">
        <f>IF(Badges!O74="C","E","")</f>
        <v/>
      </c>
      <c r="Y6" s="438"/>
      <c r="Z6" s="437" t="str">
        <f>IF(Badges!P74="C","E","")</f>
        <v/>
      </c>
      <c r="AA6" s="438"/>
      <c r="AB6" s="437" t="str">
        <f>IF(Badges!Q74="C","E","")</f>
        <v/>
      </c>
      <c r="AC6" s="438"/>
      <c r="AD6" s="437" t="str">
        <f>IF(Badges!R74="C","E","")</f>
        <v/>
      </c>
      <c r="AE6" s="439"/>
    </row>
    <row r="7" spans="1:31" x14ac:dyDescent="0.2">
      <c r="A7" s="436" t="str">
        <f>Badges!B75</f>
        <v>Science of Happiness</v>
      </c>
      <c r="B7" s="437" t="str">
        <f>IF(Badges!D97="C","E","")</f>
        <v/>
      </c>
      <c r="C7" s="438"/>
      <c r="D7" s="437" t="str">
        <f>IF(Badges!E97="C","E","")</f>
        <v/>
      </c>
      <c r="E7" s="438"/>
      <c r="F7" s="437" t="str">
        <f>IF(Badges!F97="C","E","")</f>
        <v/>
      </c>
      <c r="G7" s="438"/>
      <c r="H7" s="437" t="str">
        <f>IF(Badges!G97="C","E","")</f>
        <v/>
      </c>
      <c r="I7" s="438"/>
      <c r="J7" s="437" t="str">
        <f>IF(Badges!H97="C","E","")</f>
        <v/>
      </c>
      <c r="K7" s="438"/>
      <c r="L7" s="437" t="str">
        <f>IF(Badges!I97="C","E","")</f>
        <v/>
      </c>
      <c r="M7" s="438"/>
      <c r="N7" s="437" t="str">
        <f>IF(Badges!J97="C","E","")</f>
        <v/>
      </c>
      <c r="O7" s="438"/>
      <c r="P7" s="437" t="str">
        <f>IF(Badges!K97="C","E","")</f>
        <v/>
      </c>
      <c r="Q7" s="438"/>
      <c r="R7" s="437" t="str">
        <f>IF(Badges!L97="C","E","")</f>
        <v/>
      </c>
      <c r="S7" s="438"/>
      <c r="T7" s="437" t="str">
        <f>IF(Badges!M97="C","E","")</f>
        <v/>
      </c>
      <c r="U7" s="438"/>
      <c r="V7" s="437" t="str">
        <f>IF(Badges!N97="C","E","")</f>
        <v/>
      </c>
      <c r="W7" s="438"/>
      <c r="X7" s="437" t="str">
        <f>IF(Badges!O97="C","E","")</f>
        <v/>
      </c>
      <c r="Y7" s="438"/>
      <c r="Z7" s="437" t="str">
        <f>IF(Badges!P97="C","E","")</f>
        <v/>
      </c>
      <c r="AA7" s="438"/>
      <c r="AB7" s="437" t="str">
        <f>IF(Badges!Q97="C","E","")</f>
        <v/>
      </c>
      <c r="AC7" s="438"/>
      <c r="AD7" s="437" t="str">
        <f>IF(Badges!R97="C","E","")</f>
        <v/>
      </c>
      <c r="AE7" s="439"/>
    </row>
    <row r="8" spans="1:31" x14ac:dyDescent="0.2">
      <c r="A8" s="436" t="str">
        <f>Badges!B98</f>
        <v>Screenwriter</v>
      </c>
      <c r="B8" s="437" t="str">
        <f>IF(Badges!D120="C","E","")</f>
        <v/>
      </c>
      <c r="C8" s="438"/>
      <c r="D8" s="437" t="str">
        <f>IF(Badges!E120="C","E","")</f>
        <v/>
      </c>
      <c r="E8" s="438"/>
      <c r="F8" s="437" t="str">
        <f>IF(Badges!F120="C","E","")</f>
        <v/>
      </c>
      <c r="G8" s="438"/>
      <c r="H8" s="437" t="str">
        <f>IF(Badges!G120="C","E","")</f>
        <v/>
      </c>
      <c r="I8" s="438"/>
      <c r="J8" s="437" t="str">
        <f>IF(Badges!H120="C","E","")</f>
        <v/>
      </c>
      <c r="K8" s="438"/>
      <c r="L8" s="437" t="str">
        <f>IF(Badges!I120="C","E","")</f>
        <v/>
      </c>
      <c r="M8" s="438"/>
      <c r="N8" s="437" t="str">
        <f>IF(Badges!J120="C","E","")</f>
        <v/>
      </c>
      <c r="O8" s="438"/>
      <c r="P8" s="437" t="str">
        <f>IF(Badges!K120="C","E","")</f>
        <v/>
      </c>
      <c r="Q8" s="438"/>
      <c r="R8" s="437" t="str">
        <f>IF(Badges!L120="C","E","")</f>
        <v/>
      </c>
      <c r="S8" s="438"/>
      <c r="T8" s="437" t="str">
        <f>IF(Badges!M120="C","E","")</f>
        <v/>
      </c>
      <c r="U8" s="438"/>
      <c r="V8" s="437" t="str">
        <f>IF(Badges!N120="C","E","")</f>
        <v/>
      </c>
      <c r="W8" s="438"/>
      <c r="X8" s="437" t="str">
        <f>IF(Badges!O120="C","E","")</f>
        <v/>
      </c>
      <c r="Y8" s="438"/>
      <c r="Z8" s="437" t="str">
        <f>IF(Badges!P120="C","E","")</f>
        <v/>
      </c>
      <c r="AA8" s="438"/>
      <c r="AB8" s="437" t="str">
        <f>IF(Badges!Q120="C","E","")</f>
        <v/>
      </c>
      <c r="AC8" s="438"/>
      <c r="AD8" s="437" t="str">
        <f>IF(Badges!R120="C","E","")</f>
        <v/>
      </c>
      <c r="AE8" s="439"/>
    </row>
    <row r="9" spans="1:31" x14ac:dyDescent="0.2">
      <c r="A9" s="63" t="str">
        <f>Badges!A121</f>
        <v>It's Your Planet -- Love It!</v>
      </c>
      <c r="B9" s="67"/>
      <c r="C9" s="431"/>
      <c r="D9" s="67"/>
      <c r="E9" s="431"/>
      <c r="F9" s="67"/>
      <c r="G9" s="431"/>
      <c r="H9" s="67"/>
      <c r="I9" s="431"/>
      <c r="J9" s="67"/>
      <c r="K9" s="431"/>
      <c r="L9" s="67"/>
      <c r="M9" s="431"/>
      <c r="N9" s="67"/>
      <c r="O9" s="431"/>
      <c r="P9" s="67"/>
      <c r="Q9" s="431"/>
      <c r="R9" s="67"/>
      <c r="S9" s="431"/>
      <c r="T9" s="67"/>
      <c r="U9" s="431"/>
      <c r="V9" s="67"/>
      <c r="W9" s="431"/>
      <c r="X9" s="67"/>
      <c r="Y9" s="431"/>
      <c r="Z9" s="67"/>
      <c r="AA9" s="431"/>
      <c r="AB9" s="67"/>
      <c r="AC9" s="431"/>
      <c r="AD9" s="67"/>
      <c r="AE9" s="440"/>
    </row>
    <row r="10" spans="1:31" x14ac:dyDescent="0.2">
      <c r="A10" s="436" t="str">
        <f>Badges!B122</f>
        <v>Book Artist</v>
      </c>
      <c r="B10" s="437" t="str">
        <f>IF(Badges!D144="C","E","")</f>
        <v/>
      </c>
      <c r="C10" s="438"/>
      <c r="D10" s="437" t="str">
        <f>IF(Badges!E144="C","E","")</f>
        <v/>
      </c>
      <c r="E10" s="438"/>
      <c r="F10" s="437" t="str">
        <f>IF(Badges!F144="C","E","")</f>
        <v/>
      </c>
      <c r="G10" s="438"/>
      <c r="H10" s="437" t="str">
        <f>IF(Badges!G144="C","E","")</f>
        <v/>
      </c>
      <c r="I10" s="438"/>
      <c r="J10" s="437" t="str">
        <f>IF(Badges!H144="C","E","")</f>
        <v/>
      </c>
      <c r="K10" s="438"/>
      <c r="L10" s="437" t="str">
        <f>IF(Badges!I144="C","E","")</f>
        <v/>
      </c>
      <c r="M10" s="438"/>
      <c r="N10" s="437" t="str">
        <f>IF(Badges!J144="C","E","")</f>
        <v/>
      </c>
      <c r="O10" s="438"/>
      <c r="P10" s="437" t="str">
        <f>IF(Badges!K144="C","E","")</f>
        <v/>
      </c>
      <c r="Q10" s="438"/>
      <c r="R10" s="437" t="str">
        <f>IF(Badges!L144="C","E","")</f>
        <v/>
      </c>
      <c r="S10" s="438"/>
      <c r="T10" s="437" t="str">
        <f>IF(Badges!M144="C","E","")</f>
        <v/>
      </c>
      <c r="U10" s="438"/>
      <c r="V10" s="437" t="str">
        <f>IF(Badges!N144="C","E","")</f>
        <v/>
      </c>
      <c r="W10" s="438"/>
      <c r="X10" s="437" t="str">
        <f>IF(Badges!O144="C","E","")</f>
        <v/>
      </c>
      <c r="Y10" s="438"/>
      <c r="Z10" s="437" t="str">
        <f>IF(Badges!P144="C","E","")</f>
        <v/>
      </c>
      <c r="AA10" s="438"/>
      <c r="AB10" s="437" t="str">
        <f>IF(Badges!Q144="C","E","")</f>
        <v/>
      </c>
      <c r="AC10" s="438"/>
      <c r="AD10" s="437" t="str">
        <f>IF(Badges!R144="C","E","")</f>
        <v/>
      </c>
      <c r="AE10" s="439"/>
    </row>
    <row r="11" spans="1:31" x14ac:dyDescent="0.2">
      <c r="A11" s="436" t="str">
        <f>Badges!B145</f>
        <v>Woodworker</v>
      </c>
      <c r="B11" s="437" t="str">
        <f>IF(Badges!D167="C","E","")</f>
        <v/>
      </c>
      <c r="C11" s="438"/>
      <c r="D11" s="437" t="str">
        <f>IF(Badges!E167="C","E","")</f>
        <v/>
      </c>
      <c r="E11" s="438"/>
      <c r="F11" s="437" t="str">
        <f>IF(Badges!F167="C","E","")</f>
        <v/>
      </c>
      <c r="G11" s="438"/>
      <c r="H11" s="437" t="str">
        <f>IF(Badges!G167="C","E","")</f>
        <v/>
      </c>
      <c r="I11" s="438"/>
      <c r="J11" s="437" t="str">
        <f>IF(Badges!H167="C","E","")</f>
        <v/>
      </c>
      <c r="K11" s="438"/>
      <c r="L11" s="437" t="str">
        <f>IF(Badges!I167="C","E","")</f>
        <v/>
      </c>
      <c r="M11" s="438"/>
      <c r="N11" s="437" t="str">
        <f>IF(Badges!J167="C","E","")</f>
        <v/>
      </c>
      <c r="O11" s="438"/>
      <c r="P11" s="437" t="str">
        <f>IF(Badges!K167="C","E","")</f>
        <v/>
      </c>
      <c r="Q11" s="438"/>
      <c r="R11" s="437" t="str">
        <f>IF(Badges!L167="C","E","")</f>
        <v/>
      </c>
      <c r="S11" s="438"/>
      <c r="T11" s="437" t="str">
        <f>IF(Badges!M167="C","E","")</f>
        <v/>
      </c>
      <c r="U11" s="438"/>
      <c r="V11" s="437" t="str">
        <f>IF(Badges!N167="C","E","")</f>
        <v/>
      </c>
      <c r="W11" s="438"/>
      <c r="X11" s="437" t="str">
        <f>IF(Badges!O167="C","E","")</f>
        <v/>
      </c>
      <c r="Y11" s="438"/>
      <c r="Z11" s="437" t="str">
        <f>IF(Badges!P167="C","E","")</f>
        <v/>
      </c>
      <c r="AA11" s="438"/>
      <c r="AB11" s="437" t="str">
        <f>IF(Badges!Q167="C","E","")</f>
        <v/>
      </c>
      <c r="AC11" s="438"/>
      <c r="AD11" s="437" t="str">
        <f>IF(Badges!R167="C","E","")</f>
        <v/>
      </c>
      <c r="AE11" s="439"/>
    </row>
    <row r="12" spans="1:31" x14ac:dyDescent="0.2">
      <c r="A12" s="436" t="str">
        <f>Badges!B168</f>
        <v>Special Agent</v>
      </c>
      <c r="B12" s="437" t="str">
        <f>IF(Badges!D190="C","E","")</f>
        <v>E</v>
      </c>
      <c r="C12" s="438" t="s">
        <v>911</v>
      </c>
      <c r="D12" s="437" t="str">
        <f>IF(Badges!E190="C","E","")</f>
        <v>E</v>
      </c>
      <c r="E12" s="438" t="s">
        <v>911</v>
      </c>
      <c r="F12" s="437" t="str">
        <f>IF(Badges!F190="C","E","")</f>
        <v/>
      </c>
      <c r="G12" s="438"/>
      <c r="H12" s="437" t="str">
        <f>IF(Badges!G190="C","E","")</f>
        <v/>
      </c>
      <c r="I12" s="438"/>
      <c r="J12" s="437" t="str">
        <f>IF(Badges!H190="C","E","")</f>
        <v/>
      </c>
      <c r="K12" s="438"/>
      <c r="L12" s="437" t="str">
        <f>IF(Badges!I190="C","E","")</f>
        <v/>
      </c>
      <c r="M12" s="438"/>
      <c r="N12" s="437" t="str">
        <f>IF(Badges!J190="C","E","")</f>
        <v>E</v>
      </c>
      <c r="O12" s="438" t="s">
        <v>911</v>
      </c>
      <c r="P12" s="437" t="str">
        <f>IF(Badges!K190="C","E","")</f>
        <v>E</v>
      </c>
      <c r="Q12" s="438" t="s">
        <v>911</v>
      </c>
      <c r="R12" s="437" t="str">
        <f>IF(Badges!L190="C","E","")</f>
        <v/>
      </c>
      <c r="S12" s="438"/>
      <c r="T12" s="437" t="str">
        <f>IF(Badges!M190="C","E","")</f>
        <v/>
      </c>
      <c r="U12" s="438"/>
      <c r="V12" s="437" t="str">
        <f>IF(Badges!N190="C","E","")</f>
        <v/>
      </c>
      <c r="W12" s="438"/>
      <c r="X12" s="437" t="str">
        <f>IF(Badges!O190="C","E","")</f>
        <v/>
      </c>
      <c r="Y12" s="438"/>
      <c r="Z12" s="437" t="str">
        <f>IF(Badges!P190="C","E","")</f>
        <v>E</v>
      </c>
      <c r="AA12" s="438" t="s">
        <v>911</v>
      </c>
      <c r="AB12" s="437" t="str">
        <f>IF(Badges!Q190="C","E","")</f>
        <v/>
      </c>
      <c r="AC12" s="438"/>
      <c r="AD12" s="437" t="str">
        <f>IF(Badges!R190="C","E","")</f>
        <v/>
      </c>
      <c r="AE12" s="439"/>
    </row>
    <row r="13" spans="1:31" x14ac:dyDescent="0.2">
      <c r="A13" s="436" t="str">
        <f>Badges!B191</f>
        <v>Trailblazing</v>
      </c>
      <c r="B13" s="437" t="str">
        <f>IF(Badges!D213="C","E","")</f>
        <v/>
      </c>
      <c r="C13" s="438"/>
      <c r="D13" s="437" t="str">
        <f>IF(Badges!E213="C","E","")</f>
        <v/>
      </c>
      <c r="E13" s="438"/>
      <c r="F13" s="437" t="str">
        <f>IF(Badges!F213="C","E","")</f>
        <v/>
      </c>
      <c r="G13" s="438"/>
      <c r="H13" s="437" t="str">
        <f>IF(Badges!G213="C","E","")</f>
        <v/>
      </c>
      <c r="I13" s="438"/>
      <c r="J13" s="437" t="str">
        <f>IF(Badges!H213="C","E","")</f>
        <v/>
      </c>
      <c r="K13" s="438"/>
      <c r="L13" s="437" t="str">
        <f>IF(Badges!I213="C","E","")</f>
        <v/>
      </c>
      <c r="M13" s="438"/>
      <c r="N13" s="437" t="str">
        <f>IF(Badges!J213="C","E","")</f>
        <v/>
      </c>
      <c r="O13" s="438"/>
      <c r="P13" s="437" t="str">
        <f>IF(Badges!K213="C","E","")</f>
        <v/>
      </c>
      <c r="Q13" s="438"/>
      <c r="R13" s="437" t="str">
        <f>IF(Badges!L213="C","E","")</f>
        <v/>
      </c>
      <c r="S13" s="438"/>
      <c r="T13" s="437" t="str">
        <f>IF(Badges!M213="C","E","")</f>
        <v/>
      </c>
      <c r="U13" s="438"/>
      <c r="V13" s="437" t="str">
        <f>IF(Badges!N213="C","E","")</f>
        <v/>
      </c>
      <c r="W13" s="438"/>
      <c r="X13" s="437" t="str">
        <f>IF(Badges!O213="C","E","")</f>
        <v/>
      </c>
      <c r="Y13" s="438"/>
      <c r="Z13" s="437" t="str">
        <f>IF(Badges!P213="C","E","")</f>
        <v/>
      </c>
      <c r="AA13" s="438"/>
      <c r="AB13" s="437" t="str">
        <f>IF(Badges!Q213="C","E","")</f>
        <v/>
      </c>
      <c r="AC13" s="438"/>
      <c r="AD13" s="437" t="str">
        <f>IF(Badges!R213="C","E","")</f>
        <v/>
      </c>
      <c r="AE13" s="439"/>
    </row>
    <row r="14" spans="1:31" x14ac:dyDescent="0.2">
      <c r="A14" s="436" t="str">
        <f>Badges!B214</f>
        <v>Babysitter</v>
      </c>
      <c r="B14" s="437" t="str">
        <f>IF(Badges!D236="C","E","")</f>
        <v/>
      </c>
      <c r="C14" s="438"/>
      <c r="D14" s="437" t="str">
        <f>IF(Badges!E236="C","E","")</f>
        <v/>
      </c>
      <c r="E14" s="438"/>
      <c r="F14" s="437" t="str">
        <f>IF(Badges!F236="C","E","")</f>
        <v/>
      </c>
      <c r="G14" s="438"/>
      <c r="H14" s="437" t="str">
        <f>IF(Badges!G236="C","E","")</f>
        <v/>
      </c>
      <c r="I14" s="438"/>
      <c r="J14" s="437" t="str">
        <f>IF(Badges!H236="C","E","")</f>
        <v/>
      </c>
      <c r="K14" s="438"/>
      <c r="L14" s="437" t="str">
        <f>IF(Badges!I236="C","E","")</f>
        <v/>
      </c>
      <c r="M14" s="438"/>
      <c r="N14" s="437" t="str">
        <f>IF(Badges!J236="C","E","")</f>
        <v/>
      </c>
      <c r="O14" s="438"/>
      <c r="P14" s="437" t="str">
        <f>IF(Badges!K236="C","E","")</f>
        <v/>
      </c>
      <c r="Q14" s="438"/>
      <c r="R14" s="437" t="str">
        <f>IF(Badges!L236="C","E","")</f>
        <v/>
      </c>
      <c r="S14" s="438"/>
      <c r="T14" s="437" t="str">
        <f>IF(Badges!M236="C","E","")</f>
        <v/>
      </c>
      <c r="U14" s="438"/>
      <c r="V14" s="437" t="str">
        <f>IF(Badges!N236="C","E","")</f>
        <v/>
      </c>
      <c r="W14" s="438"/>
      <c r="X14" s="437" t="str">
        <f>IF(Badges!O236="C","E","")</f>
        <v/>
      </c>
      <c r="Y14" s="438"/>
      <c r="Z14" s="437" t="str">
        <f>IF(Badges!P236="C","E","")</f>
        <v/>
      </c>
      <c r="AA14" s="438"/>
      <c r="AB14" s="437" t="str">
        <f>IF(Badges!Q236="C","E","")</f>
        <v/>
      </c>
      <c r="AC14" s="438"/>
      <c r="AD14" s="437" t="str">
        <f>IF(Badges!R236="C","E","")</f>
        <v/>
      </c>
      <c r="AE14" s="439"/>
    </row>
    <row r="15" spans="1:31" x14ac:dyDescent="0.2">
      <c r="A15" s="63" t="str">
        <f>Badges!A237</f>
        <v>It's Your Story -- Tell It!</v>
      </c>
      <c r="B15" s="67"/>
      <c r="C15" s="431"/>
      <c r="D15" s="67"/>
      <c r="E15" s="431"/>
      <c r="F15" s="67"/>
      <c r="G15" s="431"/>
      <c r="H15" s="67"/>
      <c r="I15" s="431"/>
      <c r="J15" s="67"/>
      <c r="K15" s="431"/>
      <c r="L15" s="67"/>
      <c r="M15" s="431"/>
      <c r="N15" s="67"/>
      <c r="O15" s="431"/>
      <c r="P15" s="67"/>
      <c r="Q15" s="431"/>
      <c r="R15" s="67"/>
      <c r="S15" s="431"/>
      <c r="T15" s="67"/>
      <c r="U15" s="431"/>
      <c r="V15" s="67"/>
      <c r="W15" s="431"/>
      <c r="X15" s="67"/>
      <c r="Y15" s="431"/>
      <c r="Z15" s="67"/>
      <c r="AA15" s="431"/>
      <c r="AB15" s="67"/>
      <c r="AC15" s="431"/>
      <c r="AD15" s="67"/>
      <c r="AE15" s="440"/>
    </row>
    <row r="16" spans="1:31" x14ac:dyDescent="0.2">
      <c r="A16" s="436" t="str">
        <f>Badges!B238</f>
        <v>Night Owl</v>
      </c>
      <c r="B16" s="437" t="str">
        <f>IF(Badges!D260="C","E","")</f>
        <v/>
      </c>
      <c r="C16" s="438"/>
      <c r="D16" s="437" t="str">
        <f>IF(Badges!E260="C","E","")</f>
        <v/>
      </c>
      <c r="E16" s="438"/>
      <c r="F16" s="437" t="str">
        <f>IF(Badges!F260="C","E","")</f>
        <v/>
      </c>
      <c r="G16" s="438"/>
      <c r="H16" s="437" t="str">
        <f>IF(Badges!G260="C","E","")</f>
        <v/>
      </c>
      <c r="I16" s="438"/>
      <c r="J16" s="437" t="str">
        <f>IF(Badges!H260="C","E","")</f>
        <v/>
      </c>
      <c r="K16" s="438"/>
      <c r="L16" s="437" t="str">
        <f>IF(Badges!I260="C","E","")</f>
        <v/>
      </c>
      <c r="M16" s="438"/>
      <c r="N16" s="437" t="str">
        <f>IF(Badges!J260="C","E","")</f>
        <v/>
      </c>
      <c r="O16" s="438"/>
      <c r="P16" s="437" t="str">
        <f>IF(Badges!K260="C","E","")</f>
        <v/>
      </c>
      <c r="Q16" s="438"/>
      <c r="R16" s="437" t="str">
        <f>IF(Badges!L260="C","E","")</f>
        <v/>
      </c>
      <c r="S16" s="438"/>
      <c r="T16" s="437" t="str">
        <f>IF(Badges!M260="C","E","")</f>
        <v/>
      </c>
      <c r="U16" s="438"/>
      <c r="V16" s="437" t="str">
        <f>IF(Badges!N260="C","E","")</f>
        <v/>
      </c>
      <c r="W16" s="438"/>
      <c r="X16" s="437" t="str">
        <f>IF(Badges!O260="C","E","")</f>
        <v/>
      </c>
      <c r="Y16" s="438"/>
      <c r="Z16" s="437" t="str">
        <f>IF(Badges!P260="C","E","")</f>
        <v/>
      </c>
      <c r="AA16" s="438"/>
      <c r="AB16" s="437" t="str">
        <f>IF(Badges!Q260="C","E","")</f>
        <v/>
      </c>
      <c r="AC16" s="438"/>
      <c r="AD16" s="437" t="str">
        <f>IF(Badges!R260="C","E","")</f>
        <v/>
      </c>
      <c r="AE16" s="439"/>
    </row>
    <row r="17" spans="1:31" x14ac:dyDescent="0.2">
      <c r="A17" s="436" t="str">
        <f>Badges!B261</f>
        <v>Animal Helpers</v>
      </c>
      <c r="B17" s="437" t="str">
        <f>IF(Badges!D283="C","E","")</f>
        <v>E</v>
      </c>
      <c r="C17" s="438" t="s">
        <v>911</v>
      </c>
      <c r="D17" s="437" t="str">
        <f>IF(Badges!E283="C","E","")</f>
        <v>E</v>
      </c>
      <c r="E17" s="438" t="s">
        <v>911</v>
      </c>
      <c r="F17" s="437" t="str">
        <f>IF(Badges!F283="C","E","")</f>
        <v>E</v>
      </c>
      <c r="G17" s="438" t="s">
        <v>911</v>
      </c>
      <c r="H17" s="437" t="str">
        <f>IF(Badges!G283="C","E","")</f>
        <v/>
      </c>
      <c r="I17" s="438"/>
      <c r="J17" s="437" t="str">
        <f>IF(Badges!H283="C","E","")</f>
        <v/>
      </c>
      <c r="K17" s="438"/>
      <c r="L17" s="437" t="str">
        <f>IF(Badges!I283="C","E","")</f>
        <v>E</v>
      </c>
      <c r="M17" s="438" t="s">
        <v>911</v>
      </c>
      <c r="N17" s="437" t="str">
        <f>IF(Badges!J283="C","E","")</f>
        <v/>
      </c>
      <c r="O17" s="438"/>
      <c r="P17" s="437" t="str">
        <f>IF(Badges!K283="C","E","")</f>
        <v>E</v>
      </c>
      <c r="Q17" s="438" t="s">
        <v>911</v>
      </c>
      <c r="R17" s="437" t="str">
        <f>IF(Badges!L283="C","E","")</f>
        <v>E</v>
      </c>
      <c r="S17" s="438" t="s">
        <v>911</v>
      </c>
      <c r="T17" s="437" t="str">
        <f>IF(Badges!M283="C","E","")</f>
        <v/>
      </c>
      <c r="U17" s="438"/>
      <c r="V17" s="437" t="str">
        <f>IF(Badges!N283="C","E","")</f>
        <v/>
      </c>
      <c r="W17" s="438"/>
      <c r="X17" s="437" t="str">
        <f>IF(Badges!O283="C","E","")</f>
        <v/>
      </c>
      <c r="Y17" s="438"/>
      <c r="Z17" s="437" t="str">
        <f>IF(Badges!P283="C","E","")</f>
        <v/>
      </c>
      <c r="AA17" s="438"/>
      <c r="AB17" s="437" t="str">
        <f>IF(Badges!Q283="C","E","")</f>
        <v/>
      </c>
      <c r="AC17" s="438"/>
      <c r="AD17" s="437" t="str">
        <f>IF(Badges!R283="C","E","")</f>
        <v/>
      </c>
      <c r="AE17" s="439"/>
    </row>
    <row r="18" spans="1:31" x14ac:dyDescent="0.2">
      <c r="A18" s="436" t="str">
        <f>Badges!B284</f>
        <v>Field Day</v>
      </c>
      <c r="B18" s="437" t="str">
        <f>IF(Badges!D306="C","E","")</f>
        <v/>
      </c>
      <c r="C18" s="438"/>
      <c r="D18" s="437" t="str">
        <f>IF(Badges!E306="C","E","")</f>
        <v/>
      </c>
      <c r="E18" s="438"/>
      <c r="F18" s="437" t="str">
        <f>IF(Badges!F306="C","E","")</f>
        <v/>
      </c>
      <c r="G18" s="438"/>
      <c r="H18" s="437" t="str">
        <f>IF(Badges!G306="C","E","")</f>
        <v/>
      </c>
      <c r="I18" s="438"/>
      <c r="J18" s="437" t="str">
        <f>IF(Badges!H306="C","E","")</f>
        <v/>
      </c>
      <c r="K18" s="438"/>
      <c r="L18" s="437" t="str">
        <f>IF(Badges!I306="C","E","")</f>
        <v/>
      </c>
      <c r="M18" s="438"/>
      <c r="N18" s="437" t="str">
        <f>IF(Badges!J306="C","E","")</f>
        <v/>
      </c>
      <c r="O18" s="438"/>
      <c r="P18" s="437" t="str">
        <f>IF(Badges!K306="C","E","")</f>
        <v/>
      </c>
      <c r="Q18" s="438"/>
      <c r="R18" s="437" t="str">
        <f>IF(Badges!L306="C","E","")</f>
        <v/>
      </c>
      <c r="S18" s="438"/>
      <c r="T18" s="437" t="str">
        <f>IF(Badges!M306="C","E","")</f>
        <v/>
      </c>
      <c r="U18" s="438"/>
      <c r="V18" s="437" t="str">
        <f>IF(Badges!N306="C","E","")</f>
        <v/>
      </c>
      <c r="W18" s="438"/>
      <c r="X18" s="437" t="str">
        <f>IF(Badges!O306="C","E","")</f>
        <v/>
      </c>
      <c r="Y18" s="438"/>
      <c r="Z18" s="437" t="str">
        <f>IF(Badges!P306="C","E","")</f>
        <v/>
      </c>
      <c r="AA18" s="438"/>
      <c r="AB18" s="437" t="str">
        <f>IF(Badges!Q306="C","E","")</f>
        <v/>
      </c>
      <c r="AC18" s="438"/>
      <c r="AD18" s="437" t="str">
        <f>IF(Badges!R306="C","E","")</f>
        <v/>
      </c>
      <c r="AE18" s="439"/>
    </row>
    <row r="19" spans="1:31" x14ac:dyDescent="0.2">
      <c r="A19" s="436" t="str">
        <f>Badges!B307</f>
        <v>Entrepreneur</v>
      </c>
      <c r="B19" s="437" t="str">
        <f>IF(Badges!D329="C","E","")</f>
        <v/>
      </c>
      <c r="C19" s="438"/>
      <c r="D19" s="437" t="str">
        <f>IF(Badges!E329="C","E","")</f>
        <v/>
      </c>
      <c r="E19" s="438"/>
      <c r="F19" s="437" t="str">
        <f>IF(Badges!F329="C","E","")</f>
        <v/>
      </c>
      <c r="G19" s="438"/>
      <c r="H19" s="437" t="str">
        <f>IF(Badges!G329="C","E","")</f>
        <v/>
      </c>
      <c r="I19" s="438"/>
      <c r="J19" s="437" t="str">
        <f>IF(Badges!H329="C","E","")</f>
        <v/>
      </c>
      <c r="K19" s="438"/>
      <c r="L19" s="437" t="str">
        <f>IF(Badges!I329="C","E","")</f>
        <v/>
      </c>
      <c r="M19" s="438"/>
      <c r="N19" s="437" t="str">
        <f>IF(Badges!J329="C","E","")</f>
        <v/>
      </c>
      <c r="O19" s="438"/>
      <c r="P19" s="437" t="str">
        <f>IF(Badges!K329="C","E","")</f>
        <v/>
      </c>
      <c r="Q19" s="438"/>
      <c r="R19" s="437" t="str">
        <f>IF(Badges!L329="C","E","")</f>
        <v/>
      </c>
      <c r="S19" s="438"/>
      <c r="T19" s="437" t="str">
        <f>IF(Badges!M329="C","E","")</f>
        <v/>
      </c>
      <c r="U19" s="438"/>
      <c r="V19" s="437" t="str">
        <f>IF(Badges!N329="C","E","")</f>
        <v/>
      </c>
      <c r="W19" s="438"/>
      <c r="X19" s="437" t="str">
        <f>IF(Badges!O329="C","E","")</f>
        <v/>
      </c>
      <c r="Y19" s="438"/>
      <c r="Z19" s="437" t="str">
        <f>IF(Badges!P329="C","E","")</f>
        <v/>
      </c>
      <c r="AA19" s="438"/>
      <c r="AB19" s="437" t="str">
        <f>IF(Badges!Q329="C","E","")</f>
        <v/>
      </c>
      <c r="AC19" s="438"/>
      <c r="AD19" s="437" t="str">
        <f>IF(Badges!R329="C","E","")</f>
        <v/>
      </c>
      <c r="AE19" s="439"/>
    </row>
    <row r="20" spans="1:31" x14ac:dyDescent="0.2">
      <c r="A20" s="436" t="str">
        <f>Badges!B330</f>
        <v>Netiquette</v>
      </c>
      <c r="B20" s="437" t="str">
        <f>IF(Badges!D352="C","E","")</f>
        <v/>
      </c>
      <c r="C20" s="438"/>
      <c r="D20" s="437" t="str">
        <f>IF(Badges!E352="C","E","")</f>
        <v/>
      </c>
      <c r="E20" s="438"/>
      <c r="F20" s="437" t="str">
        <f>IF(Badges!F352="C","E","")</f>
        <v/>
      </c>
      <c r="G20" s="438"/>
      <c r="H20" s="437" t="str">
        <f>IF(Badges!G352="C","E","")</f>
        <v/>
      </c>
      <c r="I20" s="438"/>
      <c r="J20" s="437" t="str">
        <f>IF(Badges!H352="C","E","")</f>
        <v/>
      </c>
      <c r="K20" s="438"/>
      <c r="L20" s="437" t="str">
        <f>IF(Badges!I352="C","E","")</f>
        <v/>
      </c>
      <c r="M20" s="438"/>
      <c r="N20" s="437" t="str">
        <f>IF(Badges!J352="C","E","")</f>
        <v/>
      </c>
      <c r="O20" s="438"/>
      <c r="P20" s="437" t="str">
        <f>IF(Badges!K352="C","E","")</f>
        <v/>
      </c>
      <c r="Q20" s="438"/>
      <c r="R20" s="437" t="str">
        <f>IF(Badges!L352="C","E","")</f>
        <v/>
      </c>
      <c r="S20" s="438"/>
      <c r="T20" s="437" t="str">
        <f>IF(Badges!M352="C","E","")</f>
        <v/>
      </c>
      <c r="U20" s="438"/>
      <c r="V20" s="437" t="str">
        <f>IF(Badges!N352="C","E","")</f>
        <v/>
      </c>
      <c r="W20" s="438"/>
      <c r="X20" s="437" t="str">
        <f>IF(Badges!O352="C","E","")</f>
        <v/>
      </c>
      <c r="Y20" s="438"/>
      <c r="Z20" s="437" t="str">
        <f>IF(Badges!P352="C","E","")</f>
        <v/>
      </c>
      <c r="AA20" s="438"/>
      <c r="AB20" s="437" t="str">
        <f>IF(Badges!Q352="C","E","")</f>
        <v/>
      </c>
      <c r="AC20" s="438"/>
      <c r="AD20" s="437" t="str">
        <f>IF(Badges!R352="C","E","")</f>
        <v/>
      </c>
      <c r="AE20" s="439"/>
    </row>
    <row r="21" spans="1:31" x14ac:dyDescent="0.2">
      <c r="A21" s="63" t="str">
        <f>Badges!A353</f>
        <v>Legacy</v>
      </c>
      <c r="B21" s="67"/>
      <c r="C21" s="431"/>
      <c r="D21" s="67"/>
      <c r="E21" s="431"/>
      <c r="F21" s="67"/>
      <c r="G21" s="431"/>
      <c r="H21" s="67"/>
      <c r="I21" s="431"/>
      <c r="J21" s="67"/>
      <c r="K21" s="431"/>
      <c r="L21" s="67"/>
      <c r="M21" s="431"/>
      <c r="N21" s="67"/>
      <c r="O21" s="431"/>
      <c r="P21" s="67"/>
      <c r="Q21" s="431"/>
      <c r="R21" s="67"/>
      <c r="S21" s="431"/>
      <c r="T21" s="67"/>
      <c r="U21" s="431"/>
      <c r="V21" s="67"/>
      <c r="W21" s="431"/>
      <c r="X21" s="67"/>
      <c r="Y21" s="431"/>
      <c r="Z21" s="67"/>
      <c r="AA21" s="431"/>
      <c r="AB21" s="67"/>
      <c r="AC21" s="431"/>
      <c r="AD21" s="67"/>
      <c r="AE21" s="440"/>
    </row>
    <row r="22" spans="1:31" x14ac:dyDescent="0.2">
      <c r="A22" s="436" t="str">
        <f>Badges!B354</f>
        <v>Comic Artist</v>
      </c>
      <c r="B22" s="437" t="str">
        <f>IF(Badges!D376="C","E","")</f>
        <v/>
      </c>
      <c r="C22" s="438"/>
      <c r="D22" s="437" t="str">
        <f>IF(Badges!E376="C","E","")</f>
        <v/>
      </c>
      <c r="E22" s="438"/>
      <c r="F22" s="437" t="str">
        <f>IF(Badges!F376="C","E","")</f>
        <v/>
      </c>
      <c r="G22" s="438"/>
      <c r="H22" s="437" t="str">
        <f>IF(Badges!G376="C","E","")</f>
        <v/>
      </c>
      <c r="I22" s="438"/>
      <c r="J22" s="437" t="str">
        <f>IF(Badges!H376="C","E","")</f>
        <v/>
      </c>
      <c r="K22" s="438"/>
      <c r="L22" s="437" t="str">
        <f>IF(Badges!I376="C","E","")</f>
        <v/>
      </c>
      <c r="M22" s="438"/>
      <c r="N22" s="437" t="str">
        <f>IF(Badges!J376="C","E","")</f>
        <v/>
      </c>
      <c r="O22" s="438"/>
      <c r="P22" s="437" t="str">
        <f>IF(Badges!K376="C","E","")</f>
        <v/>
      </c>
      <c r="Q22" s="438"/>
      <c r="R22" s="437" t="str">
        <f>IF(Badges!L376="C","E","")</f>
        <v/>
      </c>
      <c r="S22" s="438"/>
      <c r="T22" s="437" t="str">
        <f>IF(Badges!M376="C","E","")</f>
        <v/>
      </c>
      <c r="U22" s="438"/>
      <c r="V22" s="437" t="str">
        <f>IF(Badges!N376="C","E","")</f>
        <v/>
      </c>
      <c r="W22" s="438"/>
      <c r="X22" s="437" t="str">
        <f>IF(Badges!O376="C","E","")</f>
        <v/>
      </c>
      <c r="Y22" s="438"/>
      <c r="Z22" s="437" t="str">
        <f>IF(Badges!P376="C","E","")</f>
        <v/>
      </c>
      <c r="AA22" s="438"/>
      <c r="AB22" s="437" t="str">
        <f>IF(Badges!Q376="C","E","")</f>
        <v/>
      </c>
      <c r="AC22" s="438"/>
      <c r="AD22" s="437" t="str">
        <f>IF(Badges!R376="C","E","")</f>
        <v/>
      </c>
      <c r="AE22" s="439"/>
    </row>
    <row r="23" spans="1:31" x14ac:dyDescent="0.2">
      <c r="A23" s="436" t="str">
        <f>Badges!B377</f>
        <v>Good Sportsmanship</v>
      </c>
      <c r="B23" s="437" t="str">
        <f>IF(Badges!D399="C","E","")</f>
        <v/>
      </c>
      <c r="C23" s="438"/>
      <c r="D23" s="437" t="str">
        <f>IF(Badges!E399="C","E","")</f>
        <v/>
      </c>
      <c r="E23" s="438"/>
      <c r="F23" s="437" t="str">
        <f>IF(Badges!F399="C","E","")</f>
        <v/>
      </c>
      <c r="G23" s="438"/>
      <c r="H23" s="437" t="str">
        <f>IF(Badges!G399="C","E","")</f>
        <v/>
      </c>
      <c r="I23" s="438"/>
      <c r="J23" s="437" t="str">
        <f>IF(Badges!H399="C","E","")</f>
        <v/>
      </c>
      <c r="K23" s="438"/>
      <c r="L23" s="437" t="str">
        <f>IF(Badges!I399="C","E","")</f>
        <v/>
      </c>
      <c r="M23" s="438"/>
      <c r="N23" s="437" t="str">
        <f>IF(Badges!J399="C","E","")</f>
        <v/>
      </c>
      <c r="O23" s="438"/>
      <c r="P23" s="437" t="str">
        <f>IF(Badges!K399="C","E","")</f>
        <v/>
      </c>
      <c r="Q23" s="438"/>
      <c r="R23" s="437" t="str">
        <f>IF(Badges!L399="C","E","")</f>
        <v/>
      </c>
      <c r="S23" s="438"/>
      <c r="T23" s="437" t="str">
        <f>IF(Badges!M399="C","E","")</f>
        <v/>
      </c>
      <c r="U23" s="438" t="s">
        <v>864</v>
      </c>
      <c r="V23" s="437" t="str">
        <f>IF(Badges!N399="C","E","")</f>
        <v/>
      </c>
      <c r="W23" s="438"/>
      <c r="X23" s="437" t="str">
        <f>IF(Badges!O399="C","E","")</f>
        <v/>
      </c>
      <c r="Y23" s="438"/>
      <c r="Z23" s="437" t="str">
        <f>IF(Badges!P399="C","E","")</f>
        <v/>
      </c>
      <c r="AA23" s="438"/>
      <c r="AB23" s="437" t="str">
        <f>IF(Badges!Q399="C","E","")</f>
        <v/>
      </c>
      <c r="AC23" s="438"/>
      <c r="AD23" s="437" t="str">
        <f>IF(Badges!R399="C","E","")</f>
        <v/>
      </c>
      <c r="AE23" s="439"/>
    </row>
    <row r="24" spans="1:31" x14ac:dyDescent="0.2">
      <c r="A24" s="436" t="str">
        <f>Badges!B400</f>
        <v>Finding Common Ground</v>
      </c>
      <c r="B24" s="437" t="str">
        <f>IF(Badges!D422="C","E","")</f>
        <v/>
      </c>
      <c r="C24" s="438"/>
      <c r="D24" s="437" t="str">
        <f>IF(Badges!E422="C","E","")</f>
        <v/>
      </c>
      <c r="E24" s="438"/>
      <c r="F24" s="437" t="str">
        <f>IF(Badges!F422="C","E","")</f>
        <v/>
      </c>
      <c r="G24" s="438"/>
      <c r="H24" s="437" t="str">
        <f>IF(Badges!G422="C","E","")</f>
        <v/>
      </c>
      <c r="I24" s="438"/>
      <c r="J24" s="437" t="str">
        <f>IF(Badges!H422="C","E","")</f>
        <v/>
      </c>
      <c r="K24" s="438"/>
      <c r="L24" s="437" t="str">
        <f>IF(Badges!I422="C","E","")</f>
        <v/>
      </c>
      <c r="M24" s="438"/>
      <c r="N24" s="437" t="str">
        <f>IF(Badges!J422="C","E","")</f>
        <v/>
      </c>
      <c r="O24" s="438"/>
      <c r="P24" s="437" t="str">
        <f>IF(Badges!K422="C","E","")</f>
        <v/>
      </c>
      <c r="Q24" s="438"/>
      <c r="R24" s="437" t="str">
        <f>IF(Badges!L422="C","E","")</f>
        <v/>
      </c>
      <c r="S24" s="438"/>
      <c r="T24" s="437" t="str">
        <f>IF(Badges!M422="C","E","")</f>
        <v/>
      </c>
      <c r="U24" s="438"/>
      <c r="V24" s="437" t="str">
        <f>IF(Badges!N422="C","E","")</f>
        <v/>
      </c>
      <c r="W24" s="438"/>
      <c r="X24" s="437" t="str">
        <f>IF(Badges!O422="C","E","")</f>
        <v/>
      </c>
      <c r="Y24" s="438"/>
      <c r="Z24" s="437" t="str">
        <f>IF(Badges!P422="C","E","")</f>
        <v/>
      </c>
      <c r="AA24" s="438"/>
      <c r="AB24" s="437" t="str">
        <f>IF(Badges!Q422="C","E","")</f>
        <v/>
      </c>
      <c r="AC24" s="438"/>
      <c r="AD24" s="437" t="str">
        <f>IF(Badges!R422="C","E","")</f>
        <v/>
      </c>
      <c r="AE24" s="439"/>
    </row>
    <row r="25" spans="1:31" x14ac:dyDescent="0.2">
      <c r="A25" s="436" t="str">
        <f>Badges!B423</f>
        <v>New Cuisines</v>
      </c>
      <c r="B25" s="437" t="str">
        <f>IF(Badges!D445="C","E","")</f>
        <v/>
      </c>
      <c r="C25" s="438"/>
      <c r="D25" s="437" t="str">
        <f>IF(Badges!E445="C","E","")</f>
        <v/>
      </c>
      <c r="E25" s="438"/>
      <c r="F25" s="437" t="str">
        <f>IF(Badges!F445="C","E","")</f>
        <v/>
      </c>
      <c r="G25" s="438"/>
      <c r="H25" s="437" t="str">
        <f>IF(Badges!G445="C","E","")</f>
        <v/>
      </c>
      <c r="I25" s="438"/>
      <c r="J25" s="437" t="str">
        <f>IF(Badges!H445="C","E","")</f>
        <v/>
      </c>
      <c r="K25" s="438"/>
      <c r="L25" s="437" t="str">
        <f>IF(Badges!I445="C","E","")</f>
        <v/>
      </c>
      <c r="M25" s="438"/>
      <c r="N25" s="437" t="str">
        <f>IF(Badges!J445="C","E","")</f>
        <v/>
      </c>
      <c r="O25" s="438"/>
      <c r="P25" s="437" t="str">
        <f>IF(Badges!K445="C","E","")</f>
        <v/>
      </c>
      <c r="Q25" s="438"/>
      <c r="R25" s="437" t="str">
        <f>IF(Badges!L445="C","E","")</f>
        <v/>
      </c>
      <c r="S25" s="438"/>
      <c r="T25" s="437" t="str">
        <f>IF(Badges!M445="C","E","")</f>
        <v/>
      </c>
      <c r="U25" s="438"/>
      <c r="V25" s="437" t="str">
        <f>IF(Badges!N445="C","E","")</f>
        <v/>
      </c>
      <c r="W25" s="438"/>
      <c r="X25" s="437" t="str">
        <f>IF(Badges!O445="C","E","")</f>
        <v/>
      </c>
      <c r="Y25" s="438"/>
      <c r="Z25" s="437" t="str">
        <f>IF(Badges!P445="C","E","")</f>
        <v/>
      </c>
      <c r="AA25" s="438"/>
      <c r="AB25" s="437" t="str">
        <f>IF(Badges!Q445="C","E","")</f>
        <v/>
      </c>
      <c r="AC25" s="438"/>
      <c r="AD25" s="437" t="str">
        <f>IF(Badges!R445="C","E","")</f>
        <v/>
      </c>
      <c r="AE25" s="439"/>
    </row>
    <row r="26" spans="1:31" x14ac:dyDescent="0.2">
      <c r="A26" s="436" t="str">
        <f>Badges!B446</f>
        <v>Cadette First Aid</v>
      </c>
      <c r="B26" s="437" t="str">
        <f>IF(Badges!D468="C","E","")</f>
        <v/>
      </c>
      <c r="C26" s="438"/>
      <c r="D26" s="437" t="str">
        <f>IF(Badges!E468="C","E","")</f>
        <v/>
      </c>
      <c r="E26" s="438"/>
      <c r="F26" s="437" t="str">
        <f>IF(Badges!F468="C","E","")</f>
        <v/>
      </c>
      <c r="G26" s="438"/>
      <c r="H26" s="437" t="str">
        <f>IF(Badges!G468="C","E","")</f>
        <v/>
      </c>
      <c r="I26" s="438"/>
      <c r="J26" s="437" t="str">
        <f>IF(Badges!H468="C","E","")</f>
        <v/>
      </c>
      <c r="K26" s="438"/>
      <c r="L26" s="437" t="str">
        <f>IF(Badges!I468="C","E","")</f>
        <v/>
      </c>
      <c r="M26" s="438"/>
      <c r="N26" s="437" t="str">
        <f>IF(Badges!J468="C","E","")</f>
        <v/>
      </c>
      <c r="O26" s="438"/>
      <c r="P26" s="437" t="str">
        <f>IF(Badges!K468="C","E","")</f>
        <v/>
      </c>
      <c r="Q26" s="438"/>
      <c r="R26" s="437" t="str">
        <f>IF(Badges!L468="C","E","")</f>
        <v/>
      </c>
      <c r="S26" s="438"/>
      <c r="T26" s="437" t="str">
        <f>IF(Badges!M468="C","E","")</f>
        <v/>
      </c>
      <c r="U26" s="438"/>
      <c r="V26" s="437" t="str">
        <f>IF(Badges!N468="C","E","")</f>
        <v/>
      </c>
      <c r="W26" s="438"/>
      <c r="X26" s="437" t="str">
        <f>IF(Badges!O468="C","E","")</f>
        <v/>
      </c>
      <c r="Y26" s="438"/>
      <c r="Z26" s="437" t="str">
        <f>IF(Badges!P468="C","E","")</f>
        <v/>
      </c>
      <c r="AA26" s="438"/>
      <c r="AB26" s="437" t="str">
        <f>IF(Badges!Q468="C","E","")</f>
        <v/>
      </c>
      <c r="AC26" s="438"/>
      <c r="AD26" s="437" t="str">
        <f>IF(Badges!R468="C","E","")</f>
        <v/>
      </c>
      <c r="AE26" s="439"/>
    </row>
    <row r="27" spans="1:31" x14ac:dyDescent="0.2">
      <c r="A27" s="436" t="str">
        <f>Badges!B469</f>
        <v>Cadette Girl Scout Way</v>
      </c>
      <c r="B27" s="437" t="str">
        <f>IF(Badges!D491="C","E","")</f>
        <v>E</v>
      </c>
      <c r="C27" s="438" t="s">
        <v>911</v>
      </c>
      <c r="D27" s="437" t="str">
        <f>IF(Badges!E491="C","E","")</f>
        <v>E</v>
      </c>
      <c r="E27" s="438" t="s">
        <v>911</v>
      </c>
      <c r="F27" s="437" t="str">
        <f>IF(Badges!F491="C","E","")</f>
        <v>E</v>
      </c>
      <c r="G27" s="438" t="s">
        <v>911</v>
      </c>
      <c r="H27" s="437" t="str">
        <f>IF(Badges!G491="C","E","")</f>
        <v>E</v>
      </c>
      <c r="I27" s="438" t="s">
        <v>911</v>
      </c>
      <c r="J27" s="437" t="str">
        <f>IF(Badges!H491="C","E","")</f>
        <v>E</v>
      </c>
      <c r="K27" s="438" t="s">
        <v>911</v>
      </c>
      <c r="L27" s="437" t="str">
        <f>IF(Badges!I491="C","E","")</f>
        <v>E</v>
      </c>
      <c r="M27" s="438" t="s">
        <v>911</v>
      </c>
      <c r="N27" s="437" t="str">
        <f>IF(Badges!J491="C","E","")</f>
        <v/>
      </c>
      <c r="O27" s="438"/>
      <c r="P27" s="437" t="str">
        <f>IF(Badges!K491="C","E","")</f>
        <v/>
      </c>
      <c r="Q27" s="438"/>
      <c r="R27" s="437" t="str">
        <f>IF(Badges!L491="C","E","")</f>
        <v/>
      </c>
      <c r="S27" s="438"/>
      <c r="T27" s="437" t="str">
        <f>IF(Badges!M491="C","E","")</f>
        <v/>
      </c>
      <c r="U27" s="438"/>
      <c r="V27" s="437" t="str">
        <f>IF(Badges!N491="C","E","")</f>
        <v/>
      </c>
      <c r="W27" s="438"/>
      <c r="X27" s="437" t="str">
        <f>IF(Badges!O491="C","E","")</f>
        <v/>
      </c>
      <c r="Y27" s="438"/>
      <c r="Z27" s="437" t="str">
        <f>IF(Badges!P491="C","E","")</f>
        <v/>
      </c>
      <c r="AA27" s="438"/>
      <c r="AB27" s="437" t="str">
        <f>IF(Badges!Q491="C","E","")</f>
        <v/>
      </c>
      <c r="AC27" s="438"/>
      <c r="AD27" s="437" t="str">
        <f>IF(Badges!R491="C","E","")</f>
        <v/>
      </c>
      <c r="AE27" s="439"/>
    </row>
    <row r="28" spans="1:31" x14ac:dyDescent="0.2">
      <c r="A28" s="436" t="str">
        <f>Badges!B492</f>
        <v>Trees</v>
      </c>
      <c r="B28" s="437" t="str">
        <f>IF(Badges!D514="C","E","")</f>
        <v/>
      </c>
      <c r="C28" s="438"/>
      <c r="D28" s="437" t="str">
        <f>IF(Badges!E514="C","E","")</f>
        <v/>
      </c>
      <c r="E28" s="438"/>
      <c r="F28" s="437" t="str">
        <f>IF(Badges!F514="C","E","")</f>
        <v/>
      </c>
      <c r="G28" s="438"/>
      <c r="H28" s="437" t="str">
        <f>IF(Badges!G514="C","E","")</f>
        <v/>
      </c>
      <c r="I28" s="438"/>
      <c r="J28" s="437" t="str">
        <f>IF(Badges!H514="C","E","")</f>
        <v/>
      </c>
      <c r="K28" s="438"/>
      <c r="L28" s="437" t="str">
        <f>IF(Badges!I514="C","E","")</f>
        <v/>
      </c>
      <c r="M28" s="438"/>
      <c r="N28" s="437" t="str">
        <f>IF(Badges!J514="C","E","")</f>
        <v/>
      </c>
      <c r="O28" s="438"/>
      <c r="P28" s="437" t="str">
        <f>IF(Badges!K514="C","E","")</f>
        <v/>
      </c>
      <c r="Q28" s="438"/>
      <c r="R28" s="437" t="str">
        <f>IF(Badges!L514="C","E","")</f>
        <v/>
      </c>
      <c r="S28" s="438"/>
      <c r="T28" s="437" t="str">
        <f>IF(Badges!M514="C","E","")</f>
        <v/>
      </c>
      <c r="U28" s="438"/>
      <c r="V28" s="437" t="str">
        <f>IF(Badges!N514="C","E","")</f>
        <v/>
      </c>
      <c r="W28" s="438"/>
      <c r="X28" s="437" t="str">
        <f>IF(Badges!O514="C","E","")</f>
        <v/>
      </c>
      <c r="Y28" s="438"/>
      <c r="Z28" s="437" t="str">
        <f>IF(Badges!P514="C","E","")</f>
        <v/>
      </c>
      <c r="AA28" s="438"/>
      <c r="AB28" s="437" t="str">
        <f>IF(Badges!Q514="C","E","")</f>
        <v/>
      </c>
      <c r="AC28" s="438"/>
      <c r="AD28" s="437" t="str">
        <f>IF(Badges!R514="C","E","")</f>
        <v/>
      </c>
      <c r="AE28" s="439"/>
    </row>
    <row r="29" spans="1:31" x14ac:dyDescent="0.2">
      <c r="A29" s="63" t="str">
        <f>Badges!A515</f>
        <v>Financial Literacy</v>
      </c>
      <c r="B29" s="67"/>
      <c r="C29" s="431"/>
      <c r="D29" s="67"/>
      <c r="E29" s="431"/>
      <c r="F29" s="67"/>
      <c r="G29" s="431"/>
      <c r="H29" s="67"/>
      <c r="I29" s="431"/>
      <c r="J29" s="67"/>
      <c r="K29" s="431"/>
      <c r="L29" s="67"/>
      <c r="M29" s="431"/>
      <c r="N29" s="67"/>
      <c r="O29" s="431"/>
      <c r="P29" s="67"/>
      <c r="Q29" s="431"/>
      <c r="R29" s="67"/>
      <c r="S29" s="431"/>
      <c r="T29" s="67"/>
      <c r="U29" s="431"/>
      <c r="V29" s="67"/>
      <c r="W29" s="431"/>
      <c r="X29" s="67"/>
      <c r="Y29" s="431"/>
      <c r="Z29" s="67"/>
      <c r="AA29" s="431"/>
      <c r="AB29" s="67"/>
      <c r="AC29" s="431"/>
      <c r="AD29" s="67"/>
      <c r="AE29" s="440"/>
    </row>
    <row r="30" spans="1:31" x14ac:dyDescent="0.2">
      <c r="A30" s="436" t="str">
        <f>Badges!B516</f>
        <v>Budgeting</v>
      </c>
      <c r="B30" s="437" t="str">
        <f>IF(Badges!D538="C","E","")</f>
        <v/>
      </c>
      <c r="C30" s="438"/>
      <c r="D30" s="437" t="str">
        <f>IF(Badges!E538="C","E","")</f>
        <v/>
      </c>
      <c r="E30" s="438"/>
      <c r="F30" s="437" t="str">
        <f>IF(Badges!F538="C","E","")</f>
        <v/>
      </c>
      <c r="G30" s="438"/>
      <c r="H30" s="437" t="str">
        <f>IF(Badges!G538="C","E","")</f>
        <v/>
      </c>
      <c r="I30" s="438"/>
      <c r="J30" s="437" t="str">
        <f>IF(Badges!H538="C","E","")</f>
        <v/>
      </c>
      <c r="K30" s="438"/>
      <c r="L30" s="437" t="str">
        <f>IF(Badges!I538="C","E","")</f>
        <v/>
      </c>
      <c r="M30" s="438"/>
      <c r="N30" s="437" t="str">
        <f>IF(Badges!J538="C","E","")</f>
        <v/>
      </c>
      <c r="O30" s="438"/>
      <c r="P30" s="437" t="str">
        <f>IF(Badges!K538="C","E","")</f>
        <v/>
      </c>
      <c r="Q30" s="438"/>
      <c r="R30" s="437" t="str">
        <f>IF(Badges!L538="C","E","")</f>
        <v/>
      </c>
      <c r="S30" s="438"/>
      <c r="T30" s="437" t="str">
        <f>IF(Badges!M538="C","E","")</f>
        <v/>
      </c>
      <c r="U30" s="438"/>
      <c r="V30" s="437" t="str">
        <f>IF(Badges!N538="C","E","")</f>
        <v/>
      </c>
      <c r="W30" s="438"/>
      <c r="X30" s="437" t="str">
        <f>IF(Badges!O538="C","E","")</f>
        <v/>
      </c>
      <c r="Y30" s="438"/>
      <c r="Z30" s="437" t="str">
        <f>IF(Badges!P538="C","E","")</f>
        <v/>
      </c>
      <c r="AA30" s="438"/>
      <c r="AB30" s="437" t="str">
        <f>IF(Badges!Q538="C","E","")</f>
        <v/>
      </c>
      <c r="AC30" s="438"/>
      <c r="AD30" s="437" t="str">
        <f>IF(Badges!R538="C","E","")</f>
        <v/>
      </c>
      <c r="AE30" s="439"/>
    </row>
    <row r="31" spans="1:31" x14ac:dyDescent="0.2">
      <c r="A31" s="436" t="str">
        <f>Badges!B539</f>
        <v>Comparison Shopping</v>
      </c>
      <c r="B31" s="437" t="str">
        <f>IF(Badges!D583="C","E","")</f>
        <v/>
      </c>
      <c r="C31" s="438"/>
      <c r="D31" s="437" t="str">
        <f>IF(Badges!E583="C","E","")</f>
        <v/>
      </c>
      <c r="E31" s="438"/>
      <c r="F31" s="437" t="str">
        <f>IF(Badges!F583="C","E","")</f>
        <v/>
      </c>
      <c r="G31" s="438"/>
      <c r="H31" s="437" t="str">
        <f>IF(Badges!G583="C","E","")</f>
        <v/>
      </c>
      <c r="I31" s="438"/>
      <c r="J31" s="437" t="str">
        <f>IF(Badges!H583="C","E","")</f>
        <v/>
      </c>
      <c r="K31" s="438"/>
      <c r="L31" s="437" t="str">
        <f>IF(Badges!I583="C","E","")</f>
        <v/>
      </c>
      <c r="M31" s="438"/>
      <c r="N31" s="437" t="str">
        <f>IF(Badges!J583="C","E","")</f>
        <v/>
      </c>
      <c r="O31" s="438"/>
      <c r="P31" s="437" t="str">
        <f>IF(Badges!K583="C","E","")</f>
        <v/>
      </c>
      <c r="Q31" s="438"/>
      <c r="R31" s="437" t="str">
        <f>IF(Badges!L583="C","E","")</f>
        <v/>
      </c>
      <c r="S31" s="438"/>
      <c r="T31" s="437" t="str">
        <f>IF(Badges!M583="C","E","")</f>
        <v/>
      </c>
      <c r="U31" s="438"/>
      <c r="V31" s="437" t="str">
        <f>IF(Badges!N583="C","E","")</f>
        <v/>
      </c>
      <c r="W31" s="438"/>
      <c r="X31" s="437" t="str">
        <f>IF(Badges!O583="C","E","")</f>
        <v/>
      </c>
      <c r="Y31" s="438"/>
      <c r="Z31" s="437" t="str">
        <f>IF(Badges!P583="C","E","")</f>
        <v/>
      </c>
      <c r="AA31" s="438"/>
      <c r="AB31" s="437" t="str">
        <f>IF(Badges!Q583="C","E","")</f>
        <v/>
      </c>
      <c r="AC31" s="438"/>
      <c r="AD31" s="437" t="str">
        <f>IF(Badges!R583="C","E","")</f>
        <v/>
      </c>
      <c r="AE31" s="439"/>
    </row>
    <row r="32" spans="1:31" x14ac:dyDescent="0.2">
      <c r="A32" s="436" t="str">
        <f>Badges!B562</f>
        <v>Financing My Dreams</v>
      </c>
      <c r="B32" s="437" t="str">
        <f>IF(Badges!D584="C","E","")</f>
        <v/>
      </c>
      <c r="C32" s="438"/>
      <c r="D32" s="437" t="str">
        <f>IF(Badges!E584="C","E","")</f>
        <v/>
      </c>
      <c r="E32" s="438"/>
      <c r="F32" s="437" t="str">
        <f>IF(Badges!F584="C","E","")</f>
        <v/>
      </c>
      <c r="G32" s="438"/>
      <c r="H32" s="437" t="str">
        <f>IF(Badges!G584="C","E","")</f>
        <v/>
      </c>
      <c r="I32" s="438"/>
      <c r="J32" s="437" t="str">
        <f>IF(Badges!H584="C","E","")</f>
        <v/>
      </c>
      <c r="K32" s="438"/>
      <c r="L32" s="437" t="str">
        <f>IF(Badges!I584="C","E","")</f>
        <v/>
      </c>
      <c r="M32" s="438"/>
      <c r="N32" s="437" t="str">
        <f>IF(Badges!J584="C","E","")</f>
        <v/>
      </c>
      <c r="O32" s="438"/>
      <c r="P32" s="437" t="str">
        <f>IF(Badges!K584="C","E","")</f>
        <v/>
      </c>
      <c r="Q32" s="438"/>
      <c r="R32" s="437" t="str">
        <f>IF(Badges!L584="C","E","")</f>
        <v/>
      </c>
      <c r="S32" s="438"/>
      <c r="T32" s="437" t="str">
        <f>IF(Badges!M584="C","E","")</f>
        <v/>
      </c>
      <c r="U32" s="438"/>
      <c r="V32" s="437" t="str">
        <f>IF(Badges!N584="C","E","")</f>
        <v/>
      </c>
      <c r="W32" s="438"/>
      <c r="X32" s="437" t="str">
        <f>IF(Badges!O584="C","E","")</f>
        <v/>
      </c>
      <c r="Y32" s="438"/>
      <c r="Z32" s="437" t="str">
        <f>IF(Badges!P584="C","E","")</f>
        <v/>
      </c>
      <c r="AA32" s="438"/>
      <c r="AB32" s="437" t="str">
        <f>IF(Badges!Q584="C","E","")</f>
        <v/>
      </c>
      <c r="AC32" s="438"/>
      <c r="AD32" s="437" t="str">
        <f>IF(Badges!R584="C","E","")</f>
        <v/>
      </c>
      <c r="AE32" s="439"/>
    </row>
    <row r="33" spans="1:31" x14ac:dyDescent="0.2">
      <c r="A33" s="63" t="str">
        <f>Badges!A585</f>
        <v>Cookie Business</v>
      </c>
      <c r="B33" s="67"/>
      <c r="C33" s="431"/>
      <c r="D33" s="67"/>
      <c r="E33" s="431"/>
      <c r="F33" s="67"/>
      <c r="G33" s="431"/>
      <c r="H33" s="67"/>
      <c r="I33" s="431"/>
      <c r="J33" s="67"/>
      <c r="K33" s="431"/>
      <c r="L33" s="67"/>
      <c r="M33" s="431"/>
      <c r="N33" s="67"/>
      <c r="O33" s="431"/>
      <c r="P33" s="67"/>
      <c r="Q33" s="431"/>
      <c r="R33" s="67"/>
      <c r="S33" s="431"/>
      <c r="T33" s="67"/>
      <c r="U33" s="431"/>
      <c r="V33" s="67"/>
      <c r="W33" s="431"/>
      <c r="X33" s="67"/>
      <c r="Y33" s="431"/>
      <c r="Z33" s="67"/>
      <c r="AA33" s="431"/>
      <c r="AB33" s="67"/>
      <c r="AC33" s="431"/>
      <c r="AD33" s="67"/>
      <c r="AE33" s="440"/>
    </row>
    <row r="34" spans="1:31" x14ac:dyDescent="0.2">
      <c r="A34" s="436" t="str">
        <f>Badges!B586</f>
        <v>Business Plan</v>
      </c>
      <c r="B34" s="437" t="str">
        <f>IF(Badges!D598="C","E","")</f>
        <v/>
      </c>
      <c r="C34" s="438"/>
      <c r="D34" s="437" t="str">
        <f>IF(Badges!E598="C","E","")</f>
        <v/>
      </c>
      <c r="E34" s="438"/>
      <c r="F34" s="437" t="str">
        <f>IF(Badges!F598="C","E","")</f>
        <v/>
      </c>
      <c r="G34" s="438"/>
      <c r="H34" s="437" t="str">
        <f>IF(Badges!G598="C","E","")</f>
        <v/>
      </c>
      <c r="I34" s="438"/>
      <c r="J34" s="437" t="str">
        <f>IF(Badges!H598="C","E","")</f>
        <v/>
      </c>
      <c r="K34" s="438"/>
      <c r="L34" s="437" t="str">
        <f>IF(Badges!I598="C","E","")</f>
        <v/>
      </c>
      <c r="M34" s="438"/>
      <c r="N34" s="437" t="str">
        <f>IF(Badges!J598="C","E","")</f>
        <v/>
      </c>
      <c r="O34" s="438"/>
      <c r="P34" s="437" t="str">
        <f>IF(Badges!K598="C","E","")</f>
        <v/>
      </c>
      <c r="Q34" s="438"/>
      <c r="R34" s="437" t="str">
        <f>IF(Badges!L598="C","E","")</f>
        <v/>
      </c>
      <c r="S34" s="438"/>
      <c r="T34" s="437" t="str">
        <f>IF(Badges!M598="C","E","")</f>
        <v/>
      </c>
      <c r="U34" s="438"/>
      <c r="V34" s="437" t="str">
        <f>IF(Badges!N598="C","E","")</f>
        <v/>
      </c>
      <c r="W34" s="438"/>
      <c r="X34" s="437" t="str">
        <f>IF(Badges!O598="C","E","")</f>
        <v/>
      </c>
      <c r="Y34" s="438"/>
      <c r="Z34" s="437" t="str">
        <f>IF(Badges!P598="C","E","")</f>
        <v/>
      </c>
      <c r="AA34" s="438"/>
      <c r="AB34" s="437" t="str">
        <f>IF(Badges!Q598="C","E","")</f>
        <v/>
      </c>
      <c r="AC34" s="438"/>
      <c r="AD34" s="437" t="str">
        <f>IF(Badges!R598="C","E","")</f>
        <v/>
      </c>
      <c r="AE34" s="439"/>
    </row>
    <row r="35" spans="1:31" x14ac:dyDescent="0.2">
      <c r="A35" s="436" t="str">
        <f>Badges!B599</f>
        <v>Marketing</v>
      </c>
      <c r="B35" s="437" t="str">
        <f>IF(Badges!D623="C","E","")</f>
        <v>E</v>
      </c>
      <c r="C35" s="438" t="s">
        <v>911</v>
      </c>
      <c r="D35" s="437" t="str">
        <f>IF(Badges!E623="C","E","")</f>
        <v/>
      </c>
      <c r="E35" s="438"/>
      <c r="F35" s="437" t="str">
        <f>IF(Badges!F623="C","E","")</f>
        <v/>
      </c>
      <c r="G35" s="438"/>
      <c r="H35" s="437" t="str">
        <f>IF(Badges!G623="C","E","")</f>
        <v/>
      </c>
      <c r="I35" s="438"/>
      <c r="J35" s="437" t="str">
        <f>IF(Badges!H623="C","E","")</f>
        <v/>
      </c>
      <c r="K35" s="438"/>
      <c r="L35" s="437" t="str">
        <f>IF(Badges!I623="C","E","")</f>
        <v/>
      </c>
      <c r="M35" s="438" t="s">
        <v>911</v>
      </c>
      <c r="N35" s="437" t="str">
        <f>IF(Badges!J623="C","E","")</f>
        <v/>
      </c>
      <c r="O35" s="438" t="s">
        <v>911</v>
      </c>
      <c r="P35" s="437" t="str">
        <f>IF(Badges!K623="C","E","")</f>
        <v/>
      </c>
      <c r="Q35" s="438"/>
      <c r="R35" s="437" t="str">
        <f>IF(Badges!L623="C","E","")</f>
        <v/>
      </c>
      <c r="S35" s="438" t="s">
        <v>911</v>
      </c>
      <c r="T35" s="437" t="str">
        <f>IF(Badges!M623="C","E","")</f>
        <v/>
      </c>
      <c r="U35" s="438"/>
      <c r="V35" s="437" t="str">
        <f>IF(Badges!N623="C","E","")</f>
        <v/>
      </c>
      <c r="W35" s="438"/>
      <c r="X35" s="437" t="str">
        <f>IF(Badges!O623="C","E","")</f>
        <v/>
      </c>
      <c r="Y35" s="438"/>
      <c r="Z35" s="437" t="str">
        <f>IF(Badges!P623="C","E","")</f>
        <v/>
      </c>
      <c r="AA35" s="438"/>
      <c r="AB35" s="437" t="str">
        <f>IF(Badges!Q623="C","E","")</f>
        <v/>
      </c>
      <c r="AC35" s="438"/>
      <c r="AD35" s="437" t="str">
        <f>IF(Badges!R623="C","E","")</f>
        <v/>
      </c>
      <c r="AE35" s="439"/>
    </row>
    <row r="36" spans="1:31" x14ac:dyDescent="0.2">
      <c r="A36" s="436" t="str">
        <f>Badges!B612</f>
        <v>Think Big</v>
      </c>
      <c r="B36" s="437" t="str">
        <f>IF(Badges!D624="C","E","")</f>
        <v/>
      </c>
      <c r="C36" s="438"/>
      <c r="D36" s="437" t="str">
        <f>IF(Badges!E624="C","E","")</f>
        <v/>
      </c>
      <c r="E36" s="438"/>
      <c r="F36" s="437" t="str">
        <f>IF(Badges!F624="C","E","")</f>
        <v/>
      </c>
      <c r="G36" s="438"/>
      <c r="H36" s="437" t="str">
        <f>IF(Badges!G624="C","E","")</f>
        <v/>
      </c>
      <c r="I36" s="438"/>
      <c r="J36" s="437" t="str">
        <f>IF(Badges!H624="C","E","")</f>
        <v/>
      </c>
      <c r="K36" s="438"/>
      <c r="L36" s="437" t="str">
        <f>IF(Badges!I624="C","E","")</f>
        <v/>
      </c>
      <c r="M36" s="438"/>
      <c r="N36" s="437" t="str">
        <f>IF(Badges!J624="C","E","")</f>
        <v/>
      </c>
      <c r="O36" s="438"/>
      <c r="P36" s="437" t="str">
        <f>IF(Badges!K624="C","E","")</f>
        <v/>
      </c>
      <c r="Q36" s="438"/>
      <c r="R36" s="437" t="str">
        <f>IF(Badges!L624="C","E","")</f>
        <v/>
      </c>
      <c r="S36" s="438"/>
      <c r="T36" s="437" t="str">
        <f>IF(Badges!M624="C","E","")</f>
        <v/>
      </c>
      <c r="U36" s="438"/>
      <c r="V36" s="437" t="str">
        <f>IF(Badges!N624="C","E","")</f>
        <v/>
      </c>
      <c r="W36" s="438"/>
      <c r="X36" s="437" t="str">
        <f>IF(Badges!O624="C","E","")</f>
        <v/>
      </c>
      <c r="Y36" s="438"/>
      <c r="Z36" s="437" t="str">
        <f>IF(Badges!P624="C","E","")</f>
        <v/>
      </c>
      <c r="AA36" s="438"/>
      <c r="AB36" s="437" t="str">
        <f>IF(Badges!Q624="C","E","")</f>
        <v/>
      </c>
      <c r="AC36" s="438"/>
      <c r="AD36" s="437" t="str">
        <f>IF(Badges!R624="C","E","")</f>
        <v/>
      </c>
      <c r="AE36" s="439"/>
    </row>
    <row r="37" spans="1:31" x14ac:dyDescent="0.2">
      <c r="A37" s="68" t="s">
        <v>92</v>
      </c>
      <c r="B37" s="81"/>
      <c r="C37" s="441"/>
      <c r="D37" s="81"/>
      <c r="E37" s="441"/>
      <c r="F37" s="81"/>
      <c r="G37" s="441"/>
      <c r="H37" s="81"/>
      <c r="I37" s="441"/>
      <c r="J37" s="81"/>
      <c r="K37" s="441"/>
      <c r="L37" s="81"/>
      <c r="M37" s="441"/>
      <c r="N37" s="81"/>
      <c r="O37" s="441"/>
      <c r="P37" s="81"/>
      <c r="Q37" s="441"/>
      <c r="R37" s="81"/>
      <c r="S37" s="441"/>
      <c r="T37" s="81"/>
      <c r="U37" s="441"/>
      <c r="V37" s="81"/>
      <c r="W37" s="441"/>
      <c r="X37" s="81"/>
      <c r="Y37" s="441"/>
      <c r="Z37" s="81"/>
      <c r="AA37" s="441"/>
      <c r="AB37" s="81"/>
      <c r="AC37" s="441"/>
      <c r="AD37" s="81"/>
      <c r="AE37" s="442"/>
    </row>
    <row r="38" spans="1:31" x14ac:dyDescent="0.2">
      <c r="A38" s="443" t="str">
        <f>Journey!A6</f>
        <v>aMAZE!</v>
      </c>
      <c r="B38" s="444"/>
      <c r="C38" s="445"/>
      <c r="D38" s="444"/>
      <c r="E38" s="445"/>
      <c r="F38" s="444"/>
      <c r="G38" s="445"/>
      <c r="H38" s="444"/>
      <c r="I38" s="445"/>
      <c r="J38" s="444"/>
      <c r="K38" s="445"/>
      <c r="L38" s="444"/>
      <c r="M38" s="445"/>
      <c r="N38" s="444"/>
      <c r="O38" s="445"/>
      <c r="P38" s="444"/>
      <c r="Q38" s="445"/>
      <c r="R38" s="444"/>
      <c r="S38" s="445"/>
      <c r="T38" s="444"/>
      <c r="U38" s="445"/>
      <c r="V38" s="444"/>
      <c r="W38" s="445"/>
      <c r="X38" s="444"/>
      <c r="Y38" s="445"/>
      <c r="Z38" s="444"/>
      <c r="AA38" s="445"/>
      <c r="AB38" s="444"/>
      <c r="AC38" s="445"/>
      <c r="AD38" s="444"/>
      <c r="AE38" s="446"/>
    </row>
    <row r="39" spans="1:31" x14ac:dyDescent="0.2">
      <c r="A39" s="447" t="str">
        <f>Journey!B7</f>
        <v>The Interact Award</v>
      </c>
      <c r="B39" s="437" t="str">
        <f>IF(Journey!D17="C","E","")</f>
        <v/>
      </c>
      <c r="C39" s="438"/>
      <c r="D39" s="437" t="str">
        <f>IF(Journey!E17="C","E","")</f>
        <v/>
      </c>
      <c r="E39" s="438"/>
      <c r="F39" s="437" t="str">
        <f>IF(Journey!F17="C","E","")</f>
        <v/>
      </c>
      <c r="G39" s="438"/>
      <c r="H39" s="437" t="str">
        <f>IF(Journey!G17="C","E","")</f>
        <v/>
      </c>
      <c r="I39" s="438"/>
      <c r="J39" s="437" t="str">
        <f>IF(Journey!H17="C","E","")</f>
        <v/>
      </c>
      <c r="K39" s="438"/>
      <c r="L39" s="437" t="str">
        <f>IF(Journey!I17="C","E","")</f>
        <v/>
      </c>
      <c r="M39" s="438"/>
      <c r="N39" s="437" t="str">
        <f>IF(Journey!J17="C","E","")</f>
        <v/>
      </c>
      <c r="O39" s="438"/>
      <c r="P39" s="437" t="str">
        <f>IF(Journey!K17="C","E","")</f>
        <v/>
      </c>
      <c r="Q39" s="438"/>
      <c r="R39" s="437" t="str">
        <f>IF(Journey!L17="C","E","")</f>
        <v/>
      </c>
      <c r="S39" s="438"/>
      <c r="T39" s="437" t="str">
        <f>IF(Journey!M17="C","E","")</f>
        <v/>
      </c>
      <c r="U39" s="438"/>
      <c r="V39" s="437" t="str">
        <f>IF(Journey!N17="C","E","")</f>
        <v/>
      </c>
      <c r="W39" s="438"/>
      <c r="X39" s="437" t="str">
        <f>IF(Journey!O17="C","E","")</f>
        <v/>
      </c>
      <c r="Y39" s="438"/>
      <c r="Z39" s="437" t="str">
        <f>IF(Journey!P17="C","E","")</f>
        <v/>
      </c>
      <c r="AA39" s="438"/>
      <c r="AB39" s="437" t="str">
        <f>IF(Journey!Q17="C","E","")</f>
        <v/>
      </c>
      <c r="AC39" s="438"/>
      <c r="AD39" s="437" t="str">
        <f>IF(Journey!R17="C","E","")</f>
        <v/>
      </c>
      <c r="AE39" s="439"/>
    </row>
    <row r="40" spans="1:31" x14ac:dyDescent="0.2">
      <c r="A40" s="447" t="str">
        <f>Journey!B18</f>
        <v>The Diplomat Award</v>
      </c>
      <c r="B40" s="437" t="str">
        <f>IF(Journey!D26="C","E","")</f>
        <v/>
      </c>
      <c r="C40" s="438"/>
      <c r="D40" s="437" t="str">
        <f>IF(Journey!E26="C","E","")</f>
        <v/>
      </c>
      <c r="E40" s="438"/>
      <c r="F40" s="437" t="str">
        <f>IF(Journey!F26="C","E","")</f>
        <v/>
      </c>
      <c r="G40" s="438"/>
      <c r="H40" s="437" t="str">
        <f>IF(Journey!G26="C","E","")</f>
        <v/>
      </c>
      <c r="I40" s="438"/>
      <c r="J40" s="437" t="str">
        <f>IF(Journey!H26="C","E","")</f>
        <v/>
      </c>
      <c r="K40" s="438"/>
      <c r="L40" s="437" t="str">
        <f>IF(Journey!I26="C","E","")</f>
        <v/>
      </c>
      <c r="M40" s="438"/>
      <c r="N40" s="437" t="str">
        <f>IF(Journey!J26="C","E","")</f>
        <v/>
      </c>
      <c r="O40" s="438"/>
      <c r="P40" s="437" t="str">
        <f>IF(Journey!K26="C","E","")</f>
        <v/>
      </c>
      <c r="Q40" s="438"/>
      <c r="R40" s="437" t="str">
        <f>IF(Journey!L26="C","E","")</f>
        <v/>
      </c>
      <c r="S40" s="438"/>
      <c r="T40" s="437" t="str">
        <f>IF(Journey!M26="C","E","")</f>
        <v/>
      </c>
      <c r="U40" s="438"/>
      <c r="V40" s="437" t="str">
        <f>IF(Journey!N26="C","E","")</f>
        <v/>
      </c>
      <c r="W40" s="438"/>
      <c r="X40" s="437" t="str">
        <f>IF(Journey!O26="C","E","")</f>
        <v/>
      </c>
      <c r="Y40" s="438"/>
      <c r="Z40" s="437" t="str">
        <f>IF(Journey!P26="C","E","")</f>
        <v/>
      </c>
      <c r="AA40" s="438"/>
      <c r="AB40" s="437" t="str">
        <f>IF(Journey!Q26="C","E","")</f>
        <v/>
      </c>
      <c r="AC40" s="438"/>
      <c r="AD40" s="437" t="str">
        <f>IF(Journey!R26="C","E","")</f>
        <v/>
      </c>
      <c r="AE40" s="439"/>
    </row>
    <row r="41" spans="1:31" x14ac:dyDescent="0.2">
      <c r="A41" s="447" t="str">
        <f>Journey!B27</f>
        <v>The Peacemaker Award</v>
      </c>
      <c r="B41" s="437" t="str">
        <f>IF(Journey!D29="C","E","")</f>
        <v/>
      </c>
      <c r="C41" s="438"/>
      <c r="D41" s="437" t="str">
        <f>IF(Journey!E29="C","E","")</f>
        <v/>
      </c>
      <c r="E41" s="438"/>
      <c r="F41" s="437" t="str">
        <f>IF(Journey!F29="C","E","")</f>
        <v/>
      </c>
      <c r="G41" s="438"/>
      <c r="H41" s="437" t="str">
        <f>IF(Journey!G29="C","E","")</f>
        <v/>
      </c>
      <c r="I41" s="438"/>
      <c r="J41" s="437" t="str">
        <f>IF(Journey!H29="C","E","")</f>
        <v/>
      </c>
      <c r="K41" s="438"/>
      <c r="L41" s="437" t="str">
        <f>IF(Journey!I29="C","E","")</f>
        <v/>
      </c>
      <c r="M41" s="438"/>
      <c r="N41" s="437" t="str">
        <f>IF(Journey!J29="C","E","")</f>
        <v/>
      </c>
      <c r="O41" s="438"/>
      <c r="P41" s="437" t="str">
        <f>IF(Journey!K29="C","E","")</f>
        <v/>
      </c>
      <c r="Q41" s="438"/>
      <c r="R41" s="437" t="str">
        <f>IF(Journey!L29="C","E","")</f>
        <v/>
      </c>
      <c r="S41" s="438"/>
      <c r="T41" s="437" t="str">
        <f>IF(Journey!M29="C","E","")</f>
        <v/>
      </c>
      <c r="U41" s="438"/>
      <c r="V41" s="437" t="str">
        <f>IF(Journey!N29="C","E","")</f>
        <v/>
      </c>
      <c r="W41" s="438"/>
      <c r="X41" s="437" t="str">
        <f>IF(Journey!O29="C","E","")</f>
        <v/>
      </c>
      <c r="Y41" s="438"/>
      <c r="Z41" s="437" t="str">
        <f>IF(Journey!P29="C","E","")</f>
        <v/>
      </c>
      <c r="AA41" s="438"/>
      <c r="AB41" s="437" t="str">
        <f>IF(Journey!Q29="C","E","")</f>
        <v/>
      </c>
      <c r="AC41" s="438"/>
      <c r="AD41" s="437" t="str">
        <f>IF(Journey!R29="C","E","")</f>
        <v/>
      </c>
      <c r="AE41" s="439"/>
    </row>
    <row r="42" spans="1:31" x14ac:dyDescent="0.2">
      <c r="A42" s="447" t="str">
        <f>Journey!B31</f>
        <v>Leader in Action</v>
      </c>
      <c r="B42" s="437" t="str">
        <f>IF(Journey!D38="C","E","")</f>
        <v/>
      </c>
      <c r="C42" s="438"/>
      <c r="D42" s="437" t="str">
        <f>IF(Journey!E38="C","E","")</f>
        <v/>
      </c>
      <c r="E42" s="438"/>
      <c r="F42" s="437" t="str">
        <f>IF(Journey!F38="C","E","")</f>
        <v/>
      </c>
      <c r="G42" s="438"/>
      <c r="H42" s="437" t="str">
        <f>IF(Journey!G38="C","E","")</f>
        <v/>
      </c>
      <c r="I42" s="438"/>
      <c r="J42" s="437" t="str">
        <f>IF(Journey!H38="C","E","")</f>
        <v/>
      </c>
      <c r="K42" s="438"/>
      <c r="L42" s="437" t="str">
        <f>IF(Journey!I38="C","E","")</f>
        <v/>
      </c>
      <c r="M42" s="438"/>
      <c r="N42" s="437" t="str">
        <f>IF(Journey!J38="C","E","")</f>
        <v/>
      </c>
      <c r="O42" s="438"/>
      <c r="P42" s="437" t="str">
        <f>IF(Journey!K38="C","E","")</f>
        <v/>
      </c>
      <c r="Q42" s="438"/>
      <c r="R42" s="437" t="str">
        <f>IF(Journey!L38="C","E","")</f>
        <v/>
      </c>
      <c r="S42" s="438"/>
      <c r="T42" s="437" t="str">
        <f>IF(Journey!M38="C","E","")</f>
        <v/>
      </c>
      <c r="U42" s="438"/>
      <c r="V42" s="437" t="str">
        <f>IF(Journey!N38="C","E","")</f>
        <v/>
      </c>
      <c r="W42" s="438"/>
      <c r="X42" s="437" t="str">
        <f>IF(Journey!O38="C","E","")</f>
        <v/>
      </c>
      <c r="Y42" s="438"/>
      <c r="Z42" s="437" t="str">
        <f>IF(Journey!P38="C","E","")</f>
        <v/>
      </c>
      <c r="AA42" s="438"/>
      <c r="AB42" s="437" t="str">
        <f>IF(Journey!Q38="C","E","")</f>
        <v/>
      </c>
      <c r="AC42" s="438"/>
      <c r="AD42" s="437" t="str">
        <f>IF(Journey!R38="C","E","")</f>
        <v/>
      </c>
      <c r="AE42" s="439"/>
    </row>
    <row r="43" spans="1:31" x14ac:dyDescent="0.2">
      <c r="A43" s="448" t="str">
        <f>Journey!A41</f>
        <v>BREATHE</v>
      </c>
      <c r="B43" s="67"/>
      <c r="C43" s="431"/>
      <c r="D43" s="67"/>
      <c r="E43" s="431"/>
      <c r="F43" s="67"/>
      <c r="G43" s="431"/>
      <c r="H43" s="67"/>
      <c r="I43" s="431"/>
      <c r="J43" s="67"/>
      <c r="K43" s="431"/>
      <c r="L43" s="67"/>
      <c r="M43" s="431"/>
      <c r="N43" s="67"/>
      <c r="O43" s="431"/>
      <c r="P43" s="67"/>
      <c r="Q43" s="431"/>
      <c r="R43" s="67"/>
      <c r="S43" s="431"/>
      <c r="T43" s="67"/>
      <c r="U43" s="431"/>
      <c r="V43" s="67"/>
      <c r="W43" s="431"/>
      <c r="X43" s="67"/>
      <c r="Y43" s="431"/>
      <c r="Z43" s="67"/>
      <c r="AA43" s="431"/>
      <c r="AB43" s="67"/>
      <c r="AC43" s="431"/>
      <c r="AD43" s="67"/>
      <c r="AE43" s="440"/>
    </row>
    <row r="44" spans="1:31" x14ac:dyDescent="0.2">
      <c r="A44" s="447" t="str">
        <f>Journey!B42</f>
        <v>Aware</v>
      </c>
      <c r="B44" s="437" t="str">
        <f>IF(Journey!D47="C","E","")</f>
        <v/>
      </c>
      <c r="C44" s="438"/>
      <c r="D44" s="437" t="str">
        <f>IF(Journey!E47="C","E","")</f>
        <v/>
      </c>
      <c r="E44" s="438"/>
      <c r="F44" s="437" t="str">
        <f>IF(Journey!F47="C","E","")</f>
        <v/>
      </c>
      <c r="G44" s="438"/>
      <c r="H44" s="437" t="str">
        <f>IF(Journey!G47="C","E","")</f>
        <v/>
      </c>
      <c r="I44" s="438"/>
      <c r="J44" s="437" t="str">
        <f>IF(Journey!H47="C","E","")</f>
        <v/>
      </c>
      <c r="K44" s="438"/>
      <c r="L44" s="437" t="str">
        <f>IF(Journey!I47="C","E","")</f>
        <v/>
      </c>
      <c r="M44" s="438"/>
      <c r="N44" s="437" t="str">
        <f>IF(Journey!J47="C","E","")</f>
        <v/>
      </c>
      <c r="O44" s="438"/>
      <c r="P44" s="437" t="str">
        <f>IF(Journey!K47="C","E","")</f>
        <v/>
      </c>
      <c r="Q44" s="438"/>
      <c r="R44" s="437" t="str">
        <f>IF(Journey!L47="C","E","")</f>
        <v/>
      </c>
      <c r="S44" s="438"/>
      <c r="T44" s="437" t="str">
        <f>IF(Journey!M47="C","E","")</f>
        <v/>
      </c>
      <c r="U44" s="438"/>
      <c r="V44" s="437" t="str">
        <f>IF(Journey!N47="C","E","")</f>
        <v/>
      </c>
      <c r="W44" s="438"/>
      <c r="X44" s="437" t="str">
        <f>IF(Journey!O47="C","E","")</f>
        <v/>
      </c>
      <c r="Y44" s="438"/>
      <c r="Z44" s="437" t="str">
        <f>IF(Journey!P47="C","E","")</f>
        <v/>
      </c>
      <c r="AA44" s="438"/>
      <c r="AB44" s="437" t="str">
        <f>IF(Journey!Q47="C","E","")</f>
        <v/>
      </c>
      <c r="AC44" s="438"/>
      <c r="AD44" s="437" t="str">
        <f>IF(Journey!R47="C","E","")</f>
        <v/>
      </c>
      <c r="AE44" s="439"/>
    </row>
    <row r="45" spans="1:31" x14ac:dyDescent="0.2">
      <c r="A45" s="447" t="str">
        <f>Journey!B48</f>
        <v>Alert</v>
      </c>
      <c r="B45" s="437" t="str">
        <f>IF(Journey!D54="C","E","")</f>
        <v/>
      </c>
      <c r="C45" s="438"/>
      <c r="D45" s="437" t="str">
        <f>IF(Journey!E54="C","E","")</f>
        <v/>
      </c>
      <c r="E45" s="438"/>
      <c r="F45" s="437" t="str">
        <f>IF(Journey!F54="C","E","")</f>
        <v/>
      </c>
      <c r="G45" s="438"/>
      <c r="H45" s="437" t="str">
        <f>IF(Journey!G54="C","E","")</f>
        <v/>
      </c>
      <c r="I45" s="438"/>
      <c r="J45" s="437" t="str">
        <f>IF(Journey!H54="C","E","")</f>
        <v/>
      </c>
      <c r="K45" s="438"/>
      <c r="L45" s="437" t="str">
        <f>IF(Journey!I54="C","E","")</f>
        <v/>
      </c>
      <c r="M45" s="438"/>
      <c r="N45" s="437" t="str">
        <f>IF(Journey!J54="C","E","")</f>
        <v/>
      </c>
      <c r="O45" s="438"/>
      <c r="P45" s="437" t="str">
        <f>IF(Journey!K54="C","E","")</f>
        <v/>
      </c>
      <c r="Q45" s="438"/>
      <c r="R45" s="437" t="str">
        <f>IF(Journey!L54="C","E","")</f>
        <v/>
      </c>
      <c r="S45" s="438"/>
      <c r="T45" s="437" t="str">
        <f>IF(Journey!M54="C","E","")</f>
        <v/>
      </c>
      <c r="U45" s="438"/>
      <c r="V45" s="437" t="str">
        <f>IF(Journey!N54="C","E","")</f>
        <v/>
      </c>
      <c r="W45" s="438"/>
      <c r="X45" s="437" t="str">
        <f>IF(Journey!O54="C","E","")</f>
        <v/>
      </c>
      <c r="Y45" s="438"/>
      <c r="Z45" s="437" t="str">
        <f>IF(Journey!P54="C","E","")</f>
        <v/>
      </c>
      <c r="AA45" s="438"/>
      <c r="AB45" s="437" t="str">
        <f>IF(Journey!Q54="C","E","")</f>
        <v/>
      </c>
      <c r="AC45" s="438"/>
      <c r="AD45" s="437" t="str">
        <f>IF(Journey!R54="C","E","")</f>
        <v/>
      </c>
      <c r="AE45" s="439"/>
    </row>
    <row r="46" spans="1:31" x14ac:dyDescent="0.2">
      <c r="A46" s="447" t="str">
        <f>Journey!B55</f>
        <v>Affirm</v>
      </c>
      <c r="B46" s="437" t="str">
        <f>IF(Journey!D60="C","E","")</f>
        <v/>
      </c>
      <c r="C46" s="438"/>
      <c r="D46" s="437" t="str">
        <f>IF(Journey!E60="C","E","")</f>
        <v/>
      </c>
      <c r="E46" s="438"/>
      <c r="F46" s="437" t="str">
        <f>IF(Journey!F60="C","E","")</f>
        <v/>
      </c>
      <c r="G46" s="438"/>
      <c r="H46" s="437" t="str">
        <f>IF(Journey!G60="C","E","")</f>
        <v/>
      </c>
      <c r="I46" s="438"/>
      <c r="J46" s="437" t="str">
        <f>IF(Journey!H60="C","E","")</f>
        <v/>
      </c>
      <c r="K46" s="438"/>
      <c r="L46" s="437" t="str">
        <f>IF(Journey!I60="C","E","")</f>
        <v/>
      </c>
      <c r="M46" s="438"/>
      <c r="N46" s="437" t="str">
        <f>IF(Journey!J60="C","E","")</f>
        <v/>
      </c>
      <c r="O46" s="438"/>
      <c r="P46" s="437" t="str">
        <f>IF(Journey!K60="C","E","")</f>
        <v/>
      </c>
      <c r="Q46" s="438"/>
      <c r="R46" s="437" t="str">
        <f>IF(Journey!L60="C","E","")</f>
        <v/>
      </c>
      <c r="S46" s="438"/>
      <c r="T46" s="437" t="str">
        <f>IF(Journey!M60="C","E","")</f>
        <v/>
      </c>
      <c r="U46" s="438"/>
      <c r="V46" s="437" t="str">
        <f>IF(Journey!N60="C","E","")</f>
        <v/>
      </c>
      <c r="W46" s="438"/>
      <c r="X46" s="437" t="str">
        <f>IF(Journey!O60="C","E","")</f>
        <v/>
      </c>
      <c r="Y46" s="438"/>
      <c r="Z46" s="437" t="str">
        <f>IF(Journey!P60="C","E","")</f>
        <v/>
      </c>
      <c r="AA46" s="438"/>
      <c r="AB46" s="437" t="str">
        <f>IF(Journey!Q60="C","E","")</f>
        <v/>
      </c>
      <c r="AC46" s="438"/>
      <c r="AD46" s="437" t="str">
        <f>IF(Journey!R60="C","E","")</f>
        <v/>
      </c>
      <c r="AE46" s="439"/>
    </row>
    <row r="47" spans="1:31" x14ac:dyDescent="0.2">
      <c r="A47" s="447" t="str">
        <f>Journey!B62</f>
        <v>Leader in Action</v>
      </c>
      <c r="B47" s="437" t="str">
        <f>IF(Journey!D72="C","E","")</f>
        <v/>
      </c>
      <c r="C47" s="438"/>
      <c r="D47" s="437" t="str">
        <f>IF(Journey!E72="C","E","")</f>
        <v/>
      </c>
      <c r="E47" s="438"/>
      <c r="F47" s="437" t="str">
        <f>IF(Journey!F72="C","E","")</f>
        <v/>
      </c>
      <c r="G47" s="438"/>
      <c r="H47" s="437" t="str">
        <f>IF(Journey!G72="C","E","")</f>
        <v/>
      </c>
      <c r="I47" s="438"/>
      <c r="J47" s="437" t="str">
        <f>IF(Journey!H72="C","E","")</f>
        <v/>
      </c>
      <c r="K47" s="438"/>
      <c r="L47" s="437" t="str">
        <f>IF(Journey!I72="C","E","")</f>
        <v/>
      </c>
      <c r="M47" s="438"/>
      <c r="N47" s="437" t="str">
        <f>IF(Journey!J72="C","E","")</f>
        <v/>
      </c>
      <c r="O47" s="438"/>
      <c r="P47" s="437" t="str">
        <f>IF(Journey!K72="C","E","")</f>
        <v/>
      </c>
      <c r="Q47" s="438"/>
      <c r="R47" s="437" t="str">
        <f>IF(Journey!L72="C","E","")</f>
        <v/>
      </c>
      <c r="S47" s="438"/>
      <c r="T47" s="437" t="str">
        <f>IF(Journey!M72="C","E","")</f>
        <v/>
      </c>
      <c r="U47" s="438"/>
      <c r="V47" s="437" t="str">
        <f>IF(Journey!N72="C","E","")</f>
        <v/>
      </c>
      <c r="W47" s="438"/>
      <c r="X47" s="437" t="str">
        <f>IF(Journey!O72="C","E","")</f>
        <v/>
      </c>
      <c r="Y47" s="438"/>
      <c r="Z47" s="437" t="str">
        <f>IF(Journey!P72="C","E","")</f>
        <v/>
      </c>
      <c r="AA47" s="438"/>
      <c r="AB47" s="437" t="str">
        <f>IF(Journey!Q72="C","E","")</f>
        <v/>
      </c>
      <c r="AC47" s="438"/>
      <c r="AD47" s="437" t="str">
        <f>IF(Journey!R72="C","E","")</f>
        <v/>
      </c>
      <c r="AE47" s="439"/>
    </row>
    <row r="48" spans="1:31" x14ac:dyDescent="0.2">
      <c r="A48" s="448" t="str">
        <f>Journey!A75</f>
        <v>MEdia</v>
      </c>
      <c r="B48" s="67"/>
      <c r="C48" s="431"/>
      <c r="D48" s="67"/>
      <c r="E48" s="431"/>
      <c r="F48" s="67"/>
      <c r="G48" s="431"/>
      <c r="H48" s="67"/>
      <c r="I48" s="431"/>
      <c r="J48" s="67"/>
      <c r="K48" s="431"/>
      <c r="L48" s="67"/>
      <c r="M48" s="431"/>
      <c r="N48" s="67"/>
      <c r="O48" s="431"/>
      <c r="P48" s="67"/>
      <c r="Q48" s="431"/>
      <c r="R48" s="67"/>
      <c r="S48" s="431"/>
      <c r="T48" s="67"/>
      <c r="U48" s="431"/>
      <c r="V48" s="67"/>
      <c r="W48" s="431"/>
      <c r="X48" s="67"/>
      <c r="Y48" s="431"/>
      <c r="Z48" s="67"/>
      <c r="AA48" s="431"/>
      <c r="AB48" s="67"/>
      <c r="AC48" s="431"/>
      <c r="AD48" s="67"/>
      <c r="AE48" s="440"/>
    </row>
    <row r="49" spans="1:31" x14ac:dyDescent="0.2">
      <c r="A49" s="447" t="str">
        <f>Journey!C77</f>
        <v>Monitor</v>
      </c>
      <c r="B49" s="437" t="str">
        <f>IF(Journey!D78="C","E","")</f>
        <v/>
      </c>
      <c r="C49" s="438"/>
      <c r="D49" s="437" t="str">
        <f>IF(Journey!E78="C","E","")</f>
        <v/>
      </c>
      <c r="E49" s="438"/>
      <c r="F49" s="437" t="str">
        <f>IF(Journey!F78="C","E","")</f>
        <v/>
      </c>
      <c r="G49" s="438"/>
      <c r="H49" s="437" t="str">
        <f>IF(Journey!G78="C","E","")</f>
        <v/>
      </c>
      <c r="I49" s="438"/>
      <c r="J49" s="437" t="str">
        <f>IF(Journey!H78="C","E","")</f>
        <v/>
      </c>
      <c r="K49" s="438"/>
      <c r="L49" s="437" t="str">
        <f>IF(Journey!I78="C","E","")</f>
        <v/>
      </c>
      <c r="M49" s="438"/>
      <c r="N49" s="437" t="str">
        <f>IF(Journey!J78="C","E","")</f>
        <v/>
      </c>
      <c r="O49" s="438"/>
      <c r="P49" s="437" t="str">
        <f>IF(Journey!K78="C","E","")</f>
        <v/>
      </c>
      <c r="Q49" s="438"/>
      <c r="R49" s="437" t="str">
        <f>IF(Journey!L78="C","E","")</f>
        <v/>
      </c>
      <c r="S49" s="438"/>
      <c r="T49" s="437" t="str">
        <f>IF(Journey!M78="C","E","")</f>
        <v/>
      </c>
      <c r="U49" s="438"/>
      <c r="V49" s="437" t="str">
        <f>IF(Journey!N78="C","E","")</f>
        <v/>
      </c>
      <c r="W49" s="438"/>
      <c r="X49" s="437" t="str">
        <f>IF(Journey!O78="C","E","")</f>
        <v/>
      </c>
      <c r="Y49" s="438"/>
      <c r="Z49" s="437" t="str">
        <f>IF(Journey!P78="C","E","")</f>
        <v/>
      </c>
      <c r="AA49" s="438"/>
      <c r="AB49" s="437" t="str">
        <f>IF(Journey!Q78="C","E","")</f>
        <v/>
      </c>
      <c r="AC49" s="438"/>
      <c r="AD49" s="437" t="str">
        <f>IF(Journey!R78="C","E","")</f>
        <v/>
      </c>
      <c r="AE49" s="439"/>
    </row>
    <row r="50" spans="1:31" x14ac:dyDescent="0.2">
      <c r="A50" s="447" t="str">
        <f>Journey!C80</f>
        <v>Influence</v>
      </c>
      <c r="B50" s="437" t="str">
        <f>IF(Journey!D81="C","E","")</f>
        <v/>
      </c>
      <c r="C50" s="438"/>
      <c r="D50" s="437" t="str">
        <f>IF(Journey!E81="C","E","")</f>
        <v/>
      </c>
      <c r="E50" s="438"/>
      <c r="F50" s="437" t="str">
        <f>IF(Journey!F81="C","E","")</f>
        <v/>
      </c>
      <c r="G50" s="438"/>
      <c r="H50" s="437" t="str">
        <f>IF(Journey!G81="C","E","")</f>
        <v/>
      </c>
      <c r="I50" s="438"/>
      <c r="J50" s="437" t="str">
        <f>IF(Journey!H81="C","E","")</f>
        <v/>
      </c>
      <c r="K50" s="438"/>
      <c r="L50" s="437" t="str">
        <f>IF(Journey!I81="C","E","")</f>
        <v/>
      </c>
      <c r="M50" s="438"/>
      <c r="N50" s="437" t="str">
        <f>IF(Journey!J81="C","E","")</f>
        <v/>
      </c>
      <c r="O50" s="438"/>
      <c r="P50" s="437" t="str">
        <f>IF(Journey!K81="C","E","")</f>
        <v/>
      </c>
      <c r="Q50" s="438"/>
      <c r="R50" s="437" t="str">
        <f>IF(Journey!L81="C","E","")</f>
        <v/>
      </c>
      <c r="S50" s="438"/>
      <c r="T50" s="437" t="str">
        <f>IF(Journey!M81="C","E","")</f>
        <v/>
      </c>
      <c r="U50" s="438"/>
      <c r="V50" s="437" t="str">
        <f>IF(Journey!N81="C","E","")</f>
        <v/>
      </c>
      <c r="W50" s="438"/>
      <c r="X50" s="437" t="str">
        <f>IF(Journey!O81="C","E","")</f>
        <v/>
      </c>
      <c r="Y50" s="438"/>
      <c r="Z50" s="437" t="str">
        <f>IF(Journey!P81="C","E","")</f>
        <v/>
      </c>
      <c r="AA50" s="438"/>
      <c r="AB50" s="437" t="str">
        <f>IF(Journey!Q81="C","E","")</f>
        <v/>
      </c>
      <c r="AC50" s="438"/>
      <c r="AD50" s="437" t="str">
        <f>IF(Journey!R81="C","E","")</f>
        <v/>
      </c>
      <c r="AE50" s="439"/>
    </row>
    <row r="51" spans="1:31" x14ac:dyDescent="0.2">
      <c r="A51" s="447" t="str">
        <f>Journey!C83</f>
        <v>Cultivate</v>
      </c>
      <c r="B51" s="437" t="str">
        <f>IF(Journey!D84="C","E","")</f>
        <v/>
      </c>
      <c r="C51" s="438"/>
      <c r="D51" s="437" t="str">
        <f>IF(Journey!E84="C","E","")</f>
        <v/>
      </c>
      <c r="E51" s="438"/>
      <c r="F51" s="437" t="str">
        <f>IF(Journey!F84="C","E","")</f>
        <v/>
      </c>
      <c r="G51" s="438"/>
      <c r="H51" s="437" t="str">
        <f>IF(Journey!G84="C","E","")</f>
        <v/>
      </c>
      <c r="I51" s="438"/>
      <c r="J51" s="437" t="str">
        <f>IF(Journey!H84="C","E","")</f>
        <v/>
      </c>
      <c r="K51" s="438"/>
      <c r="L51" s="437" t="str">
        <f>IF(Journey!I84="C","E","")</f>
        <v/>
      </c>
      <c r="M51" s="438"/>
      <c r="N51" s="437" t="str">
        <f>IF(Journey!J84="C","E","")</f>
        <v/>
      </c>
      <c r="O51" s="438"/>
      <c r="P51" s="437" t="str">
        <f>IF(Journey!K84="C","E","")</f>
        <v/>
      </c>
      <c r="Q51" s="438"/>
      <c r="R51" s="437" t="str">
        <f>IF(Journey!L84="C","E","")</f>
        <v/>
      </c>
      <c r="S51" s="438"/>
      <c r="T51" s="437" t="str">
        <f>IF(Journey!M84="C","E","")</f>
        <v/>
      </c>
      <c r="U51" s="438"/>
      <c r="V51" s="437" t="str">
        <f>IF(Journey!N84="C","E","")</f>
        <v/>
      </c>
      <c r="W51" s="438"/>
      <c r="X51" s="437" t="str">
        <f>IF(Journey!O84="C","E","")</f>
        <v/>
      </c>
      <c r="Y51" s="438"/>
      <c r="Z51" s="437" t="str">
        <f>IF(Journey!P84="C","E","")</f>
        <v/>
      </c>
      <c r="AA51" s="438"/>
      <c r="AB51" s="437" t="str">
        <f>IF(Journey!Q84="C","E","")</f>
        <v/>
      </c>
      <c r="AC51" s="438"/>
      <c r="AD51" s="437" t="str">
        <f>IF(Journey!R84="C","E","")</f>
        <v/>
      </c>
      <c r="AE51" s="439"/>
    </row>
    <row r="52" spans="1:31" x14ac:dyDescent="0.2">
      <c r="A52" s="447" t="str">
        <f>Journey!B86</f>
        <v>Leader in Action</v>
      </c>
      <c r="B52" s="437" t="str">
        <f>IF(Journey!D96="C","E","")</f>
        <v/>
      </c>
      <c r="C52" s="438"/>
      <c r="D52" s="437" t="str">
        <f>IF(Journey!E96="C","E","")</f>
        <v/>
      </c>
      <c r="E52" s="438"/>
      <c r="F52" s="437" t="str">
        <f>IF(Journey!F96="C","E","")</f>
        <v/>
      </c>
      <c r="G52" s="438"/>
      <c r="H52" s="437" t="str">
        <f>IF(Journey!G96="C","E","")</f>
        <v/>
      </c>
      <c r="I52" s="438"/>
      <c r="J52" s="437" t="str">
        <f>IF(Journey!H96="C","E","")</f>
        <v/>
      </c>
      <c r="K52" s="438"/>
      <c r="L52" s="437" t="str">
        <f>IF(Journey!I96="C","E","")</f>
        <v/>
      </c>
      <c r="M52" s="438"/>
      <c r="N52" s="437" t="str">
        <f>IF(Journey!J96="C","E","")</f>
        <v/>
      </c>
      <c r="O52" s="438"/>
      <c r="P52" s="437" t="str">
        <f>IF(Journey!K96="C","E","")</f>
        <v/>
      </c>
      <c r="Q52" s="438"/>
      <c r="R52" s="437" t="str">
        <f>IF(Journey!L96="C","E","")</f>
        <v/>
      </c>
      <c r="S52" s="438"/>
      <c r="T52" s="437" t="str">
        <f>IF(Journey!M96="C","E","")</f>
        <v/>
      </c>
      <c r="U52" s="438"/>
      <c r="V52" s="437" t="str">
        <f>IF(Journey!N96="C","E","")</f>
        <v/>
      </c>
      <c r="W52" s="438"/>
      <c r="X52" s="437" t="str">
        <f>IF(Journey!O96="C","E","")</f>
        <v/>
      </c>
      <c r="Y52" s="438"/>
      <c r="Z52" s="437" t="str">
        <f>IF(Journey!P96="C","E","")</f>
        <v/>
      </c>
      <c r="AA52" s="438"/>
      <c r="AB52" s="437" t="str">
        <f>IF(Journey!Q96="C","E","")</f>
        <v/>
      </c>
      <c r="AC52" s="438"/>
      <c r="AD52" s="437" t="str">
        <f>IF(Journey!R96="C","E","")</f>
        <v/>
      </c>
      <c r="AE52" s="439"/>
    </row>
    <row r="53" spans="1:31" x14ac:dyDescent="0.2">
      <c r="A53" s="63" t="str">
        <f>'Council Own'!A5:R5</f>
        <v>Council's Own</v>
      </c>
      <c r="B53" s="67"/>
      <c r="C53" s="431"/>
      <c r="D53" s="67"/>
      <c r="E53" s="431"/>
      <c r="F53" s="67"/>
      <c r="G53" s="431"/>
      <c r="H53" s="67"/>
      <c r="I53" s="431"/>
      <c r="J53" s="67"/>
      <c r="K53" s="431"/>
      <c r="L53" s="67"/>
      <c r="M53" s="431"/>
      <c r="N53" s="67"/>
      <c r="O53" s="431"/>
      <c r="P53" s="67"/>
      <c r="Q53" s="431"/>
      <c r="R53" s="67"/>
      <c r="S53" s="431"/>
      <c r="T53" s="67"/>
      <c r="U53" s="431"/>
      <c r="V53" s="67"/>
      <c r="W53" s="431"/>
      <c r="X53" s="67"/>
      <c r="Y53" s="431"/>
      <c r="Z53" s="67"/>
      <c r="AA53" s="431"/>
      <c r="AB53" s="67"/>
      <c r="AC53" s="431"/>
      <c r="AD53" s="67"/>
      <c r="AE53" s="440"/>
    </row>
    <row r="54" spans="1:31" x14ac:dyDescent="0.2">
      <c r="A54" s="436" t="str">
        <f>'Council Own'!B6</f>
        <v>&lt;&lt;List Badge Here&gt;&gt;</v>
      </c>
      <c r="B54" s="437" t="str">
        <f>IF('Council Own'!D28="C","E","")</f>
        <v/>
      </c>
      <c r="C54" s="438"/>
      <c r="D54" s="437" t="str">
        <f>IF('Council Own'!E28="C","E","")</f>
        <v/>
      </c>
      <c r="E54" s="438"/>
      <c r="F54" s="437" t="str">
        <f>IF('Council Own'!F28="C","E","")</f>
        <v/>
      </c>
      <c r="G54" s="438"/>
      <c r="H54" s="437" t="str">
        <f>IF('Council Own'!G28="C","E","")</f>
        <v/>
      </c>
      <c r="I54" s="438"/>
      <c r="J54" s="437" t="str">
        <f>IF('Council Own'!H28="C","E","")</f>
        <v/>
      </c>
      <c r="K54" s="438"/>
      <c r="L54" s="437" t="str">
        <f>IF('Council Own'!I28="C","E","")</f>
        <v/>
      </c>
      <c r="M54" s="438"/>
      <c r="N54" s="437" t="str">
        <f>IF('Council Own'!J28="C","E","")</f>
        <v/>
      </c>
      <c r="O54" s="438"/>
      <c r="P54" s="437" t="str">
        <f>IF('Council Own'!K28="C","E","")</f>
        <v/>
      </c>
      <c r="Q54" s="438"/>
      <c r="R54" s="437" t="str">
        <f>IF('Council Own'!L28="C","E","")</f>
        <v/>
      </c>
      <c r="S54" s="438"/>
      <c r="T54" s="437" t="str">
        <f>IF('Council Own'!M28="C","E","")</f>
        <v/>
      </c>
      <c r="U54" s="438"/>
      <c r="V54" s="437" t="str">
        <f>IF('Council Own'!N28="C","E","")</f>
        <v/>
      </c>
      <c r="W54" s="438"/>
      <c r="X54" s="437" t="str">
        <f>IF('Council Own'!O28="C","E","")</f>
        <v/>
      </c>
      <c r="Y54" s="438"/>
      <c r="Z54" s="437" t="str">
        <f>IF('Council Own'!P28="C","E","")</f>
        <v/>
      </c>
      <c r="AA54" s="438"/>
      <c r="AB54" s="437" t="str">
        <f>IF('Council Own'!Q28="C","E","")</f>
        <v/>
      </c>
      <c r="AC54" s="438"/>
      <c r="AD54" s="437" t="str">
        <f>IF('Council Own'!R28="C","E","")</f>
        <v/>
      </c>
      <c r="AE54" s="439"/>
    </row>
    <row r="55" spans="1:31" x14ac:dyDescent="0.2">
      <c r="A55" s="436" t="str">
        <f>'Council Own'!B30</f>
        <v>&lt;&lt;List Badge Here&gt;&gt;</v>
      </c>
      <c r="B55" s="437" t="str">
        <f>IF('Council Own'!D52="C","E","")</f>
        <v/>
      </c>
      <c r="C55" s="438"/>
      <c r="D55" s="437" t="str">
        <f>IF('Council Own'!E52="C","E","")</f>
        <v/>
      </c>
      <c r="E55" s="438"/>
      <c r="F55" s="437" t="str">
        <f>IF('Council Own'!F52="C","E","")</f>
        <v/>
      </c>
      <c r="G55" s="438"/>
      <c r="H55" s="437" t="str">
        <f>IF('Council Own'!G52="C","E","")</f>
        <v/>
      </c>
      <c r="I55" s="438"/>
      <c r="J55" s="437" t="str">
        <f>IF('Council Own'!H52="C","E","")</f>
        <v/>
      </c>
      <c r="K55" s="438"/>
      <c r="L55" s="437" t="str">
        <f>IF('Council Own'!I52="C","E","")</f>
        <v/>
      </c>
      <c r="M55" s="438"/>
      <c r="N55" s="437" t="str">
        <f>IF('Council Own'!J52="C","E","")</f>
        <v/>
      </c>
      <c r="O55" s="438"/>
      <c r="P55" s="437" t="str">
        <f>IF('Council Own'!K52="C","E","")</f>
        <v/>
      </c>
      <c r="Q55" s="438"/>
      <c r="R55" s="437" t="str">
        <f>IF('Council Own'!L52="C","E","")</f>
        <v/>
      </c>
      <c r="S55" s="438"/>
      <c r="T55" s="437" t="str">
        <f>IF('Council Own'!M52="C","E","")</f>
        <v/>
      </c>
      <c r="U55" s="438"/>
      <c r="V55" s="437" t="str">
        <f>IF('Council Own'!N52="C","E","")</f>
        <v/>
      </c>
      <c r="W55" s="438"/>
      <c r="X55" s="437" t="str">
        <f>IF('Council Own'!O52="C","E","")</f>
        <v/>
      </c>
      <c r="Y55" s="438"/>
      <c r="Z55" s="437" t="str">
        <f>IF('Council Own'!P52="C","E","")</f>
        <v/>
      </c>
      <c r="AA55" s="438"/>
      <c r="AB55" s="437" t="str">
        <f>IF('Council Own'!Q52="C","E","")</f>
        <v/>
      </c>
      <c r="AC55" s="438"/>
      <c r="AD55" s="437" t="str">
        <f>IF('Council Own'!R52="C","E","")</f>
        <v/>
      </c>
      <c r="AE55" s="439"/>
    </row>
    <row r="56" spans="1:31" x14ac:dyDescent="0.2">
      <c r="A56" s="436" t="str">
        <f>'Council Own'!B54</f>
        <v>&lt;&lt;List Badge Here&gt;&gt;</v>
      </c>
      <c r="B56" s="437" t="str">
        <f>IF('Council Own'!D76="C","E","")</f>
        <v/>
      </c>
      <c r="C56" s="438"/>
      <c r="D56" s="437" t="str">
        <f>IF('Council Own'!E76="C","E","")</f>
        <v/>
      </c>
      <c r="E56" s="438"/>
      <c r="F56" s="437" t="str">
        <f>IF('Council Own'!F76="C","E","")</f>
        <v/>
      </c>
      <c r="G56" s="438"/>
      <c r="H56" s="437" t="str">
        <f>IF('Council Own'!G76="C","E","")</f>
        <v/>
      </c>
      <c r="I56" s="438"/>
      <c r="J56" s="437" t="str">
        <f>IF('Council Own'!H76="C","E","")</f>
        <v/>
      </c>
      <c r="K56" s="438"/>
      <c r="L56" s="437" t="str">
        <f>IF('Council Own'!I76="C","E","")</f>
        <v/>
      </c>
      <c r="M56" s="438"/>
      <c r="N56" s="437" t="str">
        <f>IF('Council Own'!J76="C","E","")</f>
        <v/>
      </c>
      <c r="O56" s="438"/>
      <c r="P56" s="437" t="str">
        <f>IF('Council Own'!K76="C","E","")</f>
        <v/>
      </c>
      <c r="Q56" s="438"/>
      <c r="R56" s="437" t="str">
        <f>IF('Council Own'!L76="C","E","")</f>
        <v/>
      </c>
      <c r="S56" s="438"/>
      <c r="T56" s="437" t="str">
        <f>IF('Council Own'!M76="C","E","")</f>
        <v/>
      </c>
      <c r="U56" s="438"/>
      <c r="V56" s="437" t="str">
        <f>IF('Council Own'!N76="C","E","")</f>
        <v/>
      </c>
      <c r="W56" s="438"/>
      <c r="X56" s="437" t="str">
        <f>IF('Council Own'!O76="C","E","")</f>
        <v/>
      </c>
      <c r="Y56" s="438"/>
      <c r="Z56" s="437" t="str">
        <f>IF('Council Own'!P76="C","E","")</f>
        <v/>
      </c>
      <c r="AA56" s="438"/>
      <c r="AB56" s="437" t="str">
        <f>IF('Council Own'!Q76="C","E","")</f>
        <v/>
      </c>
      <c r="AC56" s="438"/>
      <c r="AD56" s="437" t="str">
        <f>IF('Council Own'!R76="C","E","")</f>
        <v/>
      </c>
      <c r="AE56" s="439"/>
    </row>
    <row r="57" spans="1:31" x14ac:dyDescent="0.2">
      <c r="A57" s="436" t="str">
        <f>'Council Own'!B78</f>
        <v>&lt;&lt;List Badge Here&gt;&gt;</v>
      </c>
      <c r="B57" s="437" t="str">
        <f>IF('Council Own'!D100="C","E","")</f>
        <v/>
      </c>
      <c r="C57" s="438"/>
      <c r="D57" s="437" t="str">
        <f>IF('Council Own'!E100="C","E","")</f>
        <v/>
      </c>
      <c r="E57" s="438"/>
      <c r="F57" s="437" t="str">
        <f>IF('Council Own'!F100="C","E","")</f>
        <v/>
      </c>
      <c r="G57" s="438"/>
      <c r="H57" s="437" t="str">
        <f>IF('Council Own'!G100="C","E","")</f>
        <v/>
      </c>
      <c r="I57" s="438"/>
      <c r="J57" s="437" t="str">
        <f>IF('Council Own'!H100="C","E","")</f>
        <v/>
      </c>
      <c r="K57" s="438"/>
      <c r="L57" s="437" t="str">
        <f>IF('Council Own'!I100="C","E","")</f>
        <v/>
      </c>
      <c r="M57" s="438"/>
      <c r="N57" s="437" t="str">
        <f>IF('Council Own'!J100="C","E","")</f>
        <v/>
      </c>
      <c r="O57" s="438"/>
      <c r="P57" s="437" t="str">
        <f>IF('Council Own'!K100="C","E","")</f>
        <v/>
      </c>
      <c r="Q57" s="438"/>
      <c r="R57" s="437" t="str">
        <f>IF('Council Own'!L100="C","E","")</f>
        <v/>
      </c>
      <c r="S57" s="438"/>
      <c r="T57" s="437" t="str">
        <f>IF('Council Own'!M100="C","E","")</f>
        <v/>
      </c>
      <c r="U57" s="438"/>
      <c r="V57" s="437" t="str">
        <f>IF('Council Own'!N100="C","E","")</f>
        <v/>
      </c>
      <c r="W57" s="438"/>
      <c r="X57" s="437" t="str">
        <f>IF('Council Own'!O100="C","E","")</f>
        <v/>
      </c>
      <c r="Y57" s="438"/>
      <c r="Z57" s="437" t="str">
        <f>IF('Council Own'!P100="C","E","")</f>
        <v/>
      </c>
      <c r="AA57" s="438"/>
      <c r="AB57" s="437" t="str">
        <f>IF('Council Own'!Q100="C","E","")</f>
        <v/>
      </c>
      <c r="AC57" s="438"/>
      <c r="AD57" s="437" t="str">
        <f>IF('Council Own'!R100="C","E","")</f>
        <v/>
      </c>
      <c r="AE57" s="439"/>
    </row>
    <row r="58" spans="1:31" x14ac:dyDescent="0.2">
      <c r="A58" s="436" t="str">
        <f>'Council Own'!B102</f>
        <v>&lt;&lt;List Badge Here&gt;&gt;</v>
      </c>
      <c r="B58" s="437" t="str">
        <f>IF('Council Own'!D124="C","E","")</f>
        <v/>
      </c>
      <c r="C58" s="449"/>
      <c r="D58" s="437" t="str">
        <f>IF('Council Own'!E124="C","E","")</f>
        <v/>
      </c>
      <c r="E58" s="449"/>
      <c r="F58" s="437" t="str">
        <f>IF('Council Own'!F124="C","E","")</f>
        <v/>
      </c>
      <c r="G58" s="449"/>
      <c r="H58" s="437" t="str">
        <f>IF('Council Own'!G124="C","E","")</f>
        <v/>
      </c>
      <c r="I58" s="449"/>
      <c r="J58" s="437" t="str">
        <f>IF('Council Own'!H124="C","E","")</f>
        <v/>
      </c>
      <c r="K58" s="449"/>
      <c r="L58" s="437" t="str">
        <f>IF('Council Own'!I124="C","E","")</f>
        <v/>
      </c>
      <c r="M58" s="449"/>
      <c r="N58" s="437" t="str">
        <f>IF('Council Own'!J124="C","E","")</f>
        <v/>
      </c>
      <c r="O58" s="449"/>
      <c r="P58" s="437" t="str">
        <f>IF('Council Own'!K124="C","E","")</f>
        <v/>
      </c>
      <c r="Q58" s="449"/>
      <c r="R58" s="437" t="str">
        <f>IF('Council Own'!L124="C","E","")</f>
        <v/>
      </c>
      <c r="S58" s="449"/>
      <c r="T58" s="437" t="str">
        <f>IF('Council Own'!M124="C","E","")</f>
        <v/>
      </c>
      <c r="U58" s="449"/>
      <c r="V58" s="437" t="str">
        <f>IF('Council Own'!N124="C","E","")</f>
        <v/>
      </c>
      <c r="W58" s="449"/>
      <c r="X58" s="437" t="str">
        <f>IF('Council Own'!O124="C","E","")</f>
        <v/>
      </c>
      <c r="Y58" s="449"/>
      <c r="Z58" s="437" t="str">
        <f>IF('Council Own'!P124="C","E","")</f>
        <v/>
      </c>
      <c r="AA58" s="449"/>
      <c r="AB58" s="437" t="str">
        <f>IF('Council Own'!Q124="C","E","")</f>
        <v/>
      </c>
      <c r="AC58" s="449"/>
      <c r="AD58" s="437" t="str">
        <f>IF('Council Own'!R124="C","E","")</f>
        <v/>
      </c>
      <c r="AE58" s="450"/>
    </row>
    <row r="59" spans="1:31" x14ac:dyDescent="0.2">
      <c r="A59" s="436" t="str">
        <f>'Council Own'!B126</f>
        <v>&lt;&lt;List Badge Here&gt;&gt;</v>
      </c>
      <c r="B59" s="437" t="str">
        <f>IF('Council Own'!D148="C","E","")</f>
        <v/>
      </c>
      <c r="C59" s="449"/>
      <c r="D59" s="437" t="str">
        <f>IF('Council Own'!E148="C","E","")</f>
        <v/>
      </c>
      <c r="E59" s="449"/>
      <c r="F59" s="437" t="str">
        <f>IF('Council Own'!F148="C","E","")</f>
        <v/>
      </c>
      <c r="G59" s="449"/>
      <c r="H59" s="437" t="str">
        <f>IF('Council Own'!G148="C","E","")</f>
        <v/>
      </c>
      <c r="I59" s="449"/>
      <c r="J59" s="437" t="str">
        <f>IF('Council Own'!H148="C","E","")</f>
        <v/>
      </c>
      <c r="K59" s="449"/>
      <c r="L59" s="437" t="str">
        <f>IF('Council Own'!I148="C","E","")</f>
        <v/>
      </c>
      <c r="M59" s="449"/>
      <c r="N59" s="437" t="str">
        <f>IF('Council Own'!J148="C","E","")</f>
        <v/>
      </c>
      <c r="O59" s="449"/>
      <c r="P59" s="437" t="str">
        <f>IF('Council Own'!K148="C","E","")</f>
        <v/>
      </c>
      <c r="Q59" s="449"/>
      <c r="R59" s="437" t="str">
        <f>IF('Council Own'!L148="C","E","")</f>
        <v/>
      </c>
      <c r="S59" s="449"/>
      <c r="T59" s="437" t="str">
        <f>IF('Council Own'!M148="C","E","")</f>
        <v/>
      </c>
      <c r="U59" s="449"/>
      <c r="V59" s="437" t="str">
        <f>IF('Council Own'!N148="C","E","")</f>
        <v/>
      </c>
      <c r="W59" s="449"/>
      <c r="X59" s="437" t="str">
        <f>IF('Council Own'!O148="C","E","")</f>
        <v/>
      </c>
      <c r="Y59" s="449"/>
      <c r="Z59" s="437" t="str">
        <f>IF('Council Own'!P148="C","E","")</f>
        <v/>
      </c>
      <c r="AA59" s="449"/>
      <c r="AB59" s="437" t="str">
        <f>IF('Council Own'!Q148="C","E","")</f>
        <v/>
      </c>
      <c r="AC59" s="449"/>
      <c r="AD59" s="437" t="str">
        <f>IF('Council Own'!R148="C","E","")</f>
        <v/>
      </c>
      <c r="AE59" s="450"/>
    </row>
    <row r="60" spans="1:31" x14ac:dyDescent="0.2">
      <c r="A60" s="63" t="s">
        <v>144</v>
      </c>
      <c r="B60" s="451"/>
      <c r="C60" s="431"/>
      <c r="D60" s="451"/>
      <c r="E60" s="431"/>
      <c r="F60" s="451"/>
      <c r="G60" s="431"/>
      <c r="H60" s="451"/>
      <c r="I60" s="431"/>
      <c r="J60" s="451"/>
      <c r="K60" s="431"/>
      <c r="L60" s="451"/>
      <c r="M60" s="431"/>
      <c r="N60" s="451"/>
      <c r="O60" s="431"/>
      <c r="P60" s="451"/>
      <c r="Q60" s="431"/>
      <c r="R60" s="451"/>
      <c r="S60" s="431"/>
      <c r="T60" s="451"/>
      <c r="U60" s="431"/>
      <c r="V60" s="451"/>
      <c r="W60" s="431"/>
      <c r="X60" s="451"/>
      <c r="Y60" s="431"/>
      <c r="Z60" s="451"/>
      <c r="AA60" s="431"/>
      <c r="AB60" s="451"/>
      <c r="AC60" s="431"/>
      <c r="AD60" s="451"/>
      <c r="AE60" s="440"/>
    </row>
    <row r="61" spans="1:31" x14ac:dyDescent="0.2">
      <c r="A61" s="452" t="str">
        <f>'Age-Level'!B5</f>
        <v>Silver Torch Award</v>
      </c>
      <c r="B61" s="437" t="str">
        <f>IF('Age-Level'!D8="C","E","")</f>
        <v/>
      </c>
      <c r="C61" s="453"/>
      <c r="D61" s="437" t="str">
        <f>IF('Age-Level'!E8="C","E","")</f>
        <v/>
      </c>
      <c r="E61" s="453"/>
      <c r="F61" s="437" t="str">
        <f>IF('Age-Level'!F8="C","E","")</f>
        <v/>
      </c>
      <c r="G61" s="453"/>
      <c r="H61" s="437" t="str">
        <f>IF('Age-Level'!G8="C","E","")</f>
        <v/>
      </c>
      <c r="I61" s="453"/>
      <c r="J61" s="437" t="str">
        <f>IF('Age-Level'!H8="C","E","")</f>
        <v/>
      </c>
      <c r="K61" s="453"/>
      <c r="L61" s="437" t="str">
        <f>IF('Age-Level'!I8="C","E","")</f>
        <v/>
      </c>
      <c r="M61" s="453"/>
      <c r="N61" s="437" t="str">
        <f>IF('Age-Level'!J8="C","E","")</f>
        <v/>
      </c>
      <c r="O61" s="453"/>
      <c r="P61" s="437" t="str">
        <f>IF('Age-Level'!K8="C","E","")</f>
        <v/>
      </c>
      <c r="Q61" s="453"/>
      <c r="R61" s="437" t="str">
        <f>IF('Age-Level'!L8="C","E","")</f>
        <v/>
      </c>
      <c r="S61" s="453"/>
      <c r="T61" s="437" t="str">
        <f>IF('Age-Level'!M8="C","E","")</f>
        <v/>
      </c>
      <c r="U61" s="453"/>
      <c r="V61" s="437" t="str">
        <f>IF('Age-Level'!N8="C","E","")</f>
        <v/>
      </c>
      <c r="W61" s="453"/>
      <c r="X61" s="437" t="str">
        <f>IF('Age-Level'!O8="C","E","")</f>
        <v/>
      </c>
      <c r="Y61" s="453"/>
      <c r="Z61" s="437" t="str">
        <f>IF('Age-Level'!P8="C","E","")</f>
        <v/>
      </c>
      <c r="AA61" s="453"/>
      <c r="AB61" s="437" t="str">
        <f>IF('Age-Level'!Q8="C","E","")</f>
        <v/>
      </c>
      <c r="AC61" s="453"/>
      <c r="AD61" s="437" t="str">
        <f>IF('Age-Level'!R8="C","E","")</f>
        <v/>
      </c>
      <c r="AE61" s="454"/>
    </row>
    <row r="62" spans="1:31" x14ac:dyDescent="0.2">
      <c r="A62" s="448" t="str">
        <f>'Age-Level'!$B$9</f>
        <v>Cadette Community Service bar</v>
      </c>
      <c r="B62" s="437" t="str">
        <f>IF('Age-Level'!D23="20","E","")</f>
        <v/>
      </c>
      <c r="C62" s="438"/>
      <c r="D62" s="437" t="str">
        <f>IF('Age-Level'!E23="20","E","")</f>
        <v/>
      </c>
      <c r="E62" s="438"/>
      <c r="F62" s="437" t="str">
        <f>IF('Age-Level'!F23="20","E","")</f>
        <v/>
      </c>
      <c r="G62" s="438"/>
      <c r="H62" s="437" t="str">
        <f>IF('Age-Level'!G23="20","E","")</f>
        <v/>
      </c>
      <c r="I62" s="438"/>
      <c r="J62" s="437" t="str">
        <f>IF('Age-Level'!H23="20","E","")</f>
        <v/>
      </c>
      <c r="K62" s="438"/>
      <c r="L62" s="437" t="str">
        <f>IF('Age-Level'!I23="20","E","")</f>
        <v/>
      </c>
      <c r="M62" s="438"/>
      <c r="N62" s="437" t="str">
        <f>IF('Age-Level'!J23="20","E","")</f>
        <v/>
      </c>
      <c r="O62" s="438"/>
      <c r="P62" s="437" t="str">
        <f>IF('Age-Level'!K23="20","E","")</f>
        <v/>
      </c>
      <c r="Q62" s="438"/>
      <c r="R62" s="437" t="str">
        <f>IF('Age-Level'!L23="20","E","")</f>
        <v/>
      </c>
      <c r="S62" s="438"/>
      <c r="T62" s="437" t="str">
        <f>IF('Age-Level'!M23="20","E","")</f>
        <v/>
      </c>
      <c r="U62" s="438"/>
      <c r="V62" s="437" t="str">
        <f>IF('Age-Level'!N23="20","E","")</f>
        <v/>
      </c>
      <c r="W62" s="438"/>
      <c r="X62" s="437" t="str">
        <f>IF('Age-Level'!O23="20","E","")</f>
        <v/>
      </c>
      <c r="Y62" s="438"/>
      <c r="Z62" s="437" t="str">
        <f>IF('Age-Level'!P23="20","E","")</f>
        <v/>
      </c>
      <c r="AA62" s="438"/>
      <c r="AB62" s="437" t="str">
        <f>IF('Age-Level'!Q23="20","E","")</f>
        <v/>
      </c>
      <c r="AC62" s="438"/>
      <c r="AD62" s="437" t="str">
        <f>IF('Age-Level'!R23="20","E","")</f>
        <v/>
      </c>
      <c r="AE62" s="439"/>
    </row>
    <row r="63" spans="1:31" x14ac:dyDescent="0.2">
      <c r="A63" s="448" t="str">
        <f>'Age-Level'!$B$12</f>
        <v>Cadette Service to Girl Scouting bar</v>
      </c>
      <c r="B63" s="437" t="str">
        <f>IF('Age-Level'!D24="A","E","")</f>
        <v/>
      </c>
      <c r="C63" s="438"/>
      <c r="D63" s="437" t="str">
        <f>IF('Age-Level'!E24="A","E","")</f>
        <v/>
      </c>
      <c r="E63" s="438"/>
      <c r="F63" s="437" t="str">
        <f>IF('Age-Level'!F24="A","E","")</f>
        <v/>
      </c>
      <c r="G63" s="438"/>
      <c r="H63" s="437" t="str">
        <f>IF('Age-Level'!G24="A","E","")</f>
        <v/>
      </c>
      <c r="I63" s="438"/>
      <c r="J63" s="437" t="str">
        <f>IF('Age-Level'!H24="A","E","")</f>
        <v/>
      </c>
      <c r="K63" s="438"/>
      <c r="L63" s="437" t="str">
        <f>IF('Age-Level'!I24="A","E","")</f>
        <v/>
      </c>
      <c r="M63" s="438"/>
      <c r="N63" s="437" t="str">
        <f>IF('Age-Level'!J24="A","E","")</f>
        <v/>
      </c>
      <c r="O63" s="438"/>
      <c r="P63" s="437" t="str">
        <f>IF('Age-Level'!K24="A","E","")</f>
        <v/>
      </c>
      <c r="Q63" s="438"/>
      <c r="R63" s="437" t="str">
        <f>IF('Age-Level'!L24="A","E","")</f>
        <v/>
      </c>
      <c r="S63" s="438"/>
      <c r="T63" s="437" t="str">
        <f>IF('Age-Level'!M24="A","E","")</f>
        <v/>
      </c>
      <c r="U63" s="438"/>
      <c r="V63" s="437" t="str">
        <f>IF('Age-Level'!N24="A","E","")</f>
        <v/>
      </c>
      <c r="W63" s="438"/>
      <c r="X63" s="437" t="str">
        <f>IF('Age-Level'!O24="A","E","")</f>
        <v/>
      </c>
      <c r="Y63" s="438"/>
      <c r="Z63" s="437" t="str">
        <f>IF('Age-Level'!P24="A","E","")</f>
        <v/>
      </c>
      <c r="AA63" s="438"/>
      <c r="AB63" s="437" t="str">
        <f>IF('Age-Level'!Q24="A","E","")</f>
        <v/>
      </c>
      <c r="AC63" s="438"/>
      <c r="AD63" s="437" t="str">
        <f>IF('Age-Level'!R24="A","E","")</f>
        <v/>
      </c>
      <c r="AE63" s="439"/>
    </row>
    <row r="64" spans="1:31" x14ac:dyDescent="0.2">
      <c r="A64" s="448" t="str">
        <f>'Age-Level'!$B$15</f>
        <v>Cadette Program Aide</v>
      </c>
      <c r="B64" s="437" t="str">
        <f>IF('Age-Level'!D19="A","E","")</f>
        <v/>
      </c>
      <c r="C64" s="438"/>
      <c r="D64" s="437" t="str">
        <f>IF('Age-Level'!E19="A","E","")</f>
        <v/>
      </c>
      <c r="E64" s="438"/>
      <c r="F64" s="437" t="str">
        <f>IF('Age-Level'!F19="A","E","")</f>
        <v/>
      </c>
      <c r="G64" s="438"/>
      <c r="H64" s="437" t="str">
        <f>IF('Age-Level'!G19="A","E","")</f>
        <v/>
      </c>
      <c r="I64" s="438"/>
      <c r="J64" s="437" t="str">
        <f>IF('Age-Level'!H19="A","E","")</f>
        <v/>
      </c>
      <c r="K64" s="438"/>
      <c r="L64" s="437" t="str">
        <f>IF('Age-Level'!I19="A","E","")</f>
        <v/>
      </c>
      <c r="M64" s="438"/>
      <c r="N64" s="437" t="str">
        <f>IF('Age-Level'!J19="A","E","")</f>
        <v/>
      </c>
      <c r="O64" s="438"/>
      <c r="P64" s="437" t="str">
        <f>IF('Age-Level'!K19="A","E","")</f>
        <v/>
      </c>
      <c r="Q64" s="438"/>
      <c r="R64" s="437" t="str">
        <f>IF('Age-Level'!L19="A","E","")</f>
        <v/>
      </c>
      <c r="S64" s="438"/>
      <c r="T64" s="437" t="str">
        <f>IF('Age-Level'!M19="A","E","")</f>
        <v/>
      </c>
      <c r="U64" s="438"/>
      <c r="V64" s="437" t="str">
        <f>IF('Age-Level'!N19="A","E","")</f>
        <v/>
      </c>
      <c r="W64" s="438"/>
      <c r="X64" s="437" t="str">
        <f>IF('Age-Level'!O19="A","E","")</f>
        <v/>
      </c>
      <c r="Y64" s="438"/>
      <c r="Z64" s="437" t="str">
        <f>IF('Age-Level'!P19="A","E","")</f>
        <v/>
      </c>
      <c r="AA64" s="438"/>
      <c r="AB64" s="437" t="str">
        <f>IF('Age-Level'!Q19="A","E","")</f>
        <v/>
      </c>
      <c r="AC64" s="438"/>
      <c r="AD64" s="437" t="str">
        <f>IF('Age-Level'!R19="A","E","")</f>
        <v/>
      </c>
      <c r="AE64" s="439"/>
    </row>
    <row r="65" spans="1:31" x14ac:dyDescent="0.2">
      <c r="A65" s="448" t="str">
        <f>'Age-Level'!$B$20</f>
        <v>Journey Summit Pin</v>
      </c>
      <c r="B65" s="437" t="str">
        <f>IF('Age-Level'!D21="C","E","")</f>
        <v/>
      </c>
      <c r="C65" s="438"/>
      <c r="D65" s="437" t="str">
        <f>IF('Age-Level'!E21="C","E","")</f>
        <v/>
      </c>
      <c r="E65" s="438"/>
      <c r="F65" s="437" t="str">
        <f>IF('Age-Level'!F21="C","E","")</f>
        <v/>
      </c>
      <c r="G65" s="438"/>
      <c r="H65" s="437" t="str">
        <f>IF('Age-Level'!G21="C","E","")</f>
        <v/>
      </c>
      <c r="I65" s="438"/>
      <c r="J65" s="437" t="str">
        <f>IF('Age-Level'!H21="C","E","")</f>
        <v/>
      </c>
      <c r="K65" s="438"/>
      <c r="L65" s="437" t="str">
        <f>IF('Age-Level'!I21="C","E","")</f>
        <v/>
      </c>
      <c r="M65" s="438"/>
      <c r="N65" s="437" t="str">
        <f>IF('Age-Level'!J21="C","E","")</f>
        <v/>
      </c>
      <c r="O65" s="438"/>
      <c r="P65" s="437" t="str">
        <f>IF('Age-Level'!K21="C","E","")</f>
        <v/>
      </c>
      <c r="Q65" s="438"/>
      <c r="R65" s="437" t="str">
        <f>IF('Age-Level'!L21="C","E","")</f>
        <v/>
      </c>
      <c r="S65" s="438"/>
      <c r="T65" s="437" t="str">
        <f>IF('Age-Level'!M21="C","E","")</f>
        <v/>
      </c>
      <c r="U65" s="438"/>
      <c r="V65" s="437" t="str">
        <f>IF('Age-Level'!N21="C","E","")</f>
        <v/>
      </c>
      <c r="W65" s="438"/>
      <c r="X65" s="437" t="str">
        <f>IF('Age-Level'!O21="C","E","")</f>
        <v/>
      </c>
      <c r="Y65" s="438"/>
      <c r="Z65" s="437" t="str">
        <f>IF('Age-Level'!P21="C","E","")</f>
        <v/>
      </c>
      <c r="AA65" s="438"/>
      <c r="AB65" s="437" t="str">
        <f>IF('Age-Level'!Q21="C","E","")</f>
        <v/>
      </c>
      <c r="AC65" s="438"/>
      <c r="AD65" s="437" t="str">
        <f>IF('Age-Level'!R21="C","E","")</f>
        <v/>
      </c>
      <c r="AE65" s="439"/>
    </row>
    <row r="66" spans="1:31" x14ac:dyDescent="0.2">
      <c r="A66" s="448" t="str">
        <f>'Age-Level'!C23</f>
        <v>Cookie Rally (Year 1)</v>
      </c>
      <c r="B66" s="437" t="str">
        <f>IF('Age-Level'!D23="A","E","")</f>
        <v>E</v>
      </c>
      <c r="C66" s="438" t="s">
        <v>911</v>
      </c>
      <c r="D66" s="437" t="str">
        <f>IF('Age-Level'!E23="A","E","")</f>
        <v/>
      </c>
      <c r="E66" s="438"/>
      <c r="F66" s="437" t="str">
        <f>IF('Age-Level'!F23="A","E","")</f>
        <v/>
      </c>
      <c r="G66" s="438"/>
      <c r="H66" s="437" t="str">
        <f>IF('Age-Level'!G23="A","E","")</f>
        <v/>
      </c>
      <c r="I66" s="438"/>
      <c r="J66" s="437" t="str">
        <f>IF('Age-Level'!H23="A","E","")</f>
        <v/>
      </c>
      <c r="K66" s="438"/>
      <c r="L66" s="437" t="str">
        <f>IF('Age-Level'!I23="A","E","")</f>
        <v/>
      </c>
      <c r="M66" s="438"/>
      <c r="N66" s="437" t="str">
        <f>IF('Age-Level'!J23="A","E","")</f>
        <v/>
      </c>
      <c r="O66" s="438"/>
      <c r="P66" s="437" t="str">
        <f>IF('Age-Level'!K23="A","E","")</f>
        <v/>
      </c>
      <c r="Q66" s="438"/>
      <c r="R66" s="437" t="str">
        <f>IF('Age-Level'!L23="A","E","")</f>
        <v/>
      </c>
      <c r="S66" s="438"/>
      <c r="T66" s="437" t="str">
        <f>IF('Age-Level'!M23="A","E","")</f>
        <v/>
      </c>
      <c r="U66" s="438"/>
      <c r="V66" s="437" t="str">
        <f>IF('Age-Level'!N23="A","E","")</f>
        <v/>
      </c>
      <c r="W66" s="438"/>
      <c r="X66" s="437" t="str">
        <f>IF('Age-Level'!O23="A","E","")</f>
        <v/>
      </c>
      <c r="Y66" s="438"/>
      <c r="Z66" s="437" t="str">
        <f>IF('Age-Level'!P23="A","E","")</f>
        <v/>
      </c>
      <c r="AA66" s="438"/>
      <c r="AB66" s="437" t="str">
        <f>IF('Age-Level'!Q23="A","E","")</f>
        <v/>
      </c>
      <c r="AC66" s="438"/>
      <c r="AD66" s="437" t="str">
        <f>IF('Age-Level'!R23="A","E","")</f>
        <v/>
      </c>
      <c r="AE66" s="439"/>
    </row>
    <row r="67" spans="1:31" x14ac:dyDescent="0.2">
      <c r="A67" s="448" t="str">
        <f>'Age-Level'!C24</f>
        <v>Cookie Sales (Year 1)</v>
      </c>
      <c r="B67" s="437" t="str">
        <f>IF('Age-Level'!D24="A","E","")</f>
        <v/>
      </c>
      <c r="C67" s="438"/>
      <c r="D67" s="437" t="str">
        <f>IF('Age-Level'!E24="A","E","")</f>
        <v/>
      </c>
      <c r="E67" s="438"/>
      <c r="F67" s="437" t="str">
        <f>IF('Age-Level'!F24="A","E","")</f>
        <v/>
      </c>
      <c r="G67" s="438"/>
      <c r="H67" s="437" t="str">
        <f>IF('Age-Level'!G24="A","E","")</f>
        <v/>
      </c>
      <c r="I67" s="438"/>
      <c r="J67" s="437" t="str">
        <f>IF('Age-Level'!H24="A","E","")</f>
        <v/>
      </c>
      <c r="K67" s="438"/>
      <c r="L67" s="437" t="str">
        <f>IF('Age-Level'!I24="A","E","")</f>
        <v/>
      </c>
      <c r="M67" s="438"/>
      <c r="N67" s="437" t="str">
        <f>IF('Age-Level'!J24="A","E","")</f>
        <v/>
      </c>
      <c r="O67" s="438"/>
      <c r="P67" s="437" t="str">
        <f>IF('Age-Level'!K24="A","E","")</f>
        <v/>
      </c>
      <c r="Q67" s="438"/>
      <c r="R67" s="437" t="str">
        <f>IF('Age-Level'!L24="A","E","")</f>
        <v/>
      </c>
      <c r="S67" s="438"/>
      <c r="T67" s="437" t="str">
        <f>IF('Age-Level'!M24="A","E","")</f>
        <v/>
      </c>
      <c r="U67" s="438"/>
      <c r="V67" s="437" t="str">
        <f>IF('Age-Level'!N24="A","E","")</f>
        <v/>
      </c>
      <c r="W67" s="438"/>
      <c r="X67" s="437" t="str">
        <f>IF('Age-Level'!O24="A","E","")</f>
        <v/>
      </c>
      <c r="Y67" s="438"/>
      <c r="Z67" s="437" t="str">
        <f>IF('Age-Level'!P24="A","E","")</f>
        <v/>
      </c>
      <c r="AA67" s="438"/>
      <c r="AB67" s="437" t="str">
        <f>IF('Age-Level'!Q24="A","E","")</f>
        <v/>
      </c>
      <c r="AC67" s="438"/>
      <c r="AD67" s="437" t="str">
        <f>IF('Age-Level'!R24="A","E","")</f>
        <v/>
      </c>
      <c r="AE67" s="439"/>
    </row>
    <row r="68" spans="1:31" x14ac:dyDescent="0.2">
      <c r="A68" s="448" t="str">
        <f>'Age-Level'!C25</f>
        <v>Cookie Pin (Year 1)</v>
      </c>
      <c r="B68" s="437" t="str">
        <f>IF('Age-Level'!D25="A","E","")</f>
        <v/>
      </c>
      <c r="C68" s="438"/>
      <c r="D68" s="437" t="str">
        <f>IF('Age-Level'!E25="A","E","")</f>
        <v/>
      </c>
      <c r="E68" s="438"/>
      <c r="F68" s="437" t="str">
        <f>IF('Age-Level'!F25="A","E","")</f>
        <v/>
      </c>
      <c r="G68" s="438"/>
      <c r="H68" s="437" t="str">
        <f>IF('Age-Level'!G25="A","E","")</f>
        <v/>
      </c>
      <c r="I68" s="438"/>
      <c r="J68" s="437" t="str">
        <f>IF('Age-Level'!H25="A","E","")</f>
        <v/>
      </c>
      <c r="K68" s="438"/>
      <c r="L68" s="437" t="str">
        <f>IF('Age-Level'!I25="A","E","")</f>
        <v/>
      </c>
      <c r="M68" s="438"/>
      <c r="N68" s="437" t="str">
        <f>IF('Age-Level'!J25="A","E","")</f>
        <v/>
      </c>
      <c r="O68" s="438"/>
      <c r="P68" s="437" t="str">
        <f>IF('Age-Level'!K25="A","E","")</f>
        <v/>
      </c>
      <c r="Q68" s="438"/>
      <c r="R68" s="437" t="str">
        <f>IF('Age-Level'!L25="A","E","")</f>
        <v/>
      </c>
      <c r="S68" s="438"/>
      <c r="T68" s="437" t="str">
        <f>IF('Age-Level'!M25="A","E","")</f>
        <v/>
      </c>
      <c r="U68" s="438"/>
      <c r="V68" s="437" t="str">
        <f>IF('Age-Level'!N25="A","E","")</f>
        <v/>
      </c>
      <c r="W68" s="438"/>
      <c r="X68" s="437" t="str">
        <f>IF('Age-Level'!O25="A","E","")</f>
        <v/>
      </c>
      <c r="Y68" s="438"/>
      <c r="Z68" s="437" t="str">
        <f>IF('Age-Level'!P25="A","E","")</f>
        <v/>
      </c>
      <c r="AA68" s="438"/>
      <c r="AB68" s="437" t="str">
        <f>IF('Age-Level'!Q25="A","E","")</f>
        <v/>
      </c>
      <c r="AC68" s="438"/>
      <c r="AD68" s="437" t="str">
        <f>IF('Age-Level'!R25="A","E","")</f>
        <v/>
      </c>
      <c r="AE68" s="439"/>
    </row>
    <row r="69" spans="1:31" x14ac:dyDescent="0.2">
      <c r="A69" s="448" t="str">
        <f>'Age-Level'!C26</f>
        <v>Cookie Rally (Year 2)</v>
      </c>
      <c r="B69" s="437" t="str">
        <f>IF('Age-Level'!D26="A","E","")</f>
        <v/>
      </c>
      <c r="C69" s="438"/>
      <c r="D69" s="437" t="str">
        <f>IF('Age-Level'!E26="A","E","")</f>
        <v/>
      </c>
      <c r="E69" s="438"/>
      <c r="F69" s="437" t="str">
        <f>IF('Age-Level'!F26="A","E","")</f>
        <v/>
      </c>
      <c r="G69" s="438"/>
      <c r="H69" s="437" t="str">
        <f>IF('Age-Level'!G26="A","E","")</f>
        <v/>
      </c>
      <c r="I69" s="438"/>
      <c r="J69" s="437" t="str">
        <f>IF('Age-Level'!H26="A","E","")</f>
        <v/>
      </c>
      <c r="K69" s="438"/>
      <c r="L69" s="437" t="str">
        <f>IF('Age-Level'!I26="A","E","")</f>
        <v/>
      </c>
      <c r="M69" s="438"/>
      <c r="N69" s="437" t="str">
        <f>IF('Age-Level'!J26="A","E","")</f>
        <v/>
      </c>
      <c r="O69" s="438"/>
      <c r="P69" s="437" t="str">
        <f>IF('Age-Level'!K26="A","E","")</f>
        <v/>
      </c>
      <c r="Q69" s="438"/>
      <c r="R69" s="437" t="str">
        <f>IF('Age-Level'!L26="A","E","")</f>
        <v/>
      </c>
      <c r="S69" s="438"/>
      <c r="T69" s="437" t="str">
        <f>IF('Age-Level'!M26="A","E","")</f>
        <v/>
      </c>
      <c r="U69" s="438"/>
      <c r="V69" s="437" t="str">
        <f>IF('Age-Level'!N26="A","E","")</f>
        <v/>
      </c>
      <c r="W69" s="438"/>
      <c r="X69" s="437" t="str">
        <f>IF('Age-Level'!O26="A","E","")</f>
        <v/>
      </c>
      <c r="Y69" s="438"/>
      <c r="Z69" s="437" t="str">
        <f>IF('Age-Level'!P26="A","E","")</f>
        <v/>
      </c>
      <c r="AA69" s="438"/>
      <c r="AB69" s="437" t="str">
        <f>IF('Age-Level'!Q26="A","E","")</f>
        <v/>
      </c>
      <c r="AC69" s="438"/>
      <c r="AD69" s="437" t="str">
        <f>IF('Age-Level'!R26="A","E","")</f>
        <v/>
      </c>
      <c r="AE69" s="439"/>
    </row>
    <row r="70" spans="1:31" x14ac:dyDescent="0.2">
      <c r="A70" s="448" t="str">
        <f>'Age-Level'!C27</f>
        <v>Cookie Sales (Year 2)</v>
      </c>
      <c r="B70" s="437" t="str">
        <f>IF('Age-Level'!D27="A","E","")</f>
        <v/>
      </c>
      <c r="C70" s="438"/>
      <c r="D70" s="437" t="str">
        <f>IF('Age-Level'!E27="A","E","")</f>
        <v/>
      </c>
      <c r="E70" s="438"/>
      <c r="F70" s="437" t="str">
        <f>IF('Age-Level'!F27="A","E","")</f>
        <v/>
      </c>
      <c r="G70" s="438"/>
      <c r="H70" s="437" t="str">
        <f>IF('Age-Level'!G27="A","E","")</f>
        <v/>
      </c>
      <c r="I70" s="438"/>
      <c r="J70" s="437" t="str">
        <f>IF('Age-Level'!H27="A","E","")</f>
        <v/>
      </c>
      <c r="K70" s="438"/>
      <c r="L70" s="437" t="str">
        <f>IF('Age-Level'!I27="A","E","")</f>
        <v/>
      </c>
      <c r="M70" s="438"/>
      <c r="N70" s="437" t="str">
        <f>IF('Age-Level'!J27="A","E","")</f>
        <v/>
      </c>
      <c r="O70" s="438"/>
      <c r="P70" s="437" t="str">
        <f>IF('Age-Level'!K27="A","E","")</f>
        <v/>
      </c>
      <c r="Q70" s="438"/>
      <c r="R70" s="437" t="str">
        <f>IF('Age-Level'!L27="A","E","")</f>
        <v/>
      </c>
      <c r="S70" s="438"/>
      <c r="T70" s="437" t="str">
        <f>IF('Age-Level'!M27="A","E","")</f>
        <v/>
      </c>
      <c r="U70" s="438"/>
      <c r="V70" s="437" t="str">
        <f>IF('Age-Level'!N27="A","E","")</f>
        <v/>
      </c>
      <c r="W70" s="438"/>
      <c r="X70" s="437" t="str">
        <f>IF('Age-Level'!O27="A","E","")</f>
        <v/>
      </c>
      <c r="Y70" s="438"/>
      <c r="Z70" s="437" t="str">
        <f>IF('Age-Level'!P27="A","E","")</f>
        <v/>
      </c>
      <c r="AA70" s="438"/>
      <c r="AB70" s="437" t="str">
        <f>IF('Age-Level'!Q27="A","E","")</f>
        <v/>
      </c>
      <c r="AC70" s="438"/>
      <c r="AD70" s="437" t="str">
        <f>IF('Age-Level'!R27="A","E","")</f>
        <v/>
      </c>
      <c r="AE70" s="439"/>
    </row>
    <row r="71" spans="1:31" x14ac:dyDescent="0.2">
      <c r="A71" s="448" t="str">
        <f>'Age-Level'!C28</f>
        <v>Cookie Pin (Year 2)</v>
      </c>
      <c r="B71" s="437" t="str">
        <f>IF('Age-Level'!D28="A","E","")</f>
        <v/>
      </c>
      <c r="C71" s="438"/>
      <c r="D71" s="437" t="str">
        <f>IF('Age-Level'!E28="A","E","")</f>
        <v/>
      </c>
      <c r="E71" s="438"/>
      <c r="F71" s="437" t="str">
        <f>IF('Age-Level'!F28="A","E","")</f>
        <v/>
      </c>
      <c r="G71" s="438"/>
      <c r="H71" s="437" t="str">
        <f>IF('Age-Level'!G28="A","E","")</f>
        <v/>
      </c>
      <c r="I71" s="438"/>
      <c r="J71" s="437" t="str">
        <f>IF('Age-Level'!H28="A","E","")</f>
        <v/>
      </c>
      <c r="K71" s="438"/>
      <c r="L71" s="437" t="str">
        <f>IF('Age-Level'!I28="A","E","")</f>
        <v/>
      </c>
      <c r="M71" s="438"/>
      <c r="N71" s="437" t="str">
        <f>IF('Age-Level'!J28="A","E","")</f>
        <v/>
      </c>
      <c r="O71" s="438"/>
      <c r="P71" s="437" t="str">
        <f>IF('Age-Level'!K28="A","E","")</f>
        <v/>
      </c>
      <c r="Q71" s="438"/>
      <c r="R71" s="437" t="str">
        <f>IF('Age-Level'!L28="A","E","")</f>
        <v/>
      </c>
      <c r="S71" s="438"/>
      <c r="T71" s="437" t="str">
        <f>IF('Age-Level'!M28="A","E","")</f>
        <v/>
      </c>
      <c r="U71" s="438"/>
      <c r="V71" s="437" t="str">
        <f>IF('Age-Level'!N28="A","E","")</f>
        <v/>
      </c>
      <c r="W71" s="438"/>
      <c r="X71" s="437" t="str">
        <f>IF('Age-Level'!O28="A","E","")</f>
        <v/>
      </c>
      <c r="Y71" s="438"/>
      <c r="Z71" s="437" t="str">
        <f>IF('Age-Level'!P28="A","E","")</f>
        <v/>
      </c>
      <c r="AA71" s="438"/>
      <c r="AB71" s="437" t="str">
        <f>IF('Age-Level'!Q28="A","E","")</f>
        <v/>
      </c>
      <c r="AC71" s="438"/>
      <c r="AD71" s="437" t="str">
        <f>IF('Age-Level'!R28="A","E","")</f>
        <v/>
      </c>
      <c r="AE71" s="439"/>
    </row>
    <row r="72" spans="1:31" x14ac:dyDescent="0.2">
      <c r="A72" s="448" t="str">
        <f>'Age-Level'!C29</f>
        <v>Cookie Rally (Year 3)</v>
      </c>
      <c r="B72" s="437" t="str">
        <f>IF('Age-Level'!D29="A","E","")</f>
        <v/>
      </c>
      <c r="C72" s="438"/>
      <c r="D72" s="437" t="str">
        <f>IF('Age-Level'!E29="A","E","")</f>
        <v/>
      </c>
      <c r="E72" s="438"/>
      <c r="F72" s="437" t="str">
        <f>IF('Age-Level'!F29="A","E","")</f>
        <v/>
      </c>
      <c r="G72" s="438"/>
      <c r="H72" s="437" t="str">
        <f>IF('Age-Level'!G29="A","E","")</f>
        <v/>
      </c>
      <c r="I72" s="438"/>
      <c r="J72" s="437" t="str">
        <f>IF('Age-Level'!H29="A","E","")</f>
        <v/>
      </c>
      <c r="K72" s="438"/>
      <c r="L72" s="437" t="str">
        <f>IF('Age-Level'!I29="A","E","")</f>
        <v/>
      </c>
      <c r="M72" s="438"/>
      <c r="N72" s="437" t="str">
        <f>IF('Age-Level'!J29="A","E","")</f>
        <v/>
      </c>
      <c r="O72" s="438"/>
      <c r="P72" s="437" t="str">
        <f>IF('Age-Level'!K29="A","E","")</f>
        <v/>
      </c>
      <c r="Q72" s="438"/>
      <c r="R72" s="437" t="str">
        <f>IF('Age-Level'!L29="A","E","")</f>
        <v/>
      </c>
      <c r="S72" s="438"/>
      <c r="T72" s="437" t="str">
        <f>IF('Age-Level'!M29="A","E","")</f>
        <v/>
      </c>
      <c r="U72" s="438"/>
      <c r="V72" s="437" t="str">
        <f>IF('Age-Level'!N29="A","E","")</f>
        <v/>
      </c>
      <c r="W72" s="438"/>
      <c r="X72" s="437" t="str">
        <f>IF('Age-Level'!O29="A","E","")</f>
        <v/>
      </c>
      <c r="Y72" s="438"/>
      <c r="Z72" s="437" t="str">
        <f>IF('Age-Level'!P29="A","E","")</f>
        <v/>
      </c>
      <c r="AA72" s="438"/>
      <c r="AB72" s="437" t="str">
        <f>IF('Age-Level'!Q29="A","E","")</f>
        <v/>
      </c>
      <c r="AC72" s="438"/>
      <c r="AD72" s="437" t="str">
        <f>IF('Age-Level'!R29="A","E","")</f>
        <v/>
      </c>
      <c r="AE72" s="439"/>
    </row>
    <row r="73" spans="1:31" x14ac:dyDescent="0.2">
      <c r="A73" s="448" t="str">
        <f>'Age-Level'!C30</f>
        <v>Cookie Sales (Year 3)</v>
      </c>
      <c r="B73" s="437" t="str">
        <f>IF('Age-Level'!D30="A","E","")</f>
        <v/>
      </c>
      <c r="C73" s="438"/>
      <c r="D73" s="437" t="str">
        <f>IF('Age-Level'!E30="A","E","")</f>
        <v/>
      </c>
      <c r="E73" s="438"/>
      <c r="F73" s="437" t="str">
        <f>IF('Age-Level'!F30="A","E","")</f>
        <v/>
      </c>
      <c r="G73" s="438"/>
      <c r="H73" s="437" t="str">
        <f>IF('Age-Level'!G30="A","E","")</f>
        <v/>
      </c>
      <c r="I73" s="438"/>
      <c r="J73" s="437" t="str">
        <f>IF('Age-Level'!H30="A","E","")</f>
        <v/>
      </c>
      <c r="K73" s="438"/>
      <c r="L73" s="437" t="str">
        <f>IF('Age-Level'!I30="A","E","")</f>
        <v/>
      </c>
      <c r="M73" s="438"/>
      <c r="N73" s="437" t="str">
        <f>IF('Age-Level'!J30="A","E","")</f>
        <v/>
      </c>
      <c r="O73" s="438"/>
      <c r="P73" s="437" t="str">
        <f>IF('Age-Level'!K30="A","E","")</f>
        <v/>
      </c>
      <c r="Q73" s="438"/>
      <c r="R73" s="437" t="str">
        <f>IF('Age-Level'!L30="A","E","")</f>
        <v/>
      </c>
      <c r="S73" s="438"/>
      <c r="T73" s="437" t="str">
        <f>IF('Age-Level'!M30="A","E","")</f>
        <v/>
      </c>
      <c r="U73" s="438"/>
      <c r="V73" s="437" t="str">
        <f>IF('Age-Level'!N30="A","E","")</f>
        <v/>
      </c>
      <c r="W73" s="438"/>
      <c r="X73" s="437" t="str">
        <f>IF('Age-Level'!O30="A","E","")</f>
        <v/>
      </c>
      <c r="Y73" s="438"/>
      <c r="Z73" s="437" t="str">
        <f>IF('Age-Level'!P30="A","E","")</f>
        <v/>
      </c>
      <c r="AA73" s="438"/>
      <c r="AB73" s="437" t="str">
        <f>IF('Age-Level'!Q30="A","E","")</f>
        <v/>
      </c>
      <c r="AC73" s="438"/>
      <c r="AD73" s="437" t="str">
        <f>IF('Age-Level'!R30="A","E","")</f>
        <v/>
      </c>
      <c r="AE73" s="439"/>
    </row>
    <row r="74" spans="1:31" x14ac:dyDescent="0.2">
      <c r="A74" s="448" t="str">
        <f>'Age-Level'!C31</f>
        <v>Cookie Pin (Year 3)</v>
      </c>
      <c r="B74" s="437" t="str">
        <f>IF('Age-Level'!D31="A","E","")</f>
        <v/>
      </c>
      <c r="C74" s="438"/>
      <c r="D74" s="437" t="str">
        <f>IF('Age-Level'!E31="A","E","")</f>
        <v/>
      </c>
      <c r="E74" s="438"/>
      <c r="F74" s="437" t="str">
        <f>IF('Age-Level'!F31="A","E","")</f>
        <v/>
      </c>
      <c r="G74" s="438"/>
      <c r="H74" s="437" t="str">
        <f>IF('Age-Level'!G31="A","E","")</f>
        <v/>
      </c>
      <c r="I74" s="438"/>
      <c r="J74" s="437" t="str">
        <f>IF('Age-Level'!H31="A","E","")</f>
        <v/>
      </c>
      <c r="K74" s="438"/>
      <c r="L74" s="437" t="str">
        <f>IF('Age-Level'!I31="A","E","")</f>
        <v/>
      </c>
      <c r="M74" s="438"/>
      <c r="N74" s="437" t="str">
        <f>IF('Age-Level'!J31="A","E","")</f>
        <v/>
      </c>
      <c r="O74" s="438"/>
      <c r="P74" s="437" t="str">
        <f>IF('Age-Level'!K31="A","E","")</f>
        <v/>
      </c>
      <c r="Q74" s="438"/>
      <c r="R74" s="437" t="str">
        <f>IF('Age-Level'!L31="A","E","")</f>
        <v/>
      </c>
      <c r="S74" s="438"/>
      <c r="T74" s="437" t="str">
        <f>IF('Age-Level'!M31="A","E","")</f>
        <v/>
      </c>
      <c r="U74" s="438"/>
      <c r="V74" s="437" t="str">
        <f>IF('Age-Level'!N31="A","E","")</f>
        <v/>
      </c>
      <c r="W74" s="438"/>
      <c r="X74" s="437" t="str">
        <f>IF('Age-Level'!O31="A","E","")</f>
        <v/>
      </c>
      <c r="Y74" s="438"/>
      <c r="Z74" s="437" t="str">
        <f>IF('Age-Level'!P31="A","E","")</f>
        <v/>
      </c>
      <c r="AA74" s="438"/>
      <c r="AB74" s="437" t="str">
        <f>IF('Age-Level'!Q31="A","E","")</f>
        <v/>
      </c>
      <c r="AC74" s="438"/>
      <c r="AD74" s="437" t="str">
        <f>IF('Age-Level'!R31="A","E","")</f>
        <v/>
      </c>
      <c r="AE74" s="439"/>
    </row>
    <row r="75" spans="1:31" x14ac:dyDescent="0.2">
      <c r="A75" s="448" t="str">
        <f>'Age-Level'!C33</f>
        <v>Fall Sales (Year 1)</v>
      </c>
      <c r="B75" s="437" t="str">
        <f>IF('Age-Level'!D33="A","E","")</f>
        <v>E</v>
      </c>
      <c r="C75" s="438" t="s">
        <v>911</v>
      </c>
      <c r="D75" s="437" t="str">
        <f>IF('Age-Level'!E33="A","E","")</f>
        <v/>
      </c>
      <c r="E75" s="438"/>
      <c r="F75" s="437" t="str">
        <f>IF('Age-Level'!F33="A","E","")</f>
        <v/>
      </c>
      <c r="G75" s="438"/>
      <c r="H75" s="437" t="str">
        <f>IF('Age-Level'!G33="A","E","")</f>
        <v/>
      </c>
      <c r="I75" s="438"/>
      <c r="J75" s="437" t="str">
        <f>IF('Age-Level'!H33="A","E","")</f>
        <v>E</v>
      </c>
      <c r="K75" s="438" t="s">
        <v>911</v>
      </c>
      <c r="L75" s="437" t="str">
        <f>IF('Age-Level'!I33="A","E","")</f>
        <v/>
      </c>
      <c r="M75" s="438"/>
      <c r="N75" s="437" t="str">
        <f>IF('Age-Level'!J33="A","E","")</f>
        <v/>
      </c>
      <c r="O75" s="438"/>
      <c r="P75" s="437" t="str">
        <f>IF('Age-Level'!K33="A","E","")</f>
        <v>E</v>
      </c>
      <c r="Q75" s="438" t="s">
        <v>911</v>
      </c>
      <c r="R75" s="437" t="str">
        <f>IF('Age-Level'!L33="A","E","")</f>
        <v/>
      </c>
      <c r="S75" s="438"/>
      <c r="T75" s="437" t="str">
        <f>IF('Age-Level'!M33="A","E","")</f>
        <v/>
      </c>
      <c r="U75" s="438"/>
      <c r="V75" s="437" t="str">
        <f>IF('Age-Level'!N33="A","E","")</f>
        <v/>
      </c>
      <c r="W75" s="438"/>
      <c r="X75" s="437" t="str">
        <f>IF('Age-Level'!O33="A","E","")</f>
        <v/>
      </c>
      <c r="Y75" s="438"/>
      <c r="Z75" s="437" t="str">
        <f>IF('Age-Level'!P33="A","E","")</f>
        <v/>
      </c>
      <c r="AA75" s="438"/>
      <c r="AB75" s="437" t="str">
        <f>IF('Age-Level'!Q33="A","E","")</f>
        <v/>
      </c>
      <c r="AC75" s="438"/>
      <c r="AD75" s="437" t="str">
        <f>IF('Age-Level'!R33="A","E","")</f>
        <v/>
      </c>
      <c r="AE75" s="439"/>
    </row>
    <row r="76" spans="1:31" x14ac:dyDescent="0.2">
      <c r="A76" s="448" t="str">
        <f>'Age-Level'!C34</f>
        <v>Fall Sales (Year 2)</v>
      </c>
      <c r="B76" s="437" t="str">
        <f>IF('Age-Level'!D34="A","E","")</f>
        <v/>
      </c>
      <c r="C76" s="438"/>
      <c r="D76" s="437" t="str">
        <f>IF('Age-Level'!E34="A","E","")</f>
        <v/>
      </c>
      <c r="E76" s="438"/>
      <c r="F76" s="437" t="str">
        <f>IF('Age-Level'!F34="A","E","")</f>
        <v/>
      </c>
      <c r="G76" s="438"/>
      <c r="H76" s="437" t="str">
        <f>IF('Age-Level'!G34="A","E","")</f>
        <v/>
      </c>
      <c r="I76" s="438"/>
      <c r="J76" s="437" t="str">
        <f>IF('Age-Level'!H34="A","E","")</f>
        <v/>
      </c>
      <c r="K76" s="438"/>
      <c r="L76" s="437" t="str">
        <f>IF('Age-Level'!I34="A","E","")</f>
        <v/>
      </c>
      <c r="M76" s="438"/>
      <c r="N76" s="437" t="str">
        <f>IF('Age-Level'!J34="A","E","")</f>
        <v/>
      </c>
      <c r="O76" s="438"/>
      <c r="P76" s="437" t="str">
        <f>IF('Age-Level'!K34="A","E","")</f>
        <v/>
      </c>
      <c r="Q76" s="438"/>
      <c r="R76" s="437" t="str">
        <f>IF('Age-Level'!L34="A","E","")</f>
        <v/>
      </c>
      <c r="S76" s="438"/>
      <c r="T76" s="437" t="str">
        <f>IF('Age-Level'!M34="A","E","")</f>
        <v/>
      </c>
      <c r="U76" s="438"/>
      <c r="V76" s="437" t="str">
        <f>IF('Age-Level'!N34="A","E","")</f>
        <v/>
      </c>
      <c r="W76" s="438"/>
      <c r="X76" s="437" t="str">
        <f>IF('Age-Level'!O34="A","E","")</f>
        <v/>
      </c>
      <c r="Y76" s="438"/>
      <c r="Z76" s="437" t="str">
        <f>IF('Age-Level'!P34="A","E","")</f>
        <v/>
      </c>
      <c r="AA76" s="438"/>
      <c r="AB76" s="437" t="str">
        <f>IF('Age-Level'!Q34="A","E","")</f>
        <v/>
      </c>
      <c r="AC76" s="438"/>
      <c r="AD76" s="437" t="str">
        <f>IF('Age-Level'!R34="A","E","")</f>
        <v/>
      </c>
      <c r="AE76" s="439"/>
    </row>
    <row r="77" spans="1:31" x14ac:dyDescent="0.2">
      <c r="A77" s="448" t="str">
        <f>'Age-Level'!C35</f>
        <v>Fall Sales (Year 3)</v>
      </c>
      <c r="B77" s="437" t="str">
        <f>IF('Age-Level'!D35="A","E","")</f>
        <v/>
      </c>
      <c r="C77" s="438"/>
      <c r="D77" s="437" t="str">
        <f>IF('Age-Level'!E35="A","E","")</f>
        <v/>
      </c>
      <c r="E77" s="438"/>
      <c r="F77" s="437" t="str">
        <f>IF('Age-Level'!F35="A","E","")</f>
        <v/>
      </c>
      <c r="G77" s="438"/>
      <c r="H77" s="437" t="str">
        <f>IF('Age-Level'!G35="A","E","")</f>
        <v/>
      </c>
      <c r="I77" s="438"/>
      <c r="J77" s="437" t="str">
        <f>IF('Age-Level'!H35="A","E","")</f>
        <v/>
      </c>
      <c r="K77" s="438"/>
      <c r="L77" s="437" t="str">
        <f>IF('Age-Level'!I35="A","E","")</f>
        <v/>
      </c>
      <c r="M77" s="438"/>
      <c r="N77" s="437" t="str">
        <f>IF('Age-Level'!J35="A","E","")</f>
        <v/>
      </c>
      <c r="O77" s="438"/>
      <c r="P77" s="437" t="str">
        <f>IF('Age-Level'!K35="A","E","")</f>
        <v/>
      </c>
      <c r="Q77" s="438"/>
      <c r="R77" s="437" t="str">
        <f>IF('Age-Level'!L35="A","E","")</f>
        <v/>
      </c>
      <c r="S77" s="438"/>
      <c r="T77" s="437" t="str">
        <f>IF('Age-Level'!M35="A","E","")</f>
        <v/>
      </c>
      <c r="U77" s="438"/>
      <c r="V77" s="437" t="str">
        <f>IF('Age-Level'!N35="A","E","")</f>
        <v/>
      </c>
      <c r="W77" s="438"/>
      <c r="X77" s="437" t="str">
        <f>IF('Age-Level'!O35="A","E","")</f>
        <v/>
      </c>
      <c r="Y77" s="438"/>
      <c r="Z77" s="437" t="str">
        <f>IF('Age-Level'!P35="A","E","")</f>
        <v/>
      </c>
      <c r="AA77" s="438"/>
      <c r="AB77" s="437" t="str">
        <f>IF('Age-Level'!Q35="A","E","")</f>
        <v/>
      </c>
      <c r="AC77" s="438"/>
      <c r="AD77" s="437" t="str">
        <f>IF('Age-Level'!R35="A","E","")</f>
        <v/>
      </c>
      <c r="AE77" s="439"/>
    </row>
    <row r="78" spans="1:31" x14ac:dyDescent="0.2">
      <c r="A78" s="448" t="str">
        <f>'Age-Level'!C37</f>
        <v>Thinking Day (Year 1)</v>
      </c>
      <c r="B78" s="437" t="str">
        <f>IF('Age-Level'!D37="A","E","")</f>
        <v/>
      </c>
      <c r="C78" s="438"/>
      <c r="D78" s="437" t="str">
        <f>IF('Age-Level'!E37="A","E","")</f>
        <v/>
      </c>
      <c r="E78" s="438"/>
      <c r="F78" s="437" t="str">
        <f>IF('Age-Level'!F37="A","E","")</f>
        <v/>
      </c>
      <c r="G78" s="438"/>
      <c r="H78" s="437" t="str">
        <f>IF('Age-Level'!G37="A","E","")</f>
        <v/>
      </c>
      <c r="I78" s="438"/>
      <c r="J78" s="437" t="str">
        <f>IF('Age-Level'!H37="A","E","")</f>
        <v/>
      </c>
      <c r="K78" s="438"/>
      <c r="L78" s="437" t="str">
        <f>IF('Age-Level'!I37="A","E","")</f>
        <v/>
      </c>
      <c r="M78" s="438"/>
      <c r="N78" s="437" t="str">
        <f>IF('Age-Level'!J37="A","E","")</f>
        <v/>
      </c>
      <c r="O78" s="438"/>
      <c r="P78" s="437" t="str">
        <f>IF('Age-Level'!K37="A","E","")</f>
        <v/>
      </c>
      <c r="Q78" s="438"/>
      <c r="R78" s="437" t="str">
        <f>IF('Age-Level'!L37="A","E","")</f>
        <v/>
      </c>
      <c r="S78" s="438"/>
      <c r="T78" s="437" t="str">
        <f>IF('Age-Level'!M37="A","E","")</f>
        <v/>
      </c>
      <c r="U78" s="438"/>
      <c r="V78" s="437" t="str">
        <f>IF('Age-Level'!N37="A","E","")</f>
        <v/>
      </c>
      <c r="W78" s="438"/>
      <c r="X78" s="437" t="str">
        <f>IF('Age-Level'!O37="A","E","")</f>
        <v/>
      </c>
      <c r="Y78" s="438"/>
      <c r="Z78" s="437" t="str">
        <f>IF('Age-Level'!P37="A","E","")</f>
        <v/>
      </c>
      <c r="AA78" s="438"/>
      <c r="AB78" s="437" t="str">
        <f>IF('Age-Level'!Q37="A","E","")</f>
        <v/>
      </c>
      <c r="AC78" s="438"/>
      <c r="AD78" s="437" t="str">
        <f>IF('Age-Level'!R37="A","E","")</f>
        <v/>
      </c>
      <c r="AE78" s="439"/>
    </row>
    <row r="79" spans="1:31" x14ac:dyDescent="0.2">
      <c r="A79" s="448" t="str">
        <f>'Age-Level'!C38</f>
        <v>Thinking Day (Year 2)</v>
      </c>
      <c r="B79" s="437" t="str">
        <f>IF('Age-Level'!D38="A","E","")</f>
        <v/>
      </c>
      <c r="C79" s="438"/>
      <c r="D79" s="437" t="str">
        <f>IF('Age-Level'!E38="A","E","")</f>
        <v/>
      </c>
      <c r="E79" s="438"/>
      <c r="F79" s="437" t="str">
        <f>IF('Age-Level'!F38="A","E","")</f>
        <v/>
      </c>
      <c r="G79" s="438"/>
      <c r="H79" s="437" t="str">
        <f>IF('Age-Level'!G38="A","E","")</f>
        <v/>
      </c>
      <c r="I79" s="438"/>
      <c r="J79" s="437" t="str">
        <f>IF('Age-Level'!H38="A","E","")</f>
        <v/>
      </c>
      <c r="K79" s="438"/>
      <c r="L79" s="437" t="str">
        <f>IF('Age-Level'!I38="A","E","")</f>
        <v/>
      </c>
      <c r="M79" s="438"/>
      <c r="N79" s="437" t="str">
        <f>IF('Age-Level'!J38="A","E","")</f>
        <v/>
      </c>
      <c r="O79" s="438"/>
      <c r="P79" s="437" t="str">
        <f>IF('Age-Level'!K38="A","E","")</f>
        <v/>
      </c>
      <c r="Q79" s="438"/>
      <c r="R79" s="437" t="str">
        <f>IF('Age-Level'!L38="A","E","")</f>
        <v/>
      </c>
      <c r="S79" s="438"/>
      <c r="T79" s="437" t="str">
        <f>IF('Age-Level'!M38="A","E","")</f>
        <v/>
      </c>
      <c r="U79" s="438"/>
      <c r="V79" s="437" t="str">
        <f>IF('Age-Level'!N38="A","E","")</f>
        <v/>
      </c>
      <c r="W79" s="438"/>
      <c r="X79" s="437" t="str">
        <f>IF('Age-Level'!O38="A","E","")</f>
        <v/>
      </c>
      <c r="Y79" s="438"/>
      <c r="Z79" s="437" t="str">
        <f>IF('Age-Level'!P38="A","E","")</f>
        <v/>
      </c>
      <c r="AA79" s="438"/>
      <c r="AB79" s="437" t="str">
        <f>IF('Age-Level'!Q38="A","E","")</f>
        <v/>
      </c>
      <c r="AC79" s="438"/>
      <c r="AD79" s="437" t="str">
        <f>IF('Age-Level'!R38="A","E","")</f>
        <v/>
      </c>
      <c r="AE79" s="439"/>
    </row>
    <row r="80" spans="1:31" x14ac:dyDescent="0.2">
      <c r="A80" s="448" t="str">
        <f>'Age-Level'!C39</f>
        <v>Thinking Day (Year 3)</v>
      </c>
      <c r="B80" s="437" t="str">
        <f>IF('Age-Level'!D39="A","E","")</f>
        <v/>
      </c>
      <c r="C80" s="438"/>
      <c r="D80" s="437" t="str">
        <f>IF('Age-Level'!E39="A","E","")</f>
        <v/>
      </c>
      <c r="E80" s="438"/>
      <c r="F80" s="437" t="str">
        <f>IF('Age-Level'!F39="A","E","")</f>
        <v/>
      </c>
      <c r="G80" s="438"/>
      <c r="H80" s="437" t="str">
        <f>IF('Age-Level'!G39="A","E","")</f>
        <v/>
      </c>
      <c r="I80" s="438"/>
      <c r="J80" s="437" t="str">
        <f>IF('Age-Level'!H39="A","E","")</f>
        <v/>
      </c>
      <c r="K80" s="438"/>
      <c r="L80" s="437" t="str">
        <f>IF('Age-Level'!I39="A","E","")</f>
        <v/>
      </c>
      <c r="M80" s="438"/>
      <c r="N80" s="437" t="str">
        <f>IF('Age-Level'!J39="A","E","")</f>
        <v/>
      </c>
      <c r="O80" s="438"/>
      <c r="P80" s="437" t="str">
        <f>IF('Age-Level'!K39="A","E","")</f>
        <v/>
      </c>
      <c r="Q80" s="438"/>
      <c r="R80" s="437" t="str">
        <f>IF('Age-Level'!L39="A","E","")</f>
        <v/>
      </c>
      <c r="S80" s="438"/>
      <c r="T80" s="437" t="str">
        <f>IF('Age-Level'!M39="A","E","")</f>
        <v/>
      </c>
      <c r="U80" s="438"/>
      <c r="V80" s="437" t="str">
        <f>IF('Age-Level'!N39="A","E","")</f>
        <v/>
      </c>
      <c r="W80" s="438"/>
      <c r="X80" s="437" t="str">
        <f>IF('Age-Level'!O39="A","E","")</f>
        <v/>
      </c>
      <c r="Y80" s="438"/>
      <c r="Z80" s="437" t="str">
        <f>IF('Age-Level'!P39="A","E","")</f>
        <v/>
      </c>
      <c r="AA80" s="438"/>
      <c r="AB80" s="437" t="str">
        <f>IF('Age-Level'!Q39="A","E","")</f>
        <v/>
      </c>
      <c r="AC80" s="438"/>
      <c r="AD80" s="437" t="str">
        <f>IF('Age-Level'!R39="A","E","")</f>
        <v/>
      </c>
      <c r="AE80" s="439"/>
    </row>
    <row r="81" spans="1:31" x14ac:dyDescent="0.2">
      <c r="A81" s="448" t="str">
        <f>'Age-Level'!C41</f>
        <v>Global Action Award</v>
      </c>
      <c r="B81" s="437" t="str">
        <f>IF('Age-Level'!D41="A","E","")</f>
        <v/>
      </c>
      <c r="C81" s="449"/>
      <c r="D81" s="437" t="str">
        <f>IF('Age-Level'!E41="A","E","")</f>
        <v/>
      </c>
      <c r="E81" s="449"/>
      <c r="F81" s="437" t="str">
        <f>IF('Age-Level'!F41="A","E","")</f>
        <v/>
      </c>
      <c r="G81" s="449"/>
      <c r="H81" s="437" t="str">
        <f>IF('Age-Level'!G41="A","E","")</f>
        <v/>
      </c>
      <c r="I81" s="449"/>
      <c r="J81" s="437" t="str">
        <f>IF('Age-Level'!H41="A","E","")</f>
        <v/>
      </c>
      <c r="K81" s="449"/>
      <c r="L81" s="437" t="str">
        <f>IF('Age-Level'!I41="A","E","")</f>
        <v/>
      </c>
      <c r="M81" s="449"/>
      <c r="N81" s="437" t="str">
        <f>IF('Age-Level'!J41="A","E","")</f>
        <v/>
      </c>
      <c r="O81" s="449"/>
      <c r="P81" s="437" t="str">
        <f>IF('Age-Level'!K41="A","E","")</f>
        <v/>
      </c>
      <c r="Q81" s="449"/>
      <c r="R81" s="437" t="str">
        <f>IF('Age-Level'!L41="A","E","")</f>
        <v/>
      </c>
      <c r="S81" s="449"/>
      <c r="T81" s="437" t="str">
        <f>IF('Age-Level'!M41="A","E","")</f>
        <v/>
      </c>
      <c r="U81" s="449"/>
      <c r="V81" s="437" t="str">
        <f>IF('Age-Level'!N41="A","E","")</f>
        <v/>
      </c>
      <c r="W81" s="449"/>
      <c r="X81" s="437" t="str">
        <f>IF('Age-Level'!O41="A","E","")</f>
        <v/>
      </c>
      <c r="Y81" s="449"/>
      <c r="Z81" s="437" t="str">
        <f>IF('Age-Level'!P41="A","E","")</f>
        <v/>
      </c>
      <c r="AA81" s="449"/>
      <c r="AB81" s="437" t="str">
        <f>IF('Age-Level'!Q41="A","E","")</f>
        <v/>
      </c>
      <c r="AC81" s="449"/>
      <c r="AD81" s="437" t="str">
        <f>IF('Age-Level'!R41="A","E","")</f>
        <v/>
      </c>
      <c r="AE81" s="450"/>
    </row>
    <row r="82" spans="1:31" x14ac:dyDescent="0.2">
      <c r="A82" s="448" t="str">
        <f>'Age-Level'!C43</f>
        <v>International Friendship Recognition</v>
      </c>
      <c r="B82" s="437" t="str">
        <f>IF('Age-Level'!D43="A","E","")</f>
        <v/>
      </c>
      <c r="C82" s="449"/>
      <c r="D82" s="437" t="str">
        <f>IF('Age-Level'!E43="A","E","")</f>
        <v/>
      </c>
      <c r="E82" s="449"/>
      <c r="F82" s="437" t="str">
        <f>IF('Age-Level'!F43="A","E","")</f>
        <v/>
      </c>
      <c r="G82" s="449"/>
      <c r="H82" s="437" t="str">
        <f>IF('Age-Level'!G43="A","E","")</f>
        <v/>
      </c>
      <c r="I82" s="449"/>
      <c r="J82" s="437" t="str">
        <f>IF('Age-Level'!H43="A","E","")</f>
        <v/>
      </c>
      <c r="K82" s="449"/>
      <c r="L82" s="437" t="str">
        <f>IF('Age-Level'!I43="A","E","")</f>
        <v/>
      </c>
      <c r="M82" s="449"/>
      <c r="N82" s="437" t="str">
        <f>IF('Age-Level'!J43="A","E","")</f>
        <v/>
      </c>
      <c r="O82" s="449"/>
      <c r="P82" s="437" t="str">
        <f>IF('Age-Level'!K43="A","E","")</f>
        <v/>
      </c>
      <c r="Q82" s="449"/>
      <c r="R82" s="437" t="str">
        <f>IF('Age-Level'!L43="A","E","")</f>
        <v/>
      </c>
      <c r="S82" s="449"/>
      <c r="T82" s="437" t="str">
        <f>IF('Age-Level'!M43="A","E","")</f>
        <v/>
      </c>
      <c r="U82" s="449"/>
      <c r="V82" s="437" t="str">
        <f>IF('Age-Level'!N43="A","E","")</f>
        <v/>
      </c>
      <c r="W82" s="449"/>
      <c r="X82" s="437" t="str">
        <f>IF('Age-Level'!O43="A","E","")</f>
        <v/>
      </c>
      <c r="Y82" s="449"/>
      <c r="Z82" s="437" t="str">
        <f>IF('Age-Level'!P43="A","E","")</f>
        <v/>
      </c>
      <c r="AA82" s="449"/>
      <c r="AB82" s="437" t="str">
        <f>IF('Age-Level'!Q43="A","E","")</f>
        <v/>
      </c>
      <c r="AC82" s="449"/>
      <c r="AD82" s="437" t="str">
        <f>IF('Age-Level'!R43="A","E","")</f>
        <v/>
      </c>
      <c r="AE82" s="450"/>
    </row>
    <row r="83" spans="1:31" x14ac:dyDescent="0.2">
      <c r="A83" s="448" t="str">
        <f>'Age-Level'!C45</f>
        <v>Investiture</v>
      </c>
      <c r="B83" s="437" t="str">
        <f>IF('Age-Level'!D45="A","E","")</f>
        <v/>
      </c>
      <c r="C83" s="449"/>
      <c r="D83" s="437" t="str">
        <f>IF('Age-Level'!E45="A","E","")</f>
        <v/>
      </c>
      <c r="E83" s="449"/>
      <c r="F83" s="437" t="str">
        <f>IF('Age-Level'!F45="A","E","")</f>
        <v/>
      </c>
      <c r="G83" s="449"/>
      <c r="H83" s="437" t="str">
        <f>IF('Age-Level'!G45="A","E","")</f>
        <v/>
      </c>
      <c r="I83" s="449"/>
      <c r="J83" s="437" t="str">
        <f>IF('Age-Level'!H45="A","E","")</f>
        <v/>
      </c>
      <c r="K83" s="449"/>
      <c r="L83" s="437" t="str">
        <f>IF('Age-Level'!I45="A","E","")</f>
        <v/>
      </c>
      <c r="M83" s="449"/>
      <c r="N83" s="437" t="str">
        <f>IF('Age-Level'!J45="A","E","")</f>
        <v>E</v>
      </c>
      <c r="O83" s="449" t="s">
        <v>911</v>
      </c>
      <c r="P83" s="437" t="str">
        <f>IF('Age-Level'!K45="A","E","")</f>
        <v/>
      </c>
      <c r="Q83" s="449"/>
      <c r="R83" s="437" t="str">
        <f>IF('Age-Level'!L45="A","E","")</f>
        <v/>
      </c>
      <c r="S83" s="449"/>
      <c r="T83" s="437" t="str">
        <f>IF('Age-Level'!M45="A","E","")</f>
        <v/>
      </c>
      <c r="U83" s="449"/>
      <c r="V83" s="437" t="str">
        <f>IF('Age-Level'!N45="A","E","")</f>
        <v/>
      </c>
      <c r="W83" s="449"/>
      <c r="X83" s="437" t="str">
        <f>IF('Age-Level'!O45="A","E","")</f>
        <v/>
      </c>
      <c r="Y83" s="449"/>
      <c r="Z83" s="437" t="str">
        <f>IF('Age-Level'!P45="A","E","")</f>
        <v/>
      </c>
      <c r="AA83" s="449"/>
      <c r="AB83" s="437" t="str">
        <f>IF('Age-Level'!Q45="A","E","")</f>
        <v/>
      </c>
      <c r="AC83" s="449"/>
      <c r="AD83" s="437" t="str">
        <f>IF('Age-Level'!R45="A","E","")</f>
        <v/>
      </c>
      <c r="AE83" s="450"/>
    </row>
    <row r="84" spans="1:31" x14ac:dyDescent="0.2">
      <c r="A84" s="448" t="str">
        <f>'Age-Level'!C46</f>
        <v>Rededication (1st year)</v>
      </c>
      <c r="B84" s="437" t="str">
        <f>IF('Age-Level'!D46="A","E","")</f>
        <v>E</v>
      </c>
      <c r="C84" s="449" t="s">
        <v>911</v>
      </c>
      <c r="D84" s="437" t="str">
        <f>IF('Age-Level'!E46="A","E","")</f>
        <v>E</v>
      </c>
      <c r="E84" s="449" t="s">
        <v>911</v>
      </c>
      <c r="F84" s="437" t="str">
        <f>IF('Age-Level'!F46="A","E","")</f>
        <v>E</v>
      </c>
      <c r="G84" s="449" t="s">
        <v>911</v>
      </c>
      <c r="H84" s="437" t="str">
        <f>IF('Age-Level'!G46="A","E","")</f>
        <v>E</v>
      </c>
      <c r="I84" s="449" t="s">
        <v>911</v>
      </c>
      <c r="J84" s="437" t="str">
        <f>IF('Age-Level'!H46="A","E","")</f>
        <v>E</v>
      </c>
      <c r="K84" s="449" t="s">
        <v>911</v>
      </c>
      <c r="L84" s="437" t="str">
        <f>IF('Age-Level'!I46="A","E","")</f>
        <v>E</v>
      </c>
      <c r="M84" s="449" t="s">
        <v>911</v>
      </c>
      <c r="N84" s="437" t="str">
        <f>IF('Age-Level'!J46="A","E","")</f>
        <v/>
      </c>
      <c r="O84" s="449"/>
      <c r="P84" s="437" t="str">
        <f>IF('Age-Level'!K46="A","E","")</f>
        <v>E</v>
      </c>
      <c r="Q84" s="449" t="s">
        <v>911</v>
      </c>
      <c r="R84" s="437" t="str">
        <f>IF('Age-Level'!L46="A","E","")</f>
        <v>E</v>
      </c>
      <c r="S84" s="449" t="s">
        <v>911</v>
      </c>
      <c r="T84" s="437" t="str">
        <f>IF('Age-Level'!M46="A","E","")</f>
        <v/>
      </c>
      <c r="U84" s="449"/>
      <c r="V84" s="437" t="str">
        <f>IF('Age-Level'!N46="A","E","")</f>
        <v/>
      </c>
      <c r="W84" s="449"/>
      <c r="X84" s="437" t="str">
        <f>IF('Age-Level'!O46="A","E","")</f>
        <v/>
      </c>
      <c r="Y84" s="449"/>
      <c r="Z84" s="437" t="str">
        <f>IF('Age-Level'!P46="A","E","")</f>
        <v/>
      </c>
      <c r="AA84" s="449"/>
      <c r="AB84" s="437" t="str">
        <f>IF('Age-Level'!Q46="A","E","")</f>
        <v/>
      </c>
      <c r="AC84" s="449"/>
      <c r="AD84" s="437" t="str">
        <f>IF('Age-Level'!R46="A","E","")</f>
        <v/>
      </c>
      <c r="AE84" s="450"/>
    </row>
    <row r="85" spans="1:31" x14ac:dyDescent="0.2">
      <c r="A85" s="448" t="str">
        <f>'Age-Level'!C47</f>
        <v>Rededication (2nd year)</v>
      </c>
      <c r="B85" s="437" t="str">
        <f>IF('Age-Level'!D47="A","E","")</f>
        <v/>
      </c>
      <c r="C85" s="449"/>
      <c r="D85" s="437" t="str">
        <f>IF('Age-Level'!E47="A","E","")</f>
        <v/>
      </c>
      <c r="E85" s="449"/>
      <c r="F85" s="437" t="str">
        <f>IF('Age-Level'!F47="A","E","")</f>
        <v>E</v>
      </c>
      <c r="G85" s="449" t="s">
        <v>911</v>
      </c>
      <c r="H85" s="437" t="str">
        <f>IF('Age-Level'!G47="A","E","")</f>
        <v/>
      </c>
      <c r="I85" s="449"/>
      <c r="J85" s="437" t="str">
        <f>IF('Age-Level'!H47="A","E","")</f>
        <v/>
      </c>
      <c r="K85" s="449"/>
      <c r="L85" s="437" t="str">
        <f>IF('Age-Level'!I47="A","E","")</f>
        <v>E</v>
      </c>
      <c r="M85" s="449" t="s">
        <v>911</v>
      </c>
      <c r="N85" s="437" t="str">
        <f>IF('Age-Level'!J47="A","E","")</f>
        <v/>
      </c>
      <c r="O85" s="449"/>
      <c r="P85" s="437" t="str">
        <f>IF('Age-Level'!K47="A","E","")</f>
        <v/>
      </c>
      <c r="Q85" s="449"/>
      <c r="R85" s="437" t="str">
        <f>IF('Age-Level'!L47="A","E","")</f>
        <v/>
      </c>
      <c r="S85" s="449"/>
      <c r="T85" s="437" t="str">
        <f>IF('Age-Level'!M47="A","E","")</f>
        <v/>
      </c>
      <c r="U85" s="449"/>
      <c r="V85" s="437" t="str">
        <f>IF('Age-Level'!N47="A","E","")</f>
        <v/>
      </c>
      <c r="W85" s="449"/>
      <c r="X85" s="437" t="str">
        <f>IF('Age-Level'!O47="A","E","")</f>
        <v/>
      </c>
      <c r="Y85" s="449"/>
      <c r="Z85" s="437" t="str">
        <f>IF('Age-Level'!P47="A","E","")</f>
        <v/>
      </c>
      <c r="AA85" s="449"/>
      <c r="AB85" s="437" t="str">
        <f>IF('Age-Level'!Q47="A","E","")</f>
        <v/>
      </c>
      <c r="AC85" s="449"/>
      <c r="AD85" s="437" t="str">
        <f>IF('Age-Level'!R47="A","E","")</f>
        <v/>
      </c>
      <c r="AE85" s="450"/>
    </row>
    <row r="86" spans="1:31" x14ac:dyDescent="0.2">
      <c r="A86" s="448" t="str">
        <f>'Age-Level'!C48</f>
        <v>Rededication (3rd year)</v>
      </c>
      <c r="B86" s="437" t="str">
        <f>IF('Age-Level'!D48="A","E","")</f>
        <v/>
      </c>
      <c r="C86" s="449"/>
      <c r="D86" s="437" t="str">
        <f>IF('Age-Level'!E48="A","E","")</f>
        <v/>
      </c>
      <c r="E86" s="449"/>
      <c r="F86" s="437" t="str">
        <f>IF('Age-Level'!F48="A","E","")</f>
        <v/>
      </c>
      <c r="G86" s="449"/>
      <c r="H86" s="437" t="str">
        <f>IF('Age-Level'!G48="A","E","")</f>
        <v/>
      </c>
      <c r="I86" s="449"/>
      <c r="J86" s="437" t="str">
        <f>IF('Age-Level'!H48="A","E","")</f>
        <v/>
      </c>
      <c r="K86" s="449"/>
      <c r="L86" s="437" t="str">
        <f>IF('Age-Level'!I48="A","E","")</f>
        <v/>
      </c>
      <c r="M86" s="449"/>
      <c r="N86" s="437" t="str">
        <f>IF('Age-Level'!J48="A","E","")</f>
        <v/>
      </c>
      <c r="O86" s="449"/>
      <c r="P86" s="437" t="str">
        <f>IF('Age-Level'!K48="A","E","")</f>
        <v/>
      </c>
      <c r="Q86" s="449"/>
      <c r="R86" s="437" t="str">
        <f>IF('Age-Level'!L48="A","E","")</f>
        <v/>
      </c>
      <c r="S86" s="449"/>
      <c r="T86" s="437" t="str">
        <f>IF('Age-Level'!M48="A","E","")</f>
        <v/>
      </c>
      <c r="U86" s="449"/>
      <c r="V86" s="437" t="str">
        <f>IF('Age-Level'!N48="A","E","")</f>
        <v/>
      </c>
      <c r="W86" s="449"/>
      <c r="X86" s="437" t="str">
        <f>IF('Age-Level'!O48="A","E","")</f>
        <v/>
      </c>
      <c r="Y86" s="449"/>
      <c r="Z86" s="437" t="str">
        <f>IF('Age-Level'!P48="A","E","")</f>
        <v/>
      </c>
      <c r="AA86" s="449"/>
      <c r="AB86" s="437" t="str">
        <f>IF('Age-Level'!Q48="A","E","")</f>
        <v/>
      </c>
      <c r="AC86" s="449"/>
      <c r="AD86" s="437" t="str">
        <f>IF('Age-Level'!R48="A","E","")</f>
        <v/>
      </c>
      <c r="AE86" s="450"/>
    </row>
    <row r="87" spans="1:31" x14ac:dyDescent="0.2">
      <c r="A87" s="448" t="str">
        <f>'Age-Level'!C49</f>
        <v>Rededication (4th year)</v>
      </c>
      <c r="B87" s="437" t="str">
        <f>IF('Age-Level'!D49="A","E","")</f>
        <v/>
      </c>
      <c r="C87" s="449"/>
      <c r="D87" s="437" t="str">
        <f>IF('Age-Level'!E49="A","E","")</f>
        <v/>
      </c>
      <c r="E87" s="449"/>
      <c r="F87" s="437" t="str">
        <f>IF('Age-Level'!F49="A","E","")</f>
        <v/>
      </c>
      <c r="G87" s="449"/>
      <c r="H87" s="437" t="str">
        <f>IF('Age-Level'!G49="A","E","")</f>
        <v/>
      </c>
      <c r="I87" s="449"/>
      <c r="J87" s="437" t="str">
        <f>IF('Age-Level'!H49="A","E","")</f>
        <v/>
      </c>
      <c r="K87" s="449"/>
      <c r="L87" s="437" t="str">
        <f>IF('Age-Level'!I49="A","E","")</f>
        <v/>
      </c>
      <c r="M87" s="449"/>
      <c r="N87" s="437" t="str">
        <f>IF('Age-Level'!J49="A","E","")</f>
        <v/>
      </c>
      <c r="O87" s="449"/>
      <c r="P87" s="437" t="str">
        <f>IF('Age-Level'!K49="A","E","")</f>
        <v/>
      </c>
      <c r="Q87" s="449"/>
      <c r="R87" s="437" t="str">
        <f>IF('Age-Level'!L49="A","E","")</f>
        <v/>
      </c>
      <c r="S87" s="449"/>
      <c r="T87" s="437" t="str">
        <f>IF('Age-Level'!M49="A","E","")</f>
        <v/>
      </c>
      <c r="U87" s="449"/>
      <c r="V87" s="437" t="str">
        <f>IF('Age-Level'!N49="A","E","")</f>
        <v/>
      </c>
      <c r="W87" s="449"/>
      <c r="X87" s="437" t="str">
        <f>IF('Age-Level'!O49="A","E","")</f>
        <v/>
      </c>
      <c r="Y87" s="449"/>
      <c r="Z87" s="437" t="str">
        <f>IF('Age-Level'!P49="A","E","")</f>
        <v/>
      </c>
      <c r="AA87" s="449"/>
      <c r="AB87" s="437" t="str">
        <f>IF('Age-Level'!Q49="A","E","")</f>
        <v/>
      </c>
      <c r="AC87" s="449"/>
      <c r="AD87" s="437" t="str">
        <f>IF('Age-Level'!R49="A","E","")</f>
        <v/>
      </c>
      <c r="AE87" s="450"/>
    </row>
    <row r="88" spans="1:31" x14ac:dyDescent="0.2">
      <c r="A88" s="448" t="str">
        <f>'Age-Level'!C50</f>
        <v>Rededication (5th year)</v>
      </c>
      <c r="B88" s="437" t="str">
        <f>IF('Age-Level'!D50="A","E","")</f>
        <v/>
      </c>
      <c r="C88" s="449"/>
      <c r="D88" s="437" t="str">
        <f>IF('Age-Level'!E50="A","E","")</f>
        <v/>
      </c>
      <c r="E88" s="449"/>
      <c r="F88" s="437" t="str">
        <f>IF('Age-Level'!F50="A","E","")</f>
        <v/>
      </c>
      <c r="G88" s="449"/>
      <c r="H88" s="437" t="str">
        <f>IF('Age-Level'!G50="A","E","")</f>
        <v/>
      </c>
      <c r="I88" s="449"/>
      <c r="J88" s="437" t="str">
        <f>IF('Age-Level'!H50="A","E","")</f>
        <v/>
      </c>
      <c r="K88" s="449"/>
      <c r="L88" s="437" t="str">
        <f>IF('Age-Level'!I50="A","E","")</f>
        <v/>
      </c>
      <c r="M88" s="449"/>
      <c r="N88" s="437" t="str">
        <f>IF('Age-Level'!J50="A","E","")</f>
        <v/>
      </c>
      <c r="O88" s="449"/>
      <c r="P88" s="437" t="str">
        <f>IF('Age-Level'!K50="A","E","")</f>
        <v/>
      </c>
      <c r="Q88" s="449"/>
      <c r="R88" s="437" t="str">
        <f>IF('Age-Level'!L50="A","E","")</f>
        <v/>
      </c>
      <c r="S88" s="449"/>
      <c r="T88" s="437" t="str">
        <f>IF('Age-Level'!M50="A","E","")</f>
        <v/>
      </c>
      <c r="U88" s="449"/>
      <c r="V88" s="437" t="str">
        <f>IF('Age-Level'!N50="A","E","")</f>
        <v/>
      </c>
      <c r="W88" s="449"/>
      <c r="X88" s="437" t="str">
        <f>IF('Age-Level'!O50="A","E","")</f>
        <v/>
      </c>
      <c r="Y88" s="449"/>
      <c r="Z88" s="437" t="str">
        <f>IF('Age-Level'!P50="A","E","")</f>
        <v/>
      </c>
      <c r="AA88" s="449"/>
      <c r="AB88" s="437" t="str">
        <f>IF('Age-Level'!Q50="A","E","")</f>
        <v/>
      </c>
      <c r="AC88" s="449"/>
      <c r="AD88" s="437" t="str">
        <f>IF('Age-Level'!R50="A","E","")</f>
        <v/>
      </c>
      <c r="AE88" s="450"/>
    </row>
    <row r="89" spans="1:31" x14ac:dyDescent="0.2">
      <c r="A89" s="448" t="str">
        <f>'Age-Level'!B51</f>
        <v>My Promise, My Faith (Year 1)</v>
      </c>
      <c r="B89" s="437" t="str">
        <f>IF('Age-Level'!D57="A","E","")</f>
        <v/>
      </c>
      <c r="C89" s="449"/>
      <c r="D89" s="437" t="str">
        <f>IF('Age-Level'!E57="A","E","")</f>
        <v/>
      </c>
      <c r="E89" s="449"/>
      <c r="F89" s="437" t="str">
        <f>IF('Age-Level'!F57="A","E","")</f>
        <v/>
      </c>
      <c r="G89" s="449"/>
      <c r="H89" s="437" t="str">
        <f>IF('Age-Level'!G57="A","E","")</f>
        <v/>
      </c>
      <c r="I89" s="449"/>
      <c r="J89" s="437" t="str">
        <f>IF('Age-Level'!H57="A","E","")</f>
        <v/>
      </c>
      <c r="K89" s="449"/>
      <c r="L89" s="437" t="str">
        <f>IF('Age-Level'!I57="A","E","")</f>
        <v/>
      </c>
      <c r="M89" s="449"/>
      <c r="N89" s="437" t="str">
        <f>IF('Age-Level'!J57="A","E","")</f>
        <v/>
      </c>
      <c r="O89" s="449"/>
      <c r="P89" s="437" t="str">
        <f>IF('Age-Level'!K57="A","E","")</f>
        <v/>
      </c>
      <c r="Q89" s="449"/>
      <c r="R89" s="437" t="str">
        <f>IF('Age-Level'!L57="A","E","")</f>
        <v/>
      </c>
      <c r="S89" s="449"/>
      <c r="T89" s="437" t="str">
        <f>IF('Age-Level'!M57="A","E","")</f>
        <v/>
      </c>
      <c r="U89" s="449"/>
      <c r="V89" s="437" t="str">
        <f>IF('Age-Level'!N57="A","E","")</f>
        <v/>
      </c>
      <c r="W89" s="449"/>
      <c r="X89" s="437" t="str">
        <f>IF('Age-Level'!O57="A","E","")</f>
        <v/>
      </c>
      <c r="Y89" s="449"/>
      <c r="Z89" s="437" t="str">
        <f>IF('Age-Level'!P57="A","E","")</f>
        <v/>
      </c>
      <c r="AA89" s="449"/>
      <c r="AB89" s="437" t="str">
        <f>IF('Age-Level'!Q57="A","E","")</f>
        <v/>
      </c>
      <c r="AC89" s="449"/>
      <c r="AD89" s="437" t="str">
        <f>IF('Age-Level'!R57="A","E","")</f>
        <v/>
      </c>
      <c r="AE89" s="450"/>
    </row>
    <row r="90" spans="1:31" x14ac:dyDescent="0.2">
      <c r="A90" s="448" t="str">
        <f>'Age-Level'!B58</f>
        <v>My Promise, My Faith (Year 2)</v>
      </c>
      <c r="B90" s="437" t="str">
        <f>IF('Age-Level'!D64="A","E","")</f>
        <v/>
      </c>
      <c r="C90" s="449"/>
      <c r="D90" s="437" t="str">
        <f>IF('Age-Level'!E64="A","E","")</f>
        <v/>
      </c>
      <c r="E90" s="449"/>
      <c r="F90" s="437" t="str">
        <f>IF('Age-Level'!F64="A","E","")</f>
        <v/>
      </c>
      <c r="G90" s="449"/>
      <c r="H90" s="437" t="str">
        <f>IF('Age-Level'!G64="A","E","")</f>
        <v/>
      </c>
      <c r="I90" s="449"/>
      <c r="J90" s="437" t="str">
        <f>IF('Age-Level'!H64="A","E","")</f>
        <v/>
      </c>
      <c r="K90" s="449"/>
      <c r="L90" s="437" t="str">
        <f>IF('Age-Level'!I64="A","E","")</f>
        <v/>
      </c>
      <c r="M90" s="449"/>
      <c r="N90" s="437" t="str">
        <f>IF('Age-Level'!J64="A","E","")</f>
        <v/>
      </c>
      <c r="O90" s="449"/>
      <c r="P90" s="437" t="str">
        <f>IF('Age-Level'!K64="A","E","")</f>
        <v/>
      </c>
      <c r="Q90" s="449"/>
      <c r="R90" s="437" t="str">
        <f>IF('Age-Level'!L64="A","E","")</f>
        <v/>
      </c>
      <c r="S90" s="449"/>
      <c r="T90" s="437" t="str">
        <f>IF('Age-Level'!M64="A","E","")</f>
        <v/>
      </c>
      <c r="U90" s="449"/>
      <c r="V90" s="437" t="str">
        <f>IF('Age-Level'!N64="A","E","")</f>
        <v/>
      </c>
      <c r="W90" s="449"/>
      <c r="X90" s="437" t="str">
        <f>IF('Age-Level'!O64="A","E","")</f>
        <v/>
      </c>
      <c r="Y90" s="449"/>
      <c r="Z90" s="437" t="str">
        <f>IF('Age-Level'!P64="A","E","")</f>
        <v/>
      </c>
      <c r="AA90" s="449"/>
      <c r="AB90" s="437" t="str">
        <f>IF('Age-Level'!Q64="A","E","")</f>
        <v/>
      </c>
      <c r="AC90" s="449"/>
      <c r="AD90" s="437" t="str">
        <f>IF('Age-Level'!R64="A","E","")</f>
        <v/>
      </c>
      <c r="AE90" s="450"/>
    </row>
    <row r="91" spans="1:31" x14ac:dyDescent="0.2">
      <c r="A91" s="448" t="str">
        <f>'Age-Level'!B65</f>
        <v>My Promise, My Faith (Year 3)</v>
      </c>
      <c r="B91" s="437" t="str">
        <f>IF('Age-Level'!D71="A","E","")</f>
        <v/>
      </c>
      <c r="C91" s="449"/>
      <c r="D91" s="437" t="str">
        <f>IF('Age-Level'!E71="A","E","")</f>
        <v/>
      </c>
      <c r="E91" s="449"/>
      <c r="F91" s="437" t="str">
        <f>IF('Age-Level'!F71="A","E","")</f>
        <v/>
      </c>
      <c r="G91" s="449"/>
      <c r="H91" s="437" t="str">
        <f>IF('Age-Level'!G71="A","E","")</f>
        <v/>
      </c>
      <c r="I91" s="449"/>
      <c r="J91" s="437" t="str">
        <f>IF('Age-Level'!H71="A","E","")</f>
        <v/>
      </c>
      <c r="K91" s="449"/>
      <c r="L91" s="437" t="str">
        <f>IF('Age-Level'!I71="A","E","")</f>
        <v/>
      </c>
      <c r="M91" s="449"/>
      <c r="N91" s="437" t="str">
        <f>IF('Age-Level'!J71="A","E","")</f>
        <v/>
      </c>
      <c r="O91" s="449"/>
      <c r="P91" s="437" t="str">
        <f>IF('Age-Level'!K71="A","E","")</f>
        <v/>
      </c>
      <c r="Q91" s="449"/>
      <c r="R91" s="437" t="str">
        <f>IF('Age-Level'!L71="A","E","")</f>
        <v/>
      </c>
      <c r="S91" s="449"/>
      <c r="T91" s="437" t="str">
        <f>IF('Age-Level'!M71="A","E","")</f>
        <v/>
      </c>
      <c r="U91" s="449"/>
      <c r="V91" s="437" t="str">
        <f>IF('Age-Level'!N71="A","E","")</f>
        <v/>
      </c>
      <c r="W91" s="449"/>
      <c r="X91" s="437" t="str">
        <f>IF('Age-Level'!O71="A","E","")</f>
        <v/>
      </c>
      <c r="Y91" s="449"/>
      <c r="Z91" s="437" t="str">
        <f>IF('Age-Level'!P71="A","E","")</f>
        <v/>
      </c>
      <c r="AA91" s="449"/>
      <c r="AB91" s="437" t="str">
        <f>IF('Age-Level'!Q71="A","E","")</f>
        <v/>
      </c>
      <c r="AC91" s="449"/>
      <c r="AD91" s="437" t="str">
        <f>IF('Age-Level'!R71="A","E","")</f>
        <v/>
      </c>
      <c r="AE91" s="450"/>
    </row>
    <row r="92" spans="1:31" x14ac:dyDescent="0.2">
      <c r="A92" s="436" t="str">
        <f>'Age-Level'!B72</f>
        <v>Safety Award</v>
      </c>
      <c r="B92" s="437" t="str">
        <f>IF('Age-Level'!D78="A","E","")</f>
        <v/>
      </c>
      <c r="C92" s="449"/>
      <c r="D92" s="437" t="str">
        <f>IF('Age-Level'!E78="A","E","")</f>
        <v/>
      </c>
      <c r="E92" s="449"/>
      <c r="F92" s="437" t="str">
        <f>IF('Age-Level'!F78="A","E","")</f>
        <v/>
      </c>
      <c r="G92" s="449"/>
      <c r="H92" s="437" t="str">
        <f>IF('Age-Level'!G78="A","E","")</f>
        <v/>
      </c>
      <c r="I92" s="449"/>
      <c r="J92" s="437" t="str">
        <f>IF('Age-Level'!H78="A","E","")</f>
        <v/>
      </c>
      <c r="K92" s="449"/>
      <c r="L92" s="437" t="str">
        <f>IF('Age-Level'!I78="A","E","")</f>
        <v/>
      </c>
      <c r="M92" s="449"/>
      <c r="N92" s="437" t="str">
        <f>IF('Age-Level'!J78="A","E","")</f>
        <v/>
      </c>
      <c r="O92" s="449"/>
      <c r="P92" s="437" t="str">
        <f>IF('Age-Level'!K78="A","E","")</f>
        <v/>
      </c>
      <c r="Q92" s="449"/>
      <c r="R92" s="437" t="str">
        <f>IF('Age-Level'!L78="A","E","")</f>
        <v/>
      </c>
      <c r="S92" s="449"/>
      <c r="T92" s="437" t="str">
        <f>IF('Age-Level'!M78="A","E","")</f>
        <v/>
      </c>
      <c r="U92" s="449"/>
      <c r="V92" s="437" t="str">
        <f>IF('Age-Level'!N78="A","E","")</f>
        <v/>
      </c>
      <c r="W92" s="449"/>
      <c r="X92" s="437" t="str">
        <f>IF('Age-Level'!O78="A","E","")</f>
        <v/>
      </c>
      <c r="Y92" s="449"/>
      <c r="Z92" s="437" t="str">
        <f>IF('Age-Level'!P78="A","E","")</f>
        <v/>
      </c>
      <c r="AA92" s="449"/>
      <c r="AB92" s="437" t="str">
        <f>IF('Age-Level'!Q78="A","E","")</f>
        <v/>
      </c>
      <c r="AC92" s="449"/>
      <c r="AD92" s="437" t="str">
        <f>IF('Age-Level'!R78="A","E","")</f>
        <v/>
      </c>
      <c r="AE92" s="450"/>
    </row>
    <row r="93" spans="1:31" x14ac:dyDescent="0.2">
      <c r="A93" s="63" t="str">
        <f>Silver!B5</f>
        <v>Silver Award</v>
      </c>
      <c r="B93" s="437" t="str">
        <f>IF(Silver!D16="C","E","")</f>
        <v/>
      </c>
      <c r="C93" s="438"/>
      <c r="D93" s="437" t="str">
        <f>IF(Silver!E16="C","E","")</f>
        <v/>
      </c>
      <c r="E93" s="438"/>
      <c r="F93" s="437" t="str">
        <f>IF(Silver!F16="C","E","")</f>
        <v/>
      </c>
      <c r="G93" s="438"/>
      <c r="H93" s="437" t="str">
        <f>IF(Silver!G16="C","E","")</f>
        <v/>
      </c>
      <c r="I93" s="438"/>
      <c r="J93" s="437" t="str">
        <f>IF(Silver!H16="C","E","")</f>
        <v/>
      </c>
      <c r="K93" s="438"/>
      <c r="L93" s="437" t="str">
        <f>IF(Silver!I16="C","E","")</f>
        <v>E</v>
      </c>
      <c r="M93" s="438"/>
      <c r="N93" s="437" t="str">
        <f>IF(Silver!J16="C","E","")</f>
        <v/>
      </c>
      <c r="O93" s="438"/>
      <c r="P93" s="437" t="str">
        <f>IF(Silver!K16="C","E","")</f>
        <v/>
      </c>
      <c r="Q93" s="438"/>
      <c r="R93" s="437" t="str">
        <f>IF(Silver!L16="C","E","")</f>
        <v/>
      </c>
      <c r="S93" s="438"/>
      <c r="T93" s="437" t="str">
        <f>IF(Silver!M16="C","E","")</f>
        <v/>
      </c>
      <c r="U93" s="438"/>
      <c r="V93" s="437" t="str">
        <f>IF(Silver!N16="C","E","")</f>
        <v/>
      </c>
      <c r="W93" s="438"/>
      <c r="X93" s="437" t="str">
        <f>IF(Silver!O16="C","E","")</f>
        <v/>
      </c>
      <c r="Y93" s="438"/>
      <c r="Z93" s="437" t="str">
        <f>IF(Silver!P16="C","E","")</f>
        <v/>
      </c>
      <c r="AA93" s="438"/>
      <c r="AB93" s="437" t="str">
        <f>IF(Silver!Q16="C","E","")</f>
        <v/>
      </c>
      <c r="AC93" s="438"/>
      <c r="AD93" s="437" t="str">
        <f>IF(Silver!R16="C","E","")</f>
        <v/>
      </c>
      <c r="AE93" s="439"/>
    </row>
    <row r="94" spans="1:31" x14ac:dyDescent="0.2">
      <c r="A94" s="63" t="s">
        <v>300</v>
      </c>
      <c r="B94" s="437" t="str">
        <f>IF(Bridging!D18="C","E","")</f>
        <v/>
      </c>
      <c r="C94" s="438"/>
      <c r="D94" s="437" t="str">
        <f>IF(Bridging!E18="C","E","")</f>
        <v/>
      </c>
      <c r="E94" s="438"/>
      <c r="F94" s="437" t="str">
        <f>IF(Bridging!F18="C","E","")</f>
        <v/>
      </c>
      <c r="G94" s="438"/>
      <c r="H94" s="437" t="str">
        <f>IF(Bridging!J18="C","E","")</f>
        <v/>
      </c>
      <c r="I94" s="438"/>
      <c r="J94" s="437" t="str">
        <f>IF(Bridging!H18="C","E","")</f>
        <v/>
      </c>
      <c r="K94" s="438"/>
      <c r="L94" s="437" t="str">
        <f>IF(Bridging!I18="C","E","")</f>
        <v/>
      </c>
      <c r="M94" s="438"/>
      <c r="N94" s="437" t="str">
        <f>IF(Bridging!J18="C","E","")</f>
        <v/>
      </c>
      <c r="O94" s="438"/>
      <c r="P94" s="437" t="str">
        <f>IF(Bridging!K18="C","E","")</f>
        <v/>
      </c>
      <c r="Q94" s="438"/>
      <c r="R94" s="437" t="str">
        <f>IF(Bridging!L18="C","E","")</f>
        <v/>
      </c>
      <c r="S94" s="438"/>
      <c r="T94" s="437" t="str">
        <f>IF(Bridging!M18="C","E","")</f>
        <v/>
      </c>
      <c r="U94" s="438"/>
      <c r="V94" s="437" t="str">
        <f>IF(Bridging!N18="C","E","")</f>
        <v/>
      </c>
      <c r="W94" s="438"/>
      <c r="X94" s="437" t="str">
        <f>IF(Bridging!O18="C","E","")</f>
        <v/>
      </c>
      <c r="Y94" s="438"/>
      <c r="Z94" s="437" t="str">
        <f>IF(Bridging!P18="C","E","")</f>
        <v/>
      </c>
      <c r="AA94" s="438"/>
      <c r="AB94" s="437" t="str">
        <f>IF(Bridging!Q18="C","E","")</f>
        <v/>
      </c>
      <c r="AC94" s="438"/>
      <c r="AD94" s="437" t="str">
        <f>IF(Bridging!R18="C","E","")</f>
        <v/>
      </c>
      <c r="AE94" s="439"/>
    </row>
    <row r="95" spans="1:31" x14ac:dyDescent="0.2">
      <c r="A95" s="63" t="s">
        <v>62</v>
      </c>
      <c r="B95" s="451"/>
      <c r="C95" s="431"/>
      <c r="D95" s="451"/>
      <c r="E95" s="431"/>
      <c r="F95" s="451"/>
      <c r="G95" s="431"/>
      <c r="H95" s="451"/>
      <c r="I95" s="431"/>
      <c r="J95" s="451"/>
      <c r="K95" s="431"/>
      <c r="L95" s="451"/>
      <c r="M95" s="431"/>
      <c r="N95" s="451"/>
      <c r="O95" s="431"/>
      <c r="P95" s="451"/>
      <c r="Q95" s="431"/>
      <c r="R95" s="451"/>
      <c r="S95" s="431"/>
      <c r="T95" s="451"/>
      <c r="U95" s="431"/>
      <c r="V95" s="451"/>
      <c r="W95" s="431"/>
      <c r="X95" s="451"/>
      <c r="Y95" s="431"/>
      <c r="Z95" s="451"/>
      <c r="AA95" s="431"/>
      <c r="AB95" s="451"/>
      <c r="AC95" s="431"/>
      <c r="AD95" s="451"/>
      <c r="AE95" s="440"/>
    </row>
    <row r="96" spans="1:31" x14ac:dyDescent="0.2">
      <c r="A96" s="436" t="str">
        <f>'Fun Patches'!C5</f>
        <v>&lt;LIST PATCH HERE&gt;</v>
      </c>
      <c r="B96" s="437" t="str">
        <f>IF('Fun Patches'!D5="A","E","")</f>
        <v/>
      </c>
      <c r="C96" s="438"/>
      <c r="D96" s="437" t="str">
        <f>IF('Fun Patches'!E5="A","E","")</f>
        <v/>
      </c>
      <c r="E96" s="438"/>
      <c r="F96" s="437" t="str">
        <f>IF('Fun Patches'!F5="A","E","")</f>
        <v/>
      </c>
      <c r="G96" s="438"/>
      <c r="H96" s="437" t="str">
        <f>IF('Fun Patches'!G5="A","E","")</f>
        <v/>
      </c>
      <c r="I96" s="438"/>
      <c r="J96" s="437" t="str">
        <f>IF('Fun Patches'!H5="A","E","")</f>
        <v/>
      </c>
      <c r="K96" s="438"/>
      <c r="L96" s="437" t="str">
        <f>IF('Fun Patches'!I5="A","E","")</f>
        <v/>
      </c>
      <c r="M96" s="438"/>
      <c r="N96" s="437" t="str">
        <f>IF('Fun Patches'!J5="A","E","")</f>
        <v/>
      </c>
      <c r="O96" s="438"/>
      <c r="P96" s="437" t="str">
        <f>IF('Fun Patches'!K5="A","E","")</f>
        <v/>
      </c>
      <c r="Q96" s="438"/>
      <c r="R96" s="437" t="str">
        <f>IF('Fun Patches'!L5="A","E","")</f>
        <v/>
      </c>
      <c r="S96" s="438"/>
      <c r="T96" s="437" t="str">
        <f>IF('Fun Patches'!M5="A","E","")</f>
        <v/>
      </c>
      <c r="U96" s="438"/>
      <c r="V96" s="437" t="str">
        <f>IF('Fun Patches'!N5="A","E","")</f>
        <v/>
      </c>
      <c r="W96" s="438"/>
      <c r="X96" s="437" t="str">
        <f>IF('Fun Patches'!O5="A","E","")</f>
        <v/>
      </c>
      <c r="Y96" s="438"/>
      <c r="Z96" s="437" t="str">
        <f>IF('Fun Patches'!P5="A","E","")</f>
        <v/>
      </c>
      <c r="AA96" s="438"/>
      <c r="AB96" s="437" t="str">
        <f>IF('Fun Patches'!Q5="A","E","")</f>
        <v/>
      </c>
      <c r="AC96" s="438"/>
      <c r="AD96" s="455" t="str">
        <f>IF('Fun Patches'!R5="A","E","")</f>
        <v/>
      </c>
      <c r="AE96" s="439"/>
    </row>
    <row r="97" spans="1:31" x14ac:dyDescent="0.2">
      <c r="A97" s="436" t="str">
        <f>'Fun Patches'!C6</f>
        <v>&lt;LIST PATCH HERE&gt;</v>
      </c>
      <c r="B97" s="437" t="str">
        <f>IF('Fun Patches'!D6="A","E","")</f>
        <v/>
      </c>
      <c r="C97" s="438"/>
      <c r="D97" s="437" t="str">
        <f>IF('Fun Patches'!E6="A","E","")</f>
        <v/>
      </c>
      <c r="E97" s="438"/>
      <c r="F97" s="437" t="str">
        <f>IF('Fun Patches'!F6="A","E","")</f>
        <v/>
      </c>
      <c r="G97" s="438"/>
      <c r="H97" s="437" t="str">
        <f>IF('Fun Patches'!G6="A","E","")</f>
        <v/>
      </c>
      <c r="I97" s="438"/>
      <c r="J97" s="437" t="str">
        <f>IF('Fun Patches'!H6="A","E","")</f>
        <v/>
      </c>
      <c r="K97" s="438"/>
      <c r="L97" s="437" t="str">
        <f>IF('Fun Patches'!I6="A","E","")</f>
        <v/>
      </c>
      <c r="M97" s="438"/>
      <c r="N97" s="437" t="str">
        <f>IF('Fun Patches'!J6="A","E","")</f>
        <v/>
      </c>
      <c r="O97" s="438"/>
      <c r="P97" s="437" t="str">
        <f>IF('Fun Patches'!K6="A","E","")</f>
        <v/>
      </c>
      <c r="Q97" s="438"/>
      <c r="R97" s="437" t="str">
        <f>IF('Fun Patches'!L6="A","E","")</f>
        <v/>
      </c>
      <c r="S97" s="438"/>
      <c r="T97" s="437" t="str">
        <f>IF('Fun Patches'!M6="A","E","")</f>
        <v/>
      </c>
      <c r="U97" s="438"/>
      <c r="V97" s="437" t="str">
        <f>IF('Fun Patches'!N6="A","E","")</f>
        <v/>
      </c>
      <c r="W97" s="438"/>
      <c r="X97" s="437" t="str">
        <f>IF('Fun Patches'!O6="A","E","")</f>
        <v/>
      </c>
      <c r="Y97" s="438"/>
      <c r="Z97" s="437" t="str">
        <f>IF('Fun Patches'!P6="A","E","")</f>
        <v/>
      </c>
      <c r="AA97" s="438"/>
      <c r="AB97" s="437" t="str">
        <f>IF('Fun Patches'!Q6="A","E","")</f>
        <v/>
      </c>
      <c r="AC97" s="438"/>
      <c r="AD97" s="437" t="str">
        <f>IF('Fun Patches'!R6="A","E","")</f>
        <v/>
      </c>
      <c r="AE97" s="439"/>
    </row>
    <row r="98" spans="1:31" x14ac:dyDescent="0.2">
      <c r="A98" s="436" t="str">
        <f>'Fun Patches'!C7</f>
        <v>&lt;LIST PATCH HERE&gt;</v>
      </c>
      <c r="B98" s="437" t="str">
        <f>IF('Fun Patches'!D7="A","E","")</f>
        <v/>
      </c>
      <c r="C98" s="438"/>
      <c r="D98" s="437" t="str">
        <f>IF('Fun Patches'!E7="A","E","")</f>
        <v/>
      </c>
      <c r="E98" s="438"/>
      <c r="F98" s="437" t="str">
        <f>IF('Fun Patches'!F7="A","E","")</f>
        <v/>
      </c>
      <c r="G98" s="438"/>
      <c r="H98" s="437" t="str">
        <f>IF('Fun Patches'!G7="A","E","")</f>
        <v/>
      </c>
      <c r="I98" s="438"/>
      <c r="J98" s="437" t="str">
        <f>IF('Fun Patches'!H7="A","E","")</f>
        <v/>
      </c>
      <c r="K98" s="438"/>
      <c r="L98" s="437" t="str">
        <f>IF('Fun Patches'!I7="A","E","")</f>
        <v/>
      </c>
      <c r="M98" s="438"/>
      <c r="N98" s="437" t="str">
        <f>IF('Fun Patches'!J7="A","E","")</f>
        <v/>
      </c>
      <c r="O98" s="438"/>
      <c r="P98" s="437" t="str">
        <f>IF('Fun Patches'!K7="A","E","")</f>
        <v/>
      </c>
      <c r="Q98" s="438"/>
      <c r="R98" s="437" t="str">
        <f>IF('Fun Patches'!L7="A","E","")</f>
        <v/>
      </c>
      <c r="S98" s="438"/>
      <c r="T98" s="437" t="str">
        <f>IF('Fun Patches'!M7="A","E","")</f>
        <v/>
      </c>
      <c r="U98" s="438"/>
      <c r="V98" s="437" t="str">
        <f>IF('Fun Patches'!N7="A","E","")</f>
        <v/>
      </c>
      <c r="W98" s="438"/>
      <c r="X98" s="437" t="str">
        <f>IF('Fun Patches'!O7="A","E","")</f>
        <v/>
      </c>
      <c r="Y98" s="438"/>
      <c r="Z98" s="437" t="str">
        <f>IF('Fun Patches'!P7="A","E","")</f>
        <v/>
      </c>
      <c r="AA98" s="438"/>
      <c r="AB98" s="437" t="str">
        <f>IF('Fun Patches'!Q7="A","E","")</f>
        <v/>
      </c>
      <c r="AC98" s="438"/>
      <c r="AD98" s="437" t="str">
        <f>IF('Fun Patches'!R7="A","E","")</f>
        <v/>
      </c>
      <c r="AE98" s="439"/>
    </row>
    <row r="99" spans="1:31" x14ac:dyDescent="0.2">
      <c r="A99" s="436" t="str">
        <f>'Fun Patches'!C8</f>
        <v>&lt;LIST PATCH HERE&gt;</v>
      </c>
      <c r="B99" s="437" t="str">
        <f>IF('Fun Patches'!D8="A","E","")</f>
        <v/>
      </c>
      <c r="C99" s="438"/>
      <c r="D99" s="437" t="str">
        <f>IF('Fun Patches'!E8="A","E","")</f>
        <v/>
      </c>
      <c r="E99" s="438"/>
      <c r="F99" s="437" t="str">
        <f>IF('Fun Patches'!F8="A","E","")</f>
        <v/>
      </c>
      <c r="G99" s="438"/>
      <c r="H99" s="437" t="str">
        <f>IF('Fun Patches'!G8="A","E","")</f>
        <v/>
      </c>
      <c r="I99" s="438"/>
      <c r="J99" s="437" t="str">
        <f>IF('Fun Patches'!H8="A","E","")</f>
        <v/>
      </c>
      <c r="K99" s="438"/>
      <c r="L99" s="437" t="str">
        <f>IF('Fun Patches'!I8="A","E","")</f>
        <v/>
      </c>
      <c r="M99" s="438"/>
      <c r="N99" s="437" t="str">
        <f>IF('Fun Patches'!J8="A","E","")</f>
        <v/>
      </c>
      <c r="O99" s="438"/>
      <c r="P99" s="437" t="str">
        <f>IF('Fun Patches'!K8="A","E","")</f>
        <v/>
      </c>
      <c r="Q99" s="438"/>
      <c r="R99" s="437" t="str">
        <f>IF('Fun Patches'!L8="A","E","")</f>
        <v/>
      </c>
      <c r="S99" s="438"/>
      <c r="T99" s="437" t="str">
        <f>IF('Fun Patches'!M8="A","E","")</f>
        <v/>
      </c>
      <c r="U99" s="438"/>
      <c r="V99" s="437" t="str">
        <f>IF('Fun Patches'!N8="A","E","")</f>
        <v/>
      </c>
      <c r="W99" s="438"/>
      <c r="X99" s="437" t="str">
        <f>IF('Fun Patches'!O8="A","E","")</f>
        <v/>
      </c>
      <c r="Y99" s="438"/>
      <c r="Z99" s="437" t="str">
        <f>IF('Fun Patches'!P8="A","E","")</f>
        <v/>
      </c>
      <c r="AA99" s="438"/>
      <c r="AB99" s="437" t="str">
        <f>IF('Fun Patches'!Q8="A","E","")</f>
        <v/>
      </c>
      <c r="AC99" s="438"/>
      <c r="AD99" s="437" t="str">
        <f>IF('Fun Patches'!R8="A","E","")</f>
        <v/>
      </c>
      <c r="AE99" s="439"/>
    </row>
    <row r="100" spans="1:31" x14ac:dyDescent="0.2">
      <c r="A100" s="436" t="str">
        <f>'Fun Patches'!C9</f>
        <v>&lt;LIST PATCH HERE&gt;</v>
      </c>
      <c r="B100" s="437" t="str">
        <f>IF('Fun Patches'!D9="A","E","")</f>
        <v/>
      </c>
      <c r="C100" s="438"/>
      <c r="D100" s="437" t="str">
        <f>IF('Fun Patches'!E9="A","E","")</f>
        <v/>
      </c>
      <c r="E100" s="438"/>
      <c r="F100" s="437" t="str">
        <f>IF('Fun Patches'!F9="A","E","")</f>
        <v/>
      </c>
      <c r="G100" s="438"/>
      <c r="H100" s="437" t="str">
        <f>IF('Fun Patches'!G9="A","E","")</f>
        <v/>
      </c>
      <c r="I100" s="438"/>
      <c r="J100" s="437" t="str">
        <f>IF('Fun Patches'!H9="A","E","")</f>
        <v/>
      </c>
      <c r="K100" s="438"/>
      <c r="L100" s="437" t="str">
        <f>IF('Fun Patches'!I9="A","E","")</f>
        <v/>
      </c>
      <c r="M100" s="438"/>
      <c r="N100" s="437" t="str">
        <f>IF('Fun Patches'!J9="A","E","")</f>
        <v/>
      </c>
      <c r="O100" s="438"/>
      <c r="P100" s="437" t="str">
        <f>IF('Fun Patches'!K9="A","E","")</f>
        <v/>
      </c>
      <c r="Q100" s="438"/>
      <c r="R100" s="437" t="str">
        <f>IF('Fun Patches'!L9="A","E","")</f>
        <v/>
      </c>
      <c r="S100" s="438"/>
      <c r="T100" s="437" t="str">
        <f>IF('Fun Patches'!M9="A","E","")</f>
        <v/>
      </c>
      <c r="U100" s="438"/>
      <c r="V100" s="437" t="str">
        <f>IF('Fun Patches'!N9="A","E","")</f>
        <v/>
      </c>
      <c r="W100" s="438"/>
      <c r="X100" s="437" t="str">
        <f>IF('Fun Patches'!O9="A","E","")</f>
        <v/>
      </c>
      <c r="Y100" s="438"/>
      <c r="Z100" s="437" t="str">
        <f>IF('Fun Patches'!P9="A","E","")</f>
        <v/>
      </c>
      <c r="AA100" s="438"/>
      <c r="AB100" s="437" t="str">
        <f>IF('Fun Patches'!Q9="A","E","")</f>
        <v/>
      </c>
      <c r="AC100" s="438"/>
      <c r="AD100" s="437" t="str">
        <f>IF('Fun Patches'!R9="A","E","")</f>
        <v/>
      </c>
      <c r="AE100" s="439"/>
    </row>
    <row r="101" spans="1:31" x14ac:dyDescent="0.2">
      <c r="A101" s="436" t="str">
        <f>'Fun Patches'!C10</f>
        <v>&lt;LIST PATCH HERE&gt;</v>
      </c>
      <c r="B101" s="437" t="str">
        <f>IF('Fun Patches'!D10="A","E","")</f>
        <v/>
      </c>
      <c r="C101" s="438"/>
      <c r="D101" s="437" t="str">
        <f>IF('Fun Patches'!E10="A","E","")</f>
        <v/>
      </c>
      <c r="E101" s="438"/>
      <c r="F101" s="437" t="str">
        <f>IF('Fun Patches'!F10="A","E","")</f>
        <v/>
      </c>
      <c r="G101" s="438"/>
      <c r="H101" s="437" t="str">
        <f>IF('Fun Patches'!G10="A","E","")</f>
        <v/>
      </c>
      <c r="I101" s="438"/>
      <c r="J101" s="437" t="str">
        <f>IF('Fun Patches'!H10="A","E","")</f>
        <v/>
      </c>
      <c r="K101" s="438"/>
      <c r="L101" s="437" t="str">
        <f>IF('Fun Patches'!I10="A","E","")</f>
        <v/>
      </c>
      <c r="M101" s="438"/>
      <c r="N101" s="437" t="str">
        <f>IF('Fun Patches'!J10="A","E","")</f>
        <v/>
      </c>
      <c r="O101" s="438"/>
      <c r="P101" s="437" t="str">
        <f>IF('Fun Patches'!K10="A","E","")</f>
        <v/>
      </c>
      <c r="Q101" s="438"/>
      <c r="R101" s="437" t="str">
        <f>IF('Fun Patches'!L10="A","E","")</f>
        <v/>
      </c>
      <c r="S101" s="438"/>
      <c r="T101" s="437" t="str">
        <f>IF('Fun Patches'!M10="A","E","")</f>
        <v/>
      </c>
      <c r="U101" s="438"/>
      <c r="V101" s="437" t="str">
        <f>IF('Fun Patches'!N10="A","E","")</f>
        <v/>
      </c>
      <c r="W101" s="438"/>
      <c r="X101" s="437" t="str">
        <f>IF('Fun Patches'!O10="A","E","")</f>
        <v/>
      </c>
      <c r="Y101" s="438"/>
      <c r="Z101" s="437" t="str">
        <f>IF('Fun Patches'!P10="A","E","")</f>
        <v/>
      </c>
      <c r="AA101" s="438"/>
      <c r="AB101" s="437" t="str">
        <f>IF('Fun Patches'!Q10="A","E","")</f>
        <v/>
      </c>
      <c r="AC101" s="438"/>
      <c r="AD101" s="437" t="str">
        <f>IF('Fun Patches'!R10="A","E","")</f>
        <v/>
      </c>
      <c r="AE101" s="439"/>
    </row>
    <row r="102" spans="1:31" x14ac:dyDescent="0.2">
      <c r="A102" s="436" t="str">
        <f>'Fun Patches'!C11</f>
        <v>&lt;LIST PATCH HERE&gt;</v>
      </c>
      <c r="B102" s="437" t="str">
        <f>IF('Fun Patches'!D11="A","E","")</f>
        <v/>
      </c>
      <c r="C102" s="438"/>
      <c r="D102" s="437" t="str">
        <f>IF('Fun Patches'!E11="A","E","")</f>
        <v/>
      </c>
      <c r="E102" s="438"/>
      <c r="F102" s="437" t="str">
        <f>IF('Fun Patches'!F11="A","E","")</f>
        <v/>
      </c>
      <c r="G102" s="438"/>
      <c r="H102" s="437" t="str">
        <f>IF('Fun Patches'!G11="A","E","")</f>
        <v/>
      </c>
      <c r="I102" s="438"/>
      <c r="J102" s="437" t="str">
        <f>IF('Fun Patches'!H11="A","E","")</f>
        <v/>
      </c>
      <c r="K102" s="438"/>
      <c r="L102" s="437" t="str">
        <f>IF('Fun Patches'!I11="A","E","")</f>
        <v/>
      </c>
      <c r="M102" s="438"/>
      <c r="N102" s="437" t="str">
        <f>IF('Fun Patches'!J11="A","E","")</f>
        <v/>
      </c>
      <c r="O102" s="438"/>
      <c r="P102" s="437" t="str">
        <f>IF('Fun Patches'!K11="A","E","")</f>
        <v/>
      </c>
      <c r="Q102" s="438"/>
      <c r="R102" s="437" t="str">
        <f>IF('Fun Patches'!L11="A","E","")</f>
        <v/>
      </c>
      <c r="S102" s="438"/>
      <c r="T102" s="437" t="str">
        <f>IF('Fun Patches'!M11="A","E","")</f>
        <v/>
      </c>
      <c r="U102" s="438"/>
      <c r="V102" s="437" t="str">
        <f>IF('Fun Patches'!N11="A","E","")</f>
        <v/>
      </c>
      <c r="W102" s="438"/>
      <c r="X102" s="437" t="str">
        <f>IF('Fun Patches'!O11="A","E","")</f>
        <v/>
      </c>
      <c r="Y102" s="438"/>
      <c r="Z102" s="437" t="str">
        <f>IF('Fun Patches'!P11="A","E","")</f>
        <v/>
      </c>
      <c r="AA102" s="438"/>
      <c r="AB102" s="437" t="str">
        <f>IF('Fun Patches'!Q11="A","E","")</f>
        <v/>
      </c>
      <c r="AC102" s="438"/>
      <c r="AD102" s="437" t="str">
        <f>IF('Fun Patches'!R11="A","E","")</f>
        <v/>
      </c>
      <c r="AE102" s="439"/>
    </row>
    <row r="103" spans="1:31" x14ac:dyDescent="0.2">
      <c r="A103" s="436" t="str">
        <f>'Fun Patches'!C12</f>
        <v>&lt;LIST PATCH HERE&gt;</v>
      </c>
      <c r="B103" s="437" t="str">
        <f>IF('Fun Patches'!D12="A","E","")</f>
        <v/>
      </c>
      <c r="C103" s="438"/>
      <c r="D103" s="437" t="str">
        <f>IF('Fun Patches'!E12="A","E","")</f>
        <v/>
      </c>
      <c r="E103" s="438"/>
      <c r="F103" s="437" t="str">
        <f>IF('Fun Patches'!F12="A","E","")</f>
        <v/>
      </c>
      <c r="G103" s="438"/>
      <c r="H103" s="437" t="str">
        <f>IF('Fun Patches'!G12="A","E","")</f>
        <v/>
      </c>
      <c r="I103" s="438"/>
      <c r="J103" s="437" t="str">
        <f>IF('Fun Patches'!H12="A","E","")</f>
        <v/>
      </c>
      <c r="K103" s="438"/>
      <c r="L103" s="437" t="str">
        <f>IF('Fun Patches'!I12="A","E","")</f>
        <v/>
      </c>
      <c r="M103" s="438"/>
      <c r="N103" s="437" t="str">
        <f>IF('Fun Patches'!J12="A","E","")</f>
        <v/>
      </c>
      <c r="O103" s="438"/>
      <c r="P103" s="437" t="str">
        <f>IF('Fun Patches'!K12="A","E","")</f>
        <v/>
      </c>
      <c r="Q103" s="438"/>
      <c r="R103" s="437" t="str">
        <f>IF('Fun Patches'!L12="A","E","")</f>
        <v/>
      </c>
      <c r="S103" s="438"/>
      <c r="T103" s="437" t="str">
        <f>IF('Fun Patches'!M12="A","E","")</f>
        <v/>
      </c>
      <c r="U103" s="438"/>
      <c r="V103" s="437" t="str">
        <f>IF('Fun Patches'!N12="A","E","")</f>
        <v/>
      </c>
      <c r="W103" s="438"/>
      <c r="X103" s="437" t="str">
        <f>IF('Fun Patches'!O12="A","E","")</f>
        <v/>
      </c>
      <c r="Y103" s="438"/>
      <c r="Z103" s="437" t="str">
        <f>IF('Fun Patches'!P12="A","E","")</f>
        <v/>
      </c>
      <c r="AA103" s="438"/>
      <c r="AB103" s="437" t="str">
        <f>IF('Fun Patches'!Q12="A","E","")</f>
        <v/>
      </c>
      <c r="AC103" s="438"/>
      <c r="AD103" s="437" t="str">
        <f>IF('Fun Patches'!R12="A","E","")</f>
        <v/>
      </c>
      <c r="AE103" s="439"/>
    </row>
    <row r="104" spans="1:31" x14ac:dyDescent="0.2">
      <c r="A104" s="436" t="str">
        <f>'Fun Patches'!C13</f>
        <v>&lt;LIST PATCH HERE&gt;</v>
      </c>
      <c r="B104" s="437" t="str">
        <f>IF('Fun Patches'!D13="A","E","")</f>
        <v/>
      </c>
      <c r="C104" s="438"/>
      <c r="D104" s="437" t="str">
        <f>IF('Fun Patches'!E13="A","E","")</f>
        <v/>
      </c>
      <c r="E104" s="438"/>
      <c r="F104" s="437" t="str">
        <f>IF('Fun Patches'!F13="A","E","")</f>
        <v/>
      </c>
      <c r="G104" s="438"/>
      <c r="H104" s="437" t="str">
        <f>IF('Fun Patches'!G13="A","E","")</f>
        <v/>
      </c>
      <c r="I104" s="438"/>
      <c r="J104" s="437" t="str">
        <f>IF('Fun Patches'!H13="A","E","")</f>
        <v/>
      </c>
      <c r="K104" s="438"/>
      <c r="L104" s="437" t="str">
        <f>IF('Fun Patches'!I13="A","E","")</f>
        <v/>
      </c>
      <c r="M104" s="438"/>
      <c r="N104" s="437" t="str">
        <f>IF('Fun Patches'!J13="A","E","")</f>
        <v/>
      </c>
      <c r="O104" s="438"/>
      <c r="P104" s="437" t="str">
        <f>IF('Fun Patches'!K13="A","E","")</f>
        <v/>
      </c>
      <c r="Q104" s="438"/>
      <c r="R104" s="437" t="str">
        <f>IF('Fun Patches'!L13="A","E","")</f>
        <v/>
      </c>
      <c r="S104" s="438"/>
      <c r="T104" s="437" t="str">
        <f>IF('Fun Patches'!M13="A","E","")</f>
        <v/>
      </c>
      <c r="U104" s="438"/>
      <c r="V104" s="437" t="str">
        <f>IF('Fun Patches'!N13="A","E","")</f>
        <v/>
      </c>
      <c r="W104" s="438"/>
      <c r="X104" s="437" t="str">
        <f>IF('Fun Patches'!O13="A","E","")</f>
        <v/>
      </c>
      <c r="Y104" s="438"/>
      <c r="Z104" s="437" t="str">
        <f>IF('Fun Patches'!P13="A","E","")</f>
        <v/>
      </c>
      <c r="AA104" s="438"/>
      <c r="AB104" s="437" t="str">
        <f>IF('Fun Patches'!Q13="A","E","")</f>
        <v/>
      </c>
      <c r="AC104" s="438"/>
      <c r="AD104" s="455" t="str">
        <f>IF('Fun Patches'!R13="A","E","")</f>
        <v/>
      </c>
      <c r="AE104" s="439"/>
    </row>
    <row r="105" spans="1:31" x14ac:dyDescent="0.2">
      <c r="A105" s="436" t="str">
        <f>'Fun Patches'!C14</f>
        <v>&lt;LIST PATCH HERE&gt;</v>
      </c>
      <c r="B105" s="437" t="str">
        <f>IF('Fun Patches'!D14="A","E","")</f>
        <v/>
      </c>
      <c r="C105" s="438"/>
      <c r="D105" s="437" t="str">
        <f>IF('Fun Patches'!E14="A","E","")</f>
        <v/>
      </c>
      <c r="E105" s="438"/>
      <c r="F105" s="437" t="str">
        <f>IF('Fun Patches'!F14="A","E","")</f>
        <v/>
      </c>
      <c r="G105" s="438"/>
      <c r="H105" s="437" t="str">
        <f>IF('Fun Patches'!G14="A","E","")</f>
        <v/>
      </c>
      <c r="I105" s="438"/>
      <c r="J105" s="437" t="str">
        <f>IF('Fun Patches'!H14="A","E","")</f>
        <v/>
      </c>
      <c r="K105" s="438"/>
      <c r="L105" s="437" t="str">
        <f>IF('Fun Patches'!I14="A","E","")</f>
        <v/>
      </c>
      <c r="M105" s="438"/>
      <c r="N105" s="437" t="str">
        <f>IF('Fun Patches'!J14="A","E","")</f>
        <v/>
      </c>
      <c r="O105" s="438"/>
      <c r="P105" s="437" t="str">
        <f>IF('Fun Patches'!K14="A","E","")</f>
        <v/>
      </c>
      <c r="Q105" s="438"/>
      <c r="R105" s="437" t="str">
        <f>IF('Fun Patches'!L14="A","E","")</f>
        <v/>
      </c>
      <c r="S105" s="438"/>
      <c r="T105" s="437" t="str">
        <f>IF('Fun Patches'!M14="A","E","")</f>
        <v/>
      </c>
      <c r="U105" s="438"/>
      <c r="V105" s="437" t="str">
        <f>IF('Fun Patches'!N14="A","E","")</f>
        <v/>
      </c>
      <c r="W105" s="438"/>
      <c r="X105" s="437" t="str">
        <f>IF('Fun Patches'!O14="A","E","")</f>
        <v/>
      </c>
      <c r="Y105" s="438"/>
      <c r="Z105" s="437" t="str">
        <f>IF('Fun Patches'!P14="A","E","")</f>
        <v/>
      </c>
      <c r="AA105" s="438"/>
      <c r="AB105" s="437" t="str">
        <f>IF('Fun Patches'!Q14="A","E","")</f>
        <v/>
      </c>
      <c r="AC105" s="438"/>
      <c r="AD105" s="437" t="str">
        <f>IF('Fun Patches'!R14="A","E","")</f>
        <v/>
      </c>
      <c r="AE105" s="439"/>
    </row>
    <row r="106" spans="1:31" x14ac:dyDescent="0.2">
      <c r="A106" s="436" t="str">
        <f>'Fun Patches'!C15</f>
        <v>&lt;LIST PATCH HERE&gt;</v>
      </c>
      <c r="B106" s="437" t="str">
        <f>IF('Fun Patches'!D15="A","E","")</f>
        <v/>
      </c>
      <c r="C106" s="438"/>
      <c r="D106" s="437" t="str">
        <f>IF('Fun Patches'!E15="A","E","")</f>
        <v/>
      </c>
      <c r="E106" s="438"/>
      <c r="F106" s="437" t="str">
        <f>IF('Fun Patches'!F15="A","E","")</f>
        <v/>
      </c>
      <c r="G106" s="438"/>
      <c r="H106" s="437" t="str">
        <f>IF('Fun Patches'!G15="A","E","")</f>
        <v/>
      </c>
      <c r="I106" s="438"/>
      <c r="J106" s="437" t="str">
        <f>IF('Fun Patches'!H15="A","E","")</f>
        <v/>
      </c>
      <c r="K106" s="438"/>
      <c r="L106" s="437" t="str">
        <f>IF('Fun Patches'!I15="A","E","")</f>
        <v/>
      </c>
      <c r="M106" s="438"/>
      <c r="N106" s="437" t="str">
        <f>IF('Fun Patches'!J15="A","E","")</f>
        <v/>
      </c>
      <c r="O106" s="438"/>
      <c r="P106" s="437" t="str">
        <f>IF('Fun Patches'!K15="A","E","")</f>
        <v/>
      </c>
      <c r="Q106" s="438"/>
      <c r="R106" s="437" t="str">
        <f>IF('Fun Patches'!L15="A","E","")</f>
        <v/>
      </c>
      <c r="S106" s="438"/>
      <c r="T106" s="437" t="str">
        <f>IF('Fun Patches'!M15="A","E","")</f>
        <v/>
      </c>
      <c r="U106" s="438"/>
      <c r="V106" s="437" t="str">
        <f>IF('Fun Patches'!N15="A","E","")</f>
        <v/>
      </c>
      <c r="W106" s="438"/>
      <c r="X106" s="437" t="str">
        <f>IF('Fun Patches'!O15="A","E","")</f>
        <v/>
      </c>
      <c r="Y106" s="438"/>
      <c r="Z106" s="437" t="str">
        <f>IF('Fun Patches'!P15="A","E","")</f>
        <v/>
      </c>
      <c r="AA106" s="438"/>
      <c r="AB106" s="437" t="str">
        <f>IF('Fun Patches'!Q15="A","E","")</f>
        <v/>
      </c>
      <c r="AC106" s="438"/>
      <c r="AD106" s="437" t="str">
        <f>IF('Fun Patches'!R15="A","E","")</f>
        <v/>
      </c>
      <c r="AE106" s="439"/>
    </row>
    <row r="107" spans="1:31" x14ac:dyDescent="0.2">
      <c r="A107" s="436" t="str">
        <f>'Fun Patches'!C16</f>
        <v>&lt;LIST PATCH HERE&gt;</v>
      </c>
      <c r="B107" s="437" t="str">
        <f>IF('Fun Patches'!D16="A","E","")</f>
        <v/>
      </c>
      <c r="C107" s="438"/>
      <c r="D107" s="437" t="str">
        <f>IF('Fun Patches'!E16="A","E","")</f>
        <v/>
      </c>
      <c r="E107" s="438"/>
      <c r="F107" s="437" t="str">
        <f>IF('Fun Patches'!F16="A","E","")</f>
        <v/>
      </c>
      <c r="G107" s="438"/>
      <c r="H107" s="437" t="str">
        <f>IF('Fun Patches'!G16="A","E","")</f>
        <v/>
      </c>
      <c r="I107" s="438"/>
      <c r="J107" s="437" t="str">
        <f>IF('Fun Patches'!H16="A","E","")</f>
        <v/>
      </c>
      <c r="K107" s="438"/>
      <c r="L107" s="437" t="str">
        <f>IF('Fun Patches'!I16="A","E","")</f>
        <v/>
      </c>
      <c r="M107" s="438"/>
      <c r="N107" s="437" t="str">
        <f>IF('Fun Patches'!J16="A","E","")</f>
        <v/>
      </c>
      <c r="O107" s="438"/>
      <c r="P107" s="437" t="str">
        <f>IF('Fun Patches'!K16="A","E","")</f>
        <v/>
      </c>
      <c r="Q107" s="438"/>
      <c r="R107" s="437" t="str">
        <f>IF('Fun Patches'!L16="A","E","")</f>
        <v/>
      </c>
      <c r="S107" s="438"/>
      <c r="T107" s="437" t="str">
        <f>IF('Fun Patches'!M16="A","E","")</f>
        <v/>
      </c>
      <c r="U107" s="438"/>
      <c r="V107" s="437" t="str">
        <f>IF('Fun Patches'!N16="A","E","")</f>
        <v/>
      </c>
      <c r="W107" s="438"/>
      <c r="X107" s="437" t="str">
        <f>IF('Fun Patches'!O16="A","E","")</f>
        <v/>
      </c>
      <c r="Y107" s="438"/>
      <c r="Z107" s="437" t="str">
        <f>IF('Fun Patches'!P16="A","E","")</f>
        <v/>
      </c>
      <c r="AA107" s="438"/>
      <c r="AB107" s="437" t="str">
        <f>IF('Fun Patches'!Q16="A","E","")</f>
        <v/>
      </c>
      <c r="AC107" s="438"/>
      <c r="AD107" s="437" t="str">
        <f>IF('Fun Patches'!R16="A","E","")</f>
        <v/>
      </c>
      <c r="AE107" s="439"/>
    </row>
    <row r="108" spans="1:31" x14ac:dyDescent="0.2">
      <c r="A108" s="436" t="str">
        <f>'Fun Patches'!C17</f>
        <v>&lt;LIST PATCH HERE&gt;</v>
      </c>
      <c r="B108" s="437" t="str">
        <f>IF('Fun Patches'!D17="A","E","")</f>
        <v/>
      </c>
      <c r="C108" s="438"/>
      <c r="D108" s="437" t="str">
        <f>IF('Fun Patches'!E17="A","E","")</f>
        <v/>
      </c>
      <c r="E108" s="438"/>
      <c r="F108" s="437" t="str">
        <f>IF('Fun Patches'!F17="A","E","")</f>
        <v/>
      </c>
      <c r="G108" s="438"/>
      <c r="H108" s="437" t="str">
        <f>IF('Fun Patches'!G17="A","E","")</f>
        <v/>
      </c>
      <c r="I108" s="438"/>
      <c r="J108" s="437" t="str">
        <f>IF('Fun Patches'!H17="A","E","")</f>
        <v/>
      </c>
      <c r="K108" s="438"/>
      <c r="L108" s="437" t="str">
        <f>IF('Fun Patches'!I17="A","E","")</f>
        <v/>
      </c>
      <c r="M108" s="438"/>
      <c r="N108" s="437" t="str">
        <f>IF('Fun Patches'!J17="A","E","")</f>
        <v/>
      </c>
      <c r="O108" s="438"/>
      <c r="P108" s="437" t="str">
        <f>IF('Fun Patches'!K17="A","E","")</f>
        <v/>
      </c>
      <c r="Q108" s="438"/>
      <c r="R108" s="437" t="str">
        <f>IF('Fun Patches'!L17="A","E","")</f>
        <v/>
      </c>
      <c r="S108" s="438"/>
      <c r="T108" s="437" t="str">
        <f>IF('Fun Patches'!M17="A","E","")</f>
        <v/>
      </c>
      <c r="U108" s="438"/>
      <c r="V108" s="437" t="str">
        <f>IF('Fun Patches'!N17="A","E","")</f>
        <v/>
      </c>
      <c r="W108" s="438"/>
      <c r="X108" s="437" t="str">
        <f>IF('Fun Patches'!O17="A","E","")</f>
        <v/>
      </c>
      <c r="Y108" s="438"/>
      <c r="Z108" s="437" t="str">
        <f>IF('Fun Patches'!P17="A","E","")</f>
        <v/>
      </c>
      <c r="AA108" s="438"/>
      <c r="AB108" s="437" t="str">
        <f>IF('Fun Patches'!Q17="A","E","")</f>
        <v/>
      </c>
      <c r="AC108" s="438"/>
      <c r="AD108" s="437" t="str">
        <f>IF('Fun Patches'!R17="A","E","")</f>
        <v/>
      </c>
      <c r="AE108" s="439"/>
    </row>
    <row r="109" spans="1:31" x14ac:dyDescent="0.2">
      <c r="A109" s="436" t="str">
        <f>'Fun Patches'!C18</f>
        <v>&lt;LIST PATCH HERE&gt;</v>
      </c>
      <c r="B109" s="437" t="str">
        <f>IF('Fun Patches'!D18="A","E","")</f>
        <v/>
      </c>
      <c r="C109" s="438"/>
      <c r="D109" s="437" t="str">
        <f>IF('Fun Patches'!E18="A","E","")</f>
        <v/>
      </c>
      <c r="E109" s="438"/>
      <c r="F109" s="437" t="str">
        <f>IF('Fun Patches'!F18="A","E","")</f>
        <v/>
      </c>
      <c r="G109" s="438"/>
      <c r="H109" s="437" t="str">
        <f>IF('Fun Patches'!G18="A","E","")</f>
        <v/>
      </c>
      <c r="I109" s="438"/>
      <c r="J109" s="437" t="str">
        <f>IF('Fun Patches'!H18="A","E","")</f>
        <v/>
      </c>
      <c r="K109" s="438"/>
      <c r="L109" s="437" t="str">
        <f>IF('Fun Patches'!I18="A","E","")</f>
        <v/>
      </c>
      <c r="M109" s="438"/>
      <c r="N109" s="437" t="str">
        <f>IF('Fun Patches'!J18="A","E","")</f>
        <v/>
      </c>
      <c r="O109" s="438"/>
      <c r="P109" s="437" t="str">
        <f>IF('Fun Patches'!K18="A","E","")</f>
        <v/>
      </c>
      <c r="Q109" s="438"/>
      <c r="R109" s="437" t="str">
        <f>IF('Fun Patches'!L18="A","E","")</f>
        <v/>
      </c>
      <c r="S109" s="438"/>
      <c r="T109" s="437" t="str">
        <f>IF('Fun Patches'!M18="A","E","")</f>
        <v/>
      </c>
      <c r="U109" s="438"/>
      <c r="V109" s="437" t="str">
        <f>IF('Fun Patches'!N18="A","E","")</f>
        <v/>
      </c>
      <c r="W109" s="438"/>
      <c r="X109" s="437" t="str">
        <f>IF('Fun Patches'!O18="A","E","")</f>
        <v/>
      </c>
      <c r="Y109" s="438"/>
      <c r="Z109" s="437" t="str">
        <f>IF('Fun Patches'!P18="A","E","")</f>
        <v/>
      </c>
      <c r="AA109" s="438"/>
      <c r="AB109" s="437" t="str">
        <f>IF('Fun Patches'!Q18="A","E","")</f>
        <v/>
      </c>
      <c r="AC109" s="438"/>
      <c r="AD109" s="437" t="str">
        <f>IF('Fun Patches'!R18="A","E","")</f>
        <v/>
      </c>
      <c r="AE109" s="439"/>
    </row>
    <row r="110" spans="1:31" x14ac:dyDescent="0.2">
      <c r="A110" s="436" t="str">
        <f>'Fun Patches'!C19</f>
        <v>&lt;LIST PATCH HERE&gt;</v>
      </c>
      <c r="B110" s="437" t="str">
        <f>IF('Fun Patches'!D19="A","E","")</f>
        <v/>
      </c>
      <c r="C110" s="438"/>
      <c r="D110" s="437" t="str">
        <f>IF('Fun Patches'!E19="A","E","")</f>
        <v/>
      </c>
      <c r="E110" s="438"/>
      <c r="F110" s="437" t="str">
        <f>IF('Fun Patches'!F19="A","E","")</f>
        <v/>
      </c>
      <c r="G110" s="438"/>
      <c r="H110" s="437" t="str">
        <f>IF('Fun Patches'!G19="A","E","")</f>
        <v/>
      </c>
      <c r="I110" s="438"/>
      <c r="J110" s="437" t="str">
        <f>IF('Fun Patches'!H19="A","E","")</f>
        <v/>
      </c>
      <c r="K110" s="438"/>
      <c r="L110" s="437" t="str">
        <f>IF('Fun Patches'!I19="A","E","")</f>
        <v/>
      </c>
      <c r="M110" s="438"/>
      <c r="N110" s="437" t="str">
        <f>IF('Fun Patches'!J19="A","E","")</f>
        <v/>
      </c>
      <c r="O110" s="438"/>
      <c r="P110" s="437" t="str">
        <f>IF('Fun Patches'!K19="A","E","")</f>
        <v/>
      </c>
      <c r="Q110" s="438"/>
      <c r="R110" s="437" t="str">
        <f>IF('Fun Patches'!L19="A","E","")</f>
        <v/>
      </c>
      <c r="S110" s="438"/>
      <c r="T110" s="437" t="str">
        <f>IF('Fun Patches'!M19="A","E","")</f>
        <v/>
      </c>
      <c r="U110" s="438"/>
      <c r="V110" s="437" t="str">
        <f>IF('Fun Patches'!N19="A","E","")</f>
        <v/>
      </c>
      <c r="W110" s="438"/>
      <c r="X110" s="437" t="str">
        <f>IF('Fun Patches'!O19="A","E","")</f>
        <v/>
      </c>
      <c r="Y110" s="438"/>
      <c r="Z110" s="437" t="str">
        <f>IF('Fun Patches'!P19="A","E","")</f>
        <v/>
      </c>
      <c r="AA110" s="438"/>
      <c r="AB110" s="437" t="str">
        <f>IF('Fun Patches'!Q19="A","E","")</f>
        <v/>
      </c>
      <c r="AC110" s="438"/>
      <c r="AD110" s="437" t="str">
        <f>IF('Fun Patches'!R19="A","E","")</f>
        <v/>
      </c>
      <c r="AE110" s="439"/>
    </row>
    <row r="111" spans="1:31" x14ac:dyDescent="0.2">
      <c r="A111" s="436" t="str">
        <f>'Fun Patches'!C20</f>
        <v>&lt;LIST PATCH HERE&gt;</v>
      </c>
      <c r="B111" s="437" t="str">
        <f>IF('Fun Patches'!D20="A","E","")</f>
        <v/>
      </c>
      <c r="C111" s="438"/>
      <c r="D111" s="437" t="str">
        <f>IF('Fun Patches'!E20="A","E","")</f>
        <v/>
      </c>
      <c r="E111" s="438"/>
      <c r="F111" s="437" t="str">
        <f>IF('Fun Patches'!F20="A","E","")</f>
        <v/>
      </c>
      <c r="G111" s="438"/>
      <c r="H111" s="437" t="str">
        <f>IF('Fun Patches'!G20="A","E","")</f>
        <v/>
      </c>
      <c r="I111" s="438"/>
      <c r="J111" s="437" t="str">
        <f>IF('Fun Patches'!H20="A","E","")</f>
        <v/>
      </c>
      <c r="K111" s="438"/>
      <c r="L111" s="437" t="str">
        <f>IF('Fun Patches'!I20="A","E","")</f>
        <v/>
      </c>
      <c r="M111" s="438"/>
      <c r="N111" s="437" t="str">
        <f>IF('Fun Patches'!J20="A","E","")</f>
        <v/>
      </c>
      <c r="O111" s="438"/>
      <c r="P111" s="437" t="str">
        <f>IF('Fun Patches'!K20="A","E","")</f>
        <v/>
      </c>
      <c r="Q111" s="438"/>
      <c r="R111" s="437" t="str">
        <f>IF('Fun Patches'!L20="A","E","")</f>
        <v/>
      </c>
      <c r="S111" s="438"/>
      <c r="T111" s="437" t="str">
        <f>IF('Fun Patches'!M20="A","E","")</f>
        <v/>
      </c>
      <c r="U111" s="438"/>
      <c r="V111" s="437" t="str">
        <f>IF('Fun Patches'!N20="A","E","")</f>
        <v/>
      </c>
      <c r="W111" s="438"/>
      <c r="X111" s="437" t="str">
        <f>IF('Fun Patches'!O20="A","E","")</f>
        <v/>
      </c>
      <c r="Y111" s="438"/>
      <c r="Z111" s="437" t="str">
        <f>IF('Fun Patches'!P20="A","E","")</f>
        <v/>
      </c>
      <c r="AA111" s="438"/>
      <c r="AB111" s="437" t="str">
        <f>IF('Fun Patches'!Q20="A","E","")</f>
        <v/>
      </c>
      <c r="AC111" s="438"/>
      <c r="AD111" s="437" t="str">
        <f>IF('Fun Patches'!R20="A","E","")</f>
        <v/>
      </c>
      <c r="AE111" s="439"/>
    </row>
    <row r="112" spans="1:31" x14ac:dyDescent="0.2">
      <c r="A112" s="436" t="str">
        <f>'Fun Patches'!C21</f>
        <v>&lt;LIST PATCH HERE&gt;</v>
      </c>
      <c r="B112" s="437" t="str">
        <f>IF('Fun Patches'!D21="A","E","")</f>
        <v/>
      </c>
      <c r="C112" s="438"/>
      <c r="D112" s="437" t="str">
        <f>IF('Fun Patches'!E21="A","E","")</f>
        <v/>
      </c>
      <c r="E112" s="438"/>
      <c r="F112" s="437" t="str">
        <f>IF('Fun Patches'!F21="A","E","")</f>
        <v/>
      </c>
      <c r="G112" s="438"/>
      <c r="H112" s="437" t="str">
        <f>IF('Fun Patches'!G21="A","E","")</f>
        <v/>
      </c>
      <c r="I112" s="438"/>
      <c r="J112" s="437" t="str">
        <f>IF('Fun Patches'!H21="A","E","")</f>
        <v/>
      </c>
      <c r="K112" s="438"/>
      <c r="L112" s="437" t="str">
        <f>IF('Fun Patches'!I21="A","E","")</f>
        <v/>
      </c>
      <c r="M112" s="438"/>
      <c r="N112" s="437" t="str">
        <f>IF('Fun Patches'!J21="A","E","")</f>
        <v/>
      </c>
      <c r="O112" s="438"/>
      <c r="P112" s="437" t="str">
        <f>IF('Fun Patches'!K21="A","E","")</f>
        <v/>
      </c>
      <c r="Q112" s="438"/>
      <c r="R112" s="437" t="str">
        <f>IF('Fun Patches'!L21="A","E","")</f>
        <v/>
      </c>
      <c r="S112" s="438"/>
      <c r="T112" s="437" t="str">
        <f>IF('Fun Patches'!M21="A","E","")</f>
        <v/>
      </c>
      <c r="U112" s="438"/>
      <c r="V112" s="437" t="str">
        <f>IF('Fun Patches'!N21="A","E","")</f>
        <v/>
      </c>
      <c r="W112" s="438"/>
      <c r="X112" s="437" t="str">
        <f>IF('Fun Patches'!O21="A","E","")</f>
        <v/>
      </c>
      <c r="Y112" s="438"/>
      <c r="Z112" s="437" t="str">
        <f>IF('Fun Patches'!P21="A","E","")</f>
        <v/>
      </c>
      <c r="AA112" s="438"/>
      <c r="AB112" s="437" t="str">
        <f>IF('Fun Patches'!Q21="A","E","")</f>
        <v/>
      </c>
      <c r="AC112" s="438"/>
      <c r="AD112" s="437" t="str">
        <f>IF('Fun Patches'!R21="A","E","")</f>
        <v/>
      </c>
      <c r="AE112" s="439"/>
    </row>
    <row r="113" spans="1:31" x14ac:dyDescent="0.2">
      <c r="A113" s="436" t="str">
        <f>'Fun Patches'!C22</f>
        <v>&lt;LIST PATCH HERE&gt;</v>
      </c>
      <c r="B113" s="437" t="str">
        <f>IF('Fun Patches'!D22="A","E","")</f>
        <v/>
      </c>
      <c r="C113" s="438"/>
      <c r="D113" s="437" t="str">
        <f>IF('Fun Patches'!E22="A","E","")</f>
        <v/>
      </c>
      <c r="E113" s="438"/>
      <c r="F113" s="437" t="str">
        <f>IF('Fun Patches'!F22="A","E","")</f>
        <v/>
      </c>
      <c r="G113" s="438"/>
      <c r="H113" s="437" t="str">
        <f>IF('Fun Patches'!G22="A","E","")</f>
        <v/>
      </c>
      <c r="I113" s="438"/>
      <c r="J113" s="437" t="str">
        <f>IF('Fun Patches'!H22="A","E","")</f>
        <v/>
      </c>
      <c r="K113" s="438"/>
      <c r="L113" s="437" t="str">
        <f>IF('Fun Patches'!I22="A","E","")</f>
        <v/>
      </c>
      <c r="M113" s="438"/>
      <c r="N113" s="437" t="str">
        <f>IF('Fun Patches'!J22="A","E","")</f>
        <v/>
      </c>
      <c r="O113" s="438"/>
      <c r="P113" s="437" t="str">
        <f>IF('Fun Patches'!K22="A","E","")</f>
        <v/>
      </c>
      <c r="Q113" s="438"/>
      <c r="R113" s="437" t="str">
        <f>IF('Fun Patches'!L22="A","E","")</f>
        <v/>
      </c>
      <c r="S113" s="438"/>
      <c r="T113" s="437" t="str">
        <f>IF('Fun Patches'!M22="A","E","")</f>
        <v/>
      </c>
      <c r="U113" s="438"/>
      <c r="V113" s="437" t="str">
        <f>IF('Fun Patches'!N22="A","E","")</f>
        <v/>
      </c>
      <c r="W113" s="438"/>
      <c r="X113" s="437" t="str">
        <f>IF('Fun Patches'!O22="A","E","")</f>
        <v/>
      </c>
      <c r="Y113" s="438"/>
      <c r="Z113" s="437" t="str">
        <f>IF('Fun Patches'!P22="A","E","")</f>
        <v/>
      </c>
      <c r="AA113" s="438"/>
      <c r="AB113" s="437" t="str">
        <f>IF('Fun Patches'!Q22="A","E","")</f>
        <v/>
      </c>
      <c r="AC113" s="438"/>
      <c r="AD113" s="437" t="str">
        <f>IF('Fun Patches'!R22="A","E","")</f>
        <v/>
      </c>
      <c r="AE113" s="439"/>
    </row>
    <row r="114" spans="1:31" x14ac:dyDescent="0.2">
      <c r="A114" s="436" t="str">
        <f>'Fun Patches'!C23</f>
        <v>&lt;LIST PATCH HERE&gt;</v>
      </c>
      <c r="B114" s="437" t="str">
        <f>IF('Fun Patches'!D23="A","E","")</f>
        <v/>
      </c>
      <c r="C114" s="438"/>
      <c r="D114" s="437" t="str">
        <f>IF('Fun Patches'!E23="A","E","")</f>
        <v/>
      </c>
      <c r="E114" s="438"/>
      <c r="F114" s="437" t="str">
        <f>IF('Fun Patches'!F23="A","E","")</f>
        <v/>
      </c>
      <c r="G114" s="438"/>
      <c r="H114" s="437" t="str">
        <f>IF('Fun Patches'!G23="A","E","")</f>
        <v/>
      </c>
      <c r="I114" s="438"/>
      <c r="J114" s="437" t="str">
        <f>IF('Fun Patches'!H23="A","E","")</f>
        <v/>
      </c>
      <c r="K114" s="438"/>
      <c r="L114" s="437" t="str">
        <f>IF('Fun Patches'!I23="A","E","")</f>
        <v/>
      </c>
      <c r="M114" s="438"/>
      <c r="N114" s="437" t="str">
        <f>IF('Fun Patches'!J23="A","E","")</f>
        <v/>
      </c>
      <c r="O114" s="438"/>
      <c r="P114" s="437" t="str">
        <f>IF('Fun Patches'!K23="A","E","")</f>
        <v/>
      </c>
      <c r="Q114" s="438"/>
      <c r="R114" s="437" t="str">
        <f>IF('Fun Patches'!L23="A","E","")</f>
        <v/>
      </c>
      <c r="S114" s="438"/>
      <c r="T114" s="437" t="str">
        <f>IF('Fun Patches'!M23="A","E","")</f>
        <v/>
      </c>
      <c r="U114" s="438"/>
      <c r="V114" s="437" t="str">
        <f>IF('Fun Patches'!N23="A","E","")</f>
        <v/>
      </c>
      <c r="W114" s="438"/>
      <c r="X114" s="437" t="str">
        <f>IF('Fun Patches'!O23="A","E","")</f>
        <v/>
      </c>
      <c r="Y114" s="438"/>
      <c r="Z114" s="437" t="str">
        <f>IF('Fun Patches'!P23="A","E","")</f>
        <v/>
      </c>
      <c r="AA114" s="438"/>
      <c r="AB114" s="437" t="str">
        <f>IF('Fun Patches'!Q23="A","E","")</f>
        <v/>
      </c>
      <c r="AC114" s="438"/>
      <c r="AD114" s="437" t="str">
        <f>IF('Fun Patches'!R23="A","E","")</f>
        <v/>
      </c>
      <c r="AE114" s="439"/>
    </row>
    <row r="115" spans="1:31" x14ac:dyDescent="0.2">
      <c r="A115" s="436" t="str">
        <f>'Fun Patches'!C24</f>
        <v>&lt;LIST PATCH HERE&gt;</v>
      </c>
      <c r="B115" s="437" t="str">
        <f>IF('Fun Patches'!D24="A","E","")</f>
        <v/>
      </c>
      <c r="C115" s="438"/>
      <c r="D115" s="437" t="str">
        <f>IF('Fun Patches'!E24="A","E","")</f>
        <v/>
      </c>
      <c r="E115" s="438"/>
      <c r="F115" s="437" t="str">
        <f>IF('Fun Patches'!F24="A","E","")</f>
        <v/>
      </c>
      <c r="G115" s="438"/>
      <c r="H115" s="437" t="str">
        <f>IF('Fun Patches'!G24="A","E","")</f>
        <v/>
      </c>
      <c r="I115" s="438"/>
      <c r="J115" s="437" t="str">
        <f>IF('Fun Patches'!H24="A","E","")</f>
        <v/>
      </c>
      <c r="K115" s="438"/>
      <c r="L115" s="437" t="str">
        <f>IF('Fun Patches'!I24="A","E","")</f>
        <v/>
      </c>
      <c r="M115" s="438"/>
      <c r="N115" s="437" t="str">
        <f>IF('Fun Patches'!J24="A","E","")</f>
        <v/>
      </c>
      <c r="O115" s="438"/>
      <c r="P115" s="437" t="str">
        <f>IF('Fun Patches'!K24="A","E","")</f>
        <v/>
      </c>
      <c r="Q115" s="438"/>
      <c r="R115" s="437" t="str">
        <f>IF('Fun Patches'!L24="A","E","")</f>
        <v/>
      </c>
      <c r="S115" s="438"/>
      <c r="T115" s="437" t="str">
        <f>IF('Fun Patches'!M24="A","E","")</f>
        <v/>
      </c>
      <c r="U115" s="438"/>
      <c r="V115" s="437" t="str">
        <f>IF('Fun Patches'!N24="A","E","")</f>
        <v/>
      </c>
      <c r="W115" s="438"/>
      <c r="X115" s="437" t="str">
        <f>IF('Fun Patches'!O24="A","E","")</f>
        <v/>
      </c>
      <c r="Y115" s="438"/>
      <c r="Z115" s="437" t="str">
        <f>IF('Fun Patches'!P24="A","E","")</f>
        <v/>
      </c>
      <c r="AA115" s="438"/>
      <c r="AB115" s="437" t="str">
        <f>IF('Fun Patches'!Q24="A","E","")</f>
        <v/>
      </c>
      <c r="AC115" s="438"/>
      <c r="AD115" s="437" t="str">
        <f>IF('Fun Patches'!R24="A","E","")</f>
        <v/>
      </c>
      <c r="AE115" s="439"/>
    </row>
    <row r="116" spans="1:31" x14ac:dyDescent="0.2">
      <c r="A116" s="436" t="str">
        <f>'Fun Patches'!C25</f>
        <v>&lt;LIST PATCH HERE&gt;</v>
      </c>
      <c r="B116" s="437" t="str">
        <f>IF('Fun Patches'!D25="A","E","")</f>
        <v/>
      </c>
      <c r="C116" s="438"/>
      <c r="D116" s="437" t="str">
        <f>IF('Fun Patches'!E25="A","E","")</f>
        <v/>
      </c>
      <c r="E116" s="438"/>
      <c r="F116" s="437" t="str">
        <f>IF('Fun Patches'!F25="A","E","")</f>
        <v/>
      </c>
      <c r="G116" s="438"/>
      <c r="H116" s="437" t="str">
        <f>IF('Fun Patches'!G25="A","E","")</f>
        <v/>
      </c>
      <c r="I116" s="438"/>
      <c r="J116" s="437" t="str">
        <f>IF('Fun Patches'!H25="A","E","")</f>
        <v/>
      </c>
      <c r="K116" s="438"/>
      <c r="L116" s="437" t="str">
        <f>IF('Fun Patches'!I25="A","E","")</f>
        <v/>
      </c>
      <c r="M116" s="438"/>
      <c r="N116" s="437" t="str">
        <f>IF('Fun Patches'!J25="A","E","")</f>
        <v/>
      </c>
      <c r="O116" s="438"/>
      <c r="P116" s="437" t="str">
        <f>IF('Fun Patches'!K25="A","E","")</f>
        <v/>
      </c>
      <c r="Q116" s="438"/>
      <c r="R116" s="437" t="str">
        <f>IF('Fun Patches'!L25="A","E","")</f>
        <v/>
      </c>
      <c r="S116" s="438"/>
      <c r="T116" s="437" t="str">
        <f>IF('Fun Patches'!M25="A","E","")</f>
        <v/>
      </c>
      <c r="U116" s="438"/>
      <c r="V116" s="437" t="str">
        <f>IF('Fun Patches'!N25="A","E","")</f>
        <v/>
      </c>
      <c r="W116" s="438"/>
      <c r="X116" s="437" t="str">
        <f>IF('Fun Patches'!O25="A","E","")</f>
        <v/>
      </c>
      <c r="Y116" s="438"/>
      <c r="Z116" s="437" t="str">
        <f>IF('Fun Patches'!P25="A","E","")</f>
        <v/>
      </c>
      <c r="AA116" s="438"/>
      <c r="AB116" s="437" t="str">
        <f>IF('Fun Patches'!Q25="A","E","")</f>
        <v/>
      </c>
      <c r="AC116" s="438"/>
      <c r="AD116" s="437" t="str">
        <f>IF('Fun Patches'!R25="A","E","")</f>
        <v/>
      </c>
      <c r="AE116" s="439"/>
    </row>
    <row r="117" spans="1:31" x14ac:dyDescent="0.2">
      <c r="A117" s="436" t="str">
        <f>'Fun Patches'!C26</f>
        <v>&lt;LIST PATCH HERE&gt;</v>
      </c>
      <c r="B117" s="437" t="str">
        <f>IF('Fun Patches'!D26="A","E","")</f>
        <v/>
      </c>
      <c r="C117" s="438"/>
      <c r="D117" s="437" t="str">
        <f>IF('Fun Patches'!E26="A","E","")</f>
        <v/>
      </c>
      <c r="E117" s="438"/>
      <c r="F117" s="437" t="str">
        <f>IF('Fun Patches'!F26="A","E","")</f>
        <v/>
      </c>
      <c r="G117" s="438"/>
      <c r="H117" s="437" t="str">
        <f>IF('Fun Patches'!G26="A","E","")</f>
        <v/>
      </c>
      <c r="I117" s="438"/>
      <c r="J117" s="437" t="str">
        <f>IF('Fun Patches'!H26="A","E","")</f>
        <v/>
      </c>
      <c r="K117" s="438"/>
      <c r="L117" s="437" t="str">
        <f>IF('Fun Patches'!I26="A","E","")</f>
        <v/>
      </c>
      <c r="M117" s="438"/>
      <c r="N117" s="437" t="str">
        <f>IF('Fun Patches'!J26="A","E","")</f>
        <v/>
      </c>
      <c r="O117" s="438"/>
      <c r="P117" s="437" t="str">
        <f>IF('Fun Patches'!K26="A","E","")</f>
        <v/>
      </c>
      <c r="Q117" s="438"/>
      <c r="R117" s="437" t="str">
        <f>IF('Fun Patches'!L26="A","E","")</f>
        <v/>
      </c>
      <c r="S117" s="438"/>
      <c r="T117" s="437" t="str">
        <f>IF('Fun Patches'!M26="A","E","")</f>
        <v/>
      </c>
      <c r="U117" s="438"/>
      <c r="V117" s="437" t="str">
        <f>IF('Fun Patches'!N26="A","E","")</f>
        <v/>
      </c>
      <c r="W117" s="438"/>
      <c r="X117" s="437" t="str">
        <f>IF('Fun Patches'!O26="A","E","")</f>
        <v/>
      </c>
      <c r="Y117" s="438"/>
      <c r="Z117" s="437" t="str">
        <f>IF('Fun Patches'!P26="A","E","")</f>
        <v/>
      </c>
      <c r="AA117" s="438"/>
      <c r="AB117" s="437" t="str">
        <f>IF('Fun Patches'!Q26="A","E","")</f>
        <v/>
      </c>
      <c r="AC117" s="438"/>
      <c r="AD117" s="437" t="str">
        <f>IF('Fun Patches'!R26="A","E","")</f>
        <v/>
      </c>
      <c r="AE117" s="439"/>
    </row>
    <row r="118" spans="1:31" x14ac:dyDescent="0.2">
      <c r="A118" s="436" t="str">
        <f>'Fun Patches'!C27</f>
        <v>&lt;LIST PATCH HERE&gt;</v>
      </c>
      <c r="B118" s="437" t="str">
        <f>IF('Fun Patches'!D27="A","E","")</f>
        <v/>
      </c>
      <c r="C118" s="438"/>
      <c r="D118" s="437" t="str">
        <f>IF('Fun Patches'!E27="A","E","")</f>
        <v/>
      </c>
      <c r="E118" s="438"/>
      <c r="F118" s="437" t="str">
        <f>IF('Fun Patches'!F27="A","E","")</f>
        <v/>
      </c>
      <c r="G118" s="438"/>
      <c r="H118" s="437" t="str">
        <f>IF('Fun Patches'!G27="A","E","")</f>
        <v/>
      </c>
      <c r="I118" s="438"/>
      <c r="J118" s="437" t="str">
        <f>IF('Fun Patches'!H27="A","E","")</f>
        <v/>
      </c>
      <c r="K118" s="438"/>
      <c r="L118" s="437" t="str">
        <f>IF('Fun Patches'!I27="A","E","")</f>
        <v/>
      </c>
      <c r="M118" s="438"/>
      <c r="N118" s="437" t="str">
        <f>IF('Fun Patches'!J27="A","E","")</f>
        <v/>
      </c>
      <c r="O118" s="438"/>
      <c r="P118" s="437" t="str">
        <f>IF('Fun Patches'!K27="A","E","")</f>
        <v/>
      </c>
      <c r="Q118" s="438"/>
      <c r="R118" s="437" t="str">
        <f>IF('Fun Patches'!L27="A","E","")</f>
        <v/>
      </c>
      <c r="S118" s="438"/>
      <c r="T118" s="437" t="str">
        <f>IF('Fun Patches'!M27="A","E","")</f>
        <v/>
      </c>
      <c r="U118" s="438"/>
      <c r="V118" s="437" t="str">
        <f>IF('Fun Patches'!N27="A","E","")</f>
        <v/>
      </c>
      <c r="W118" s="438"/>
      <c r="X118" s="437" t="str">
        <f>IF('Fun Patches'!O27="A","E","")</f>
        <v/>
      </c>
      <c r="Y118" s="438"/>
      <c r="Z118" s="437" t="str">
        <f>IF('Fun Patches'!P27="A","E","")</f>
        <v/>
      </c>
      <c r="AA118" s="438"/>
      <c r="AB118" s="437" t="str">
        <f>IF('Fun Patches'!Q27="A","E","")</f>
        <v/>
      </c>
      <c r="AC118" s="438"/>
      <c r="AD118" s="437" t="str">
        <f>IF('Fun Patches'!R27="A","E","")</f>
        <v/>
      </c>
      <c r="AE118" s="439"/>
    </row>
    <row r="119" spans="1:31" x14ac:dyDescent="0.2">
      <c r="A119" s="436" t="str">
        <f>'Fun Patches'!C28</f>
        <v>&lt;LIST PATCH HERE&gt;</v>
      </c>
      <c r="B119" s="437" t="str">
        <f>IF('Fun Patches'!D28="A","E","")</f>
        <v/>
      </c>
      <c r="C119" s="438"/>
      <c r="D119" s="437" t="str">
        <f>IF('Fun Patches'!E28="A","E","")</f>
        <v/>
      </c>
      <c r="E119" s="438"/>
      <c r="F119" s="437" t="str">
        <f>IF('Fun Patches'!F28="A","E","")</f>
        <v/>
      </c>
      <c r="G119" s="438"/>
      <c r="H119" s="437" t="str">
        <f>IF('Fun Patches'!G28="A","E","")</f>
        <v/>
      </c>
      <c r="I119" s="438"/>
      <c r="J119" s="437" t="str">
        <f>IF('Fun Patches'!H28="A","E","")</f>
        <v/>
      </c>
      <c r="K119" s="438"/>
      <c r="L119" s="437" t="str">
        <f>IF('Fun Patches'!I28="A","E","")</f>
        <v/>
      </c>
      <c r="M119" s="438"/>
      <c r="N119" s="437" t="str">
        <f>IF('Fun Patches'!J28="A","E","")</f>
        <v/>
      </c>
      <c r="O119" s="438"/>
      <c r="P119" s="437" t="str">
        <f>IF('Fun Patches'!K28="A","E","")</f>
        <v/>
      </c>
      <c r="Q119" s="438"/>
      <c r="R119" s="437" t="str">
        <f>IF('Fun Patches'!L28="A","E","")</f>
        <v/>
      </c>
      <c r="S119" s="438"/>
      <c r="T119" s="437" t="str">
        <f>IF('Fun Patches'!M28="A","E","")</f>
        <v/>
      </c>
      <c r="U119" s="438"/>
      <c r="V119" s="437" t="str">
        <f>IF('Fun Patches'!N28="A","E","")</f>
        <v/>
      </c>
      <c r="W119" s="438"/>
      <c r="X119" s="437" t="str">
        <f>IF('Fun Patches'!O28="A","E","")</f>
        <v/>
      </c>
      <c r="Y119" s="438"/>
      <c r="Z119" s="437" t="str">
        <f>IF('Fun Patches'!P28="A","E","")</f>
        <v/>
      </c>
      <c r="AA119" s="438"/>
      <c r="AB119" s="437" t="str">
        <f>IF('Fun Patches'!Q28="A","E","")</f>
        <v/>
      </c>
      <c r="AC119" s="438"/>
      <c r="AD119" s="437" t="str">
        <f>IF('Fun Patches'!R28="A","E","")</f>
        <v/>
      </c>
      <c r="AE119" s="439"/>
    </row>
    <row r="120" spans="1:31" x14ac:dyDescent="0.2">
      <c r="A120" s="436" t="str">
        <f>'Fun Patches'!C29</f>
        <v>&lt;LIST PATCH HERE&gt;</v>
      </c>
      <c r="B120" s="437" t="str">
        <f>IF('Fun Patches'!D29="A","E","")</f>
        <v/>
      </c>
      <c r="C120" s="438"/>
      <c r="D120" s="437" t="str">
        <f>IF('Fun Patches'!E29="A","E","")</f>
        <v/>
      </c>
      <c r="E120" s="438"/>
      <c r="F120" s="437" t="str">
        <f>IF('Fun Patches'!F29="A","E","")</f>
        <v/>
      </c>
      <c r="G120" s="438"/>
      <c r="H120" s="437" t="str">
        <f>IF('Fun Patches'!G29="A","E","")</f>
        <v/>
      </c>
      <c r="I120" s="438"/>
      <c r="J120" s="437" t="str">
        <f>IF('Fun Patches'!H29="A","E","")</f>
        <v/>
      </c>
      <c r="K120" s="438"/>
      <c r="L120" s="437" t="str">
        <f>IF('Fun Patches'!I29="A","E","")</f>
        <v/>
      </c>
      <c r="M120" s="438"/>
      <c r="N120" s="437" t="str">
        <f>IF('Fun Patches'!J29="A","E","")</f>
        <v/>
      </c>
      <c r="O120" s="438"/>
      <c r="P120" s="437" t="str">
        <f>IF('Fun Patches'!K29="A","E","")</f>
        <v/>
      </c>
      <c r="Q120" s="438"/>
      <c r="R120" s="437" t="str">
        <f>IF('Fun Patches'!L29="A","E","")</f>
        <v/>
      </c>
      <c r="S120" s="438"/>
      <c r="T120" s="437" t="str">
        <f>IF('Fun Patches'!M29="A","E","")</f>
        <v/>
      </c>
      <c r="U120" s="438"/>
      <c r="V120" s="437" t="str">
        <f>IF('Fun Patches'!N29="A","E","")</f>
        <v/>
      </c>
      <c r="W120" s="438"/>
      <c r="X120" s="437" t="str">
        <f>IF('Fun Patches'!O29="A","E","")</f>
        <v/>
      </c>
      <c r="Y120" s="438"/>
      <c r="Z120" s="437" t="str">
        <f>IF('Fun Patches'!P29="A","E","")</f>
        <v/>
      </c>
      <c r="AA120" s="438"/>
      <c r="AB120" s="437" t="str">
        <f>IF('Fun Patches'!Q29="A","E","")</f>
        <v/>
      </c>
      <c r="AC120" s="438"/>
      <c r="AD120" s="437" t="str">
        <f>IF('Fun Patches'!R29="A","E","")</f>
        <v/>
      </c>
      <c r="AE120" s="439"/>
    </row>
    <row r="121" spans="1:31" x14ac:dyDescent="0.2">
      <c r="A121" s="436" t="str">
        <f>'Fun Patches'!C30</f>
        <v>&lt;LIST PATCH HERE&gt;</v>
      </c>
      <c r="B121" s="437" t="str">
        <f>IF('Fun Patches'!D30="A","E","")</f>
        <v/>
      </c>
      <c r="C121" s="438"/>
      <c r="D121" s="437" t="str">
        <f>IF('Fun Patches'!E30="A","E","")</f>
        <v/>
      </c>
      <c r="E121" s="438"/>
      <c r="F121" s="437" t="str">
        <f>IF('Fun Patches'!F30="A","E","")</f>
        <v/>
      </c>
      <c r="G121" s="438"/>
      <c r="H121" s="437" t="str">
        <f>IF('Fun Patches'!G30="A","E","")</f>
        <v/>
      </c>
      <c r="I121" s="438"/>
      <c r="J121" s="437" t="str">
        <f>IF('Fun Patches'!H30="A","E","")</f>
        <v/>
      </c>
      <c r="K121" s="438"/>
      <c r="L121" s="437" t="str">
        <f>IF('Fun Patches'!I30="A","E","")</f>
        <v/>
      </c>
      <c r="M121" s="438"/>
      <c r="N121" s="437" t="str">
        <f>IF('Fun Patches'!J30="A","E","")</f>
        <v/>
      </c>
      <c r="O121" s="438"/>
      <c r="P121" s="437" t="str">
        <f>IF('Fun Patches'!K30="A","E","")</f>
        <v/>
      </c>
      <c r="Q121" s="438"/>
      <c r="R121" s="437" t="str">
        <f>IF('Fun Patches'!L30="A","E","")</f>
        <v/>
      </c>
      <c r="S121" s="438"/>
      <c r="T121" s="437" t="str">
        <f>IF('Fun Patches'!M30="A","E","")</f>
        <v/>
      </c>
      <c r="U121" s="438"/>
      <c r="V121" s="437" t="str">
        <f>IF('Fun Patches'!N30="A","E","")</f>
        <v/>
      </c>
      <c r="W121" s="438"/>
      <c r="X121" s="437" t="str">
        <f>IF('Fun Patches'!O30="A","E","")</f>
        <v/>
      </c>
      <c r="Y121" s="438"/>
      <c r="Z121" s="437" t="str">
        <f>IF('Fun Patches'!P30="A","E","")</f>
        <v/>
      </c>
      <c r="AA121" s="438"/>
      <c r="AB121" s="437" t="str">
        <f>IF('Fun Patches'!Q30="A","E","")</f>
        <v/>
      </c>
      <c r="AC121" s="438"/>
      <c r="AD121" s="437" t="str">
        <f>IF('Fun Patches'!R30="A","E","")</f>
        <v/>
      </c>
      <c r="AE121" s="439"/>
    </row>
    <row r="122" spans="1:31" x14ac:dyDescent="0.2">
      <c r="A122" s="436" t="str">
        <f>'Fun Patches'!C31</f>
        <v>&lt;LIST PATCH HERE&gt;</v>
      </c>
      <c r="B122" s="437" t="str">
        <f>IF('Fun Patches'!D31="A","E","")</f>
        <v/>
      </c>
      <c r="C122" s="438"/>
      <c r="D122" s="437" t="str">
        <f>IF('Fun Patches'!E31="A","E","")</f>
        <v/>
      </c>
      <c r="E122" s="438"/>
      <c r="F122" s="437" t="str">
        <f>IF('Fun Patches'!F31="A","E","")</f>
        <v/>
      </c>
      <c r="G122" s="438"/>
      <c r="H122" s="437" t="str">
        <f>IF('Fun Patches'!G31="A","E","")</f>
        <v/>
      </c>
      <c r="I122" s="438"/>
      <c r="J122" s="437" t="str">
        <f>IF('Fun Patches'!H31="A","E","")</f>
        <v/>
      </c>
      <c r="K122" s="438"/>
      <c r="L122" s="437" t="str">
        <f>IF('Fun Patches'!I31="A","E","")</f>
        <v/>
      </c>
      <c r="M122" s="438"/>
      <c r="N122" s="437" t="str">
        <f>IF('Fun Patches'!J31="A","E","")</f>
        <v/>
      </c>
      <c r="O122" s="438"/>
      <c r="P122" s="437" t="str">
        <f>IF('Fun Patches'!K31="A","E","")</f>
        <v/>
      </c>
      <c r="Q122" s="438"/>
      <c r="R122" s="437" t="str">
        <f>IF('Fun Patches'!L31="A","E","")</f>
        <v/>
      </c>
      <c r="S122" s="438"/>
      <c r="T122" s="437" t="str">
        <f>IF('Fun Patches'!M31="A","E","")</f>
        <v/>
      </c>
      <c r="U122" s="438"/>
      <c r="V122" s="437" t="str">
        <f>IF('Fun Patches'!N31="A","E","")</f>
        <v/>
      </c>
      <c r="W122" s="438"/>
      <c r="X122" s="437" t="str">
        <f>IF('Fun Patches'!O31="A","E","")</f>
        <v/>
      </c>
      <c r="Y122" s="438"/>
      <c r="Z122" s="437" t="str">
        <f>IF('Fun Patches'!P31="A","E","")</f>
        <v/>
      </c>
      <c r="AA122" s="438"/>
      <c r="AB122" s="437" t="str">
        <f>IF('Fun Patches'!Q31="A","E","")</f>
        <v/>
      </c>
      <c r="AC122" s="438"/>
      <c r="AD122" s="437" t="str">
        <f>IF('Fun Patches'!R31="A","E","")</f>
        <v/>
      </c>
      <c r="AE122" s="439"/>
    </row>
    <row r="123" spans="1:31" x14ac:dyDescent="0.2">
      <c r="A123" s="436" t="str">
        <f>'Fun Patches'!C32</f>
        <v>&lt;LIST PATCH HERE&gt;</v>
      </c>
      <c r="B123" s="437" t="str">
        <f>IF('Fun Patches'!D32="A","E","")</f>
        <v/>
      </c>
      <c r="C123" s="438"/>
      <c r="D123" s="437" t="str">
        <f>IF('Fun Patches'!E32="A","E","")</f>
        <v/>
      </c>
      <c r="E123" s="438"/>
      <c r="F123" s="437" t="str">
        <f>IF('Fun Patches'!F32="A","E","")</f>
        <v/>
      </c>
      <c r="G123" s="438"/>
      <c r="H123" s="437" t="str">
        <f>IF('Fun Patches'!G32="A","E","")</f>
        <v/>
      </c>
      <c r="I123" s="438"/>
      <c r="J123" s="437" t="str">
        <f>IF('Fun Patches'!H32="A","E","")</f>
        <v/>
      </c>
      <c r="K123" s="438"/>
      <c r="L123" s="437" t="str">
        <f>IF('Fun Patches'!I32="A","E","")</f>
        <v/>
      </c>
      <c r="M123" s="438"/>
      <c r="N123" s="437" t="str">
        <f>IF('Fun Patches'!J32="A","E","")</f>
        <v/>
      </c>
      <c r="O123" s="438"/>
      <c r="P123" s="437" t="str">
        <f>IF('Fun Patches'!K32="A","E","")</f>
        <v/>
      </c>
      <c r="Q123" s="438"/>
      <c r="R123" s="437" t="str">
        <f>IF('Fun Patches'!L32="A","E","")</f>
        <v/>
      </c>
      <c r="S123" s="438"/>
      <c r="T123" s="437" t="str">
        <f>IF('Fun Patches'!M32="A","E","")</f>
        <v/>
      </c>
      <c r="U123" s="438"/>
      <c r="V123" s="437" t="str">
        <f>IF('Fun Patches'!N32="A","E","")</f>
        <v/>
      </c>
      <c r="W123" s="438"/>
      <c r="X123" s="437" t="str">
        <f>IF('Fun Patches'!O32="A","E","")</f>
        <v/>
      </c>
      <c r="Y123" s="438"/>
      <c r="Z123" s="437" t="str">
        <f>IF('Fun Patches'!P32="A","E","")</f>
        <v/>
      </c>
      <c r="AA123" s="438"/>
      <c r="AB123" s="437" t="str">
        <f>IF('Fun Patches'!Q32="A","E","")</f>
        <v/>
      </c>
      <c r="AC123" s="438"/>
      <c r="AD123" s="437" t="str">
        <f>IF('Fun Patches'!R32="A","E","")</f>
        <v/>
      </c>
      <c r="AE123" s="439"/>
    </row>
    <row r="124" spans="1:31" x14ac:dyDescent="0.2">
      <c r="A124" s="436" t="str">
        <f>'Fun Patches'!C33</f>
        <v>&lt;LIST PATCH HERE&gt;</v>
      </c>
      <c r="B124" s="437" t="str">
        <f>IF('Fun Patches'!D33="A","E","")</f>
        <v/>
      </c>
      <c r="C124" s="438"/>
      <c r="D124" s="437" t="str">
        <f>IF('Fun Patches'!E33="A","E","")</f>
        <v/>
      </c>
      <c r="E124" s="438"/>
      <c r="F124" s="437" t="str">
        <f>IF('Fun Patches'!F33="A","E","")</f>
        <v/>
      </c>
      <c r="G124" s="438"/>
      <c r="H124" s="437" t="str">
        <f>IF('Fun Patches'!G33="A","E","")</f>
        <v/>
      </c>
      <c r="I124" s="438"/>
      <c r="J124" s="437" t="str">
        <f>IF('Fun Patches'!H33="A","E","")</f>
        <v/>
      </c>
      <c r="K124" s="438"/>
      <c r="L124" s="437" t="str">
        <f>IF('Fun Patches'!I33="A","E","")</f>
        <v/>
      </c>
      <c r="M124" s="438"/>
      <c r="N124" s="437" t="str">
        <f>IF('Fun Patches'!J33="A","E","")</f>
        <v/>
      </c>
      <c r="O124" s="438"/>
      <c r="P124" s="437" t="str">
        <f>IF('Fun Patches'!K33="A","E","")</f>
        <v/>
      </c>
      <c r="Q124" s="438"/>
      <c r="R124" s="437" t="str">
        <f>IF('Fun Patches'!L33="A","E","")</f>
        <v/>
      </c>
      <c r="S124" s="438"/>
      <c r="T124" s="437" t="str">
        <f>IF('Fun Patches'!M33="A","E","")</f>
        <v/>
      </c>
      <c r="U124" s="438"/>
      <c r="V124" s="437" t="str">
        <f>IF('Fun Patches'!N33="A","E","")</f>
        <v/>
      </c>
      <c r="W124" s="438"/>
      <c r="X124" s="437" t="str">
        <f>IF('Fun Patches'!O33="A","E","")</f>
        <v/>
      </c>
      <c r="Y124" s="438"/>
      <c r="Z124" s="437" t="str">
        <f>IF('Fun Patches'!P33="A","E","")</f>
        <v/>
      </c>
      <c r="AA124" s="438"/>
      <c r="AB124" s="437" t="str">
        <f>IF('Fun Patches'!Q33="A","E","")</f>
        <v/>
      </c>
      <c r="AC124" s="438"/>
      <c r="AD124" s="437" t="str">
        <f>IF('Fun Patches'!R33="A","E","")</f>
        <v/>
      </c>
      <c r="AE124" s="439"/>
    </row>
    <row r="125" spans="1:31" x14ac:dyDescent="0.2">
      <c r="A125" s="436" t="str">
        <f>'Fun Patches'!C34</f>
        <v>&lt;LIST PATCH HERE&gt;</v>
      </c>
      <c r="B125" s="437" t="str">
        <f>IF('Fun Patches'!D34="A","E","")</f>
        <v/>
      </c>
      <c r="C125" s="438"/>
      <c r="D125" s="437" t="str">
        <f>IF('Fun Patches'!E34="A","E","")</f>
        <v/>
      </c>
      <c r="E125" s="438"/>
      <c r="F125" s="437" t="str">
        <f>IF('Fun Patches'!F34="A","E","")</f>
        <v/>
      </c>
      <c r="G125" s="438"/>
      <c r="H125" s="437" t="str">
        <f>IF('Fun Patches'!G34="A","E","")</f>
        <v/>
      </c>
      <c r="I125" s="438"/>
      <c r="J125" s="437" t="str">
        <f>IF('Fun Patches'!H34="A","E","")</f>
        <v/>
      </c>
      <c r="K125" s="438"/>
      <c r="L125" s="437" t="str">
        <f>IF('Fun Patches'!I34="A","E","")</f>
        <v/>
      </c>
      <c r="M125" s="438"/>
      <c r="N125" s="437" t="str">
        <f>IF('Fun Patches'!J34="A","E","")</f>
        <v/>
      </c>
      <c r="O125" s="438"/>
      <c r="P125" s="437" t="str">
        <f>IF('Fun Patches'!K34="A","E","")</f>
        <v/>
      </c>
      <c r="Q125" s="438"/>
      <c r="R125" s="437" t="str">
        <f>IF('Fun Patches'!L34="A","E","")</f>
        <v/>
      </c>
      <c r="S125" s="438"/>
      <c r="T125" s="437" t="str">
        <f>IF('Fun Patches'!M34="A","E","")</f>
        <v/>
      </c>
      <c r="U125" s="438"/>
      <c r="V125" s="437" t="str">
        <f>IF('Fun Patches'!N34="A","E","")</f>
        <v/>
      </c>
      <c r="W125" s="438"/>
      <c r="X125" s="437" t="str">
        <f>IF('Fun Patches'!O34="A","E","")</f>
        <v/>
      </c>
      <c r="Y125" s="438"/>
      <c r="Z125" s="437" t="str">
        <f>IF('Fun Patches'!P34="A","E","")</f>
        <v/>
      </c>
      <c r="AA125" s="438"/>
      <c r="AB125" s="437" t="str">
        <f>IF('Fun Patches'!Q34="A","E","")</f>
        <v/>
      </c>
      <c r="AC125" s="438"/>
      <c r="AD125" s="437" t="str">
        <f>IF('Fun Patches'!R34="A","E","")</f>
        <v/>
      </c>
      <c r="AE125" s="439"/>
    </row>
    <row r="126" spans="1:31" x14ac:dyDescent="0.2">
      <c r="A126" s="436" t="str">
        <f>'Fun Patches'!C35</f>
        <v>&lt;LIST PATCH HERE&gt;</v>
      </c>
      <c r="B126" s="437" t="str">
        <f>IF('Fun Patches'!D35="A","E","")</f>
        <v/>
      </c>
      <c r="C126" s="438"/>
      <c r="D126" s="437" t="str">
        <f>IF('Fun Patches'!E35="A","E","")</f>
        <v/>
      </c>
      <c r="E126" s="438"/>
      <c r="F126" s="437" t="str">
        <f>IF('Fun Patches'!F35="A","E","")</f>
        <v/>
      </c>
      <c r="G126" s="438"/>
      <c r="H126" s="437" t="str">
        <f>IF('Fun Patches'!G35="A","E","")</f>
        <v/>
      </c>
      <c r="I126" s="438"/>
      <c r="J126" s="437" t="str">
        <f>IF('Fun Patches'!H35="A","E","")</f>
        <v/>
      </c>
      <c r="K126" s="438"/>
      <c r="L126" s="437" t="str">
        <f>IF('Fun Patches'!I35="A","E","")</f>
        <v/>
      </c>
      <c r="M126" s="438"/>
      <c r="N126" s="437" t="str">
        <f>IF('Fun Patches'!J35="A","E","")</f>
        <v/>
      </c>
      <c r="O126" s="438"/>
      <c r="P126" s="437" t="str">
        <f>IF('Fun Patches'!K35="A","E","")</f>
        <v/>
      </c>
      <c r="Q126" s="438"/>
      <c r="R126" s="437" t="str">
        <f>IF('Fun Patches'!L35="A","E","")</f>
        <v/>
      </c>
      <c r="S126" s="438"/>
      <c r="T126" s="437" t="str">
        <f>IF('Fun Patches'!M35="A","E","")</f>
        <v/>
      </c>
      <c r="U126" s="438"/>
      <c r="V126" s="437" t="str">
        <f>IF('Fun Patches'!N35="A","E","")</f>
        <v/>
      </c>
      <c r="W126" s="438"/>
      <c r="X126" s="437" t="str">
        <f>IF('Fun Patches'!O35="A","E","")</f>
        <v/>
      </c>
      <c r="Y126" s="438"/>
      <c r="Z126" s="437" t="str">
        <f>IF('Fun Patches'!P35="A","E","")</f>
        <v/>
      </c>
      <c r="AA126" s="438"/>
      <c r="AB126" s="437" t="str">
        <f>IF('Fun Patches'!Q35="A","E","")</f>
        <v/>
      </c>
      <c r="AC126" s="438"/>
      <c r="AD126" s="437" t="str">
        <f>IF('Fun Patches'!R35="A","E","")</f>
        <v/>
      </c>
      <c r="AE126" s="439"/>
    </row>
    <row r="127" spans="1:31" x14ac:dyDescent="0.2">
      <c r="A127" s="436" t="str">
        <f>'Fun Patches'!C36</f>
        <v>&lt;LIST PATCH HERE&gt;</v>
      </c>
      <c r="B127" s="437" t="str">
        <f>IF('Fun Patches'!D36="A","E","")</f>
        <v/>
      </c>
      <c r="C127" s="438"/>
      <c r="D127" s="437" t="str">
        <f>IF('Fun Patches'!E36="A","E","")</f>
        <v/>
      </c>
      <c r="E127" s="438"/>
      <c r="F127" s="437" t="str">
        <f>IF('Fun Patches'!F36="A","E","")</f>
        <v/>
      </c>
      <c r="G127" s="438"/>
      <c r="H127" s="437" t="str">
        <f>IF('Fun Patches'!G36="A","E","")</f>
        <v/>
      </c>
      <c r="I127" s="438"/>
      <c r="J127" s="437" t="str">
        <f>IF('Fun Patches'!H36="A","E","")</f>
        <v/>
      </c>
      <c r="K127" s="438"/>
      <c r="L127" s="437" t="str">
        <f>IF('Fun Patches'!I36="A","E","")</f>
        <v/>
      </c>
      <c r="M127" s="438"/>
      <c r="N127" s="437" t="str">
        <f>IF('Fun Patches'!J36="A","E","")</f>
        <v/>
      </c>
      <c r="O127" s="438"/>
      <c r="P127" s="437" t="str">
        <f>IF('Fun Patches'!K36="A","E","")</f>
        <v/>
      </c>
      <c r="Q127" s="438"/>
      <c r="R127" s="437" t="str">
        <f>IF('Fun Patches'!L36="A","E","")</f>
        <v/>
      </c>
      <c r="S127" s="438"/>
      <c r="T127" s="437" t="str">
        <f>IF('Fun Patches'!M36="A","E","")</f>
        <v/>
      </c>
      <c r="U127" s="438"/>
      <c r="V127" s="437" t="str">
        <f>IF('Fun Patches'!N36="A","E","")</f>
        <v/>
      </c>
      <c r="W127" s="438"/>
      <c r="X127" s="437" t="str">
        <f>IF('Fun Patches'!O36="A","E","")</f>
        <v/>
      </c>
      <c r="Y127" s="438"/>
      <c r="Z127" s="437" t="str">
        <f>IF('Fun Patches'!P36="A","E","")</f>
        <v/>
      </c>
      <c r="AA127" s="438"/>
      <c r="AB127" s="437" t="str">
        <f>IF('Fun Patches'!Q36="A","E","")</f>
        <v/>
      </c>
      <c r="AC127" s="438"/>
      <c r="AD127" s="437" t="str">
        <f>IF('Fun Patches'!R36="A","E","")</f>
        <v/>
      </c>
      <c r="AE127" s="439"/>
    </row>
    <row r="128" spans="1:31" x14ac:dyDescent="0.2">
      <c r="A128" s="436" t="str">
        <f>'Fun Patches'!C37</f>
        <v>&lt;LIST PATCH HERE&gt;</v>
      </c>
      <c r="B128" s="437" t="str">
        <f>IF('Fun Patches'!D37="A","E","")</f>
        <v/>
      </c>
      <c r="C128" s="438"/>
      <c r="D128" s="437" t="str">
        <f>IF('Fun Patches'!E37="A","E","")</f>
        <v/>
      </c>
      <c r="E128" s="438"/>
      <c r="F128" s="437" t="str">
        <f>IF('Fun Patches'!F37="A","E","")</f>
        <v/>
      </c>
      <c r="G128" s="438"/>
      <c r="H128" s="437" t="str">
        <f>IF('Fun Patches'!G37="A","E","")</f>
        <v/>
      </c>
      <c r="I128" s="438"/>
      <c r="J128" s="437" t="str">
        <f>IF('Fun Patches'!H37="A","E","")</f>
        <v/>
      </c>
      <c r="K128" s="438"/>
      <c r="L128" s="437" t="str">
        <f>IF('Fun Patches'!I37="A","E","")</f>
        <v/>
      </c>
      <c r="M128" s="438"/>
      <c r="N128" s="437" t="str">
        <f>IF('Fun Patches'!J37="A","E","")</f>
        <v/>
      </c>
      <c r="O128" s="438"/>
      <c r="P128" s="437" t="str">
        <f>IF('Fun Patches'!K37="A","E","")</f>
        <v/>
      </c>
      <c r="Q128" s="438"/>
      <c r="R128" s="437" t="str">
        <f>IF('Fun Patches'!L37="A","E","")</f>
        <v/>
      </c>
      <c r="S128" s="438"/>
      <c r="T128" s="437" t="str">
        <f>IF('Fun Patches'!M37="A","E","")</f>
        <v/>
      </c>
      <c r="U128" s="438"/>
      <c r="V128" s="437" t="str">
        <f>IF('Fun Patches'!N37="A","E","")</f>
        <v/>
      </c>
      <c r="W128" s="438"/>
      <c r="X128" s="437" t="str">
        <f>IF('Fun Patches'!O37="A","E","")</f>
        <v/>
      </c>
      <c r="Y128" s="438"/>
      <c r="Z128" s="437" t="str">
        <f>IF('Fun Patches'!P37="A","E","")</f>
        <v/>
      </c>
      <c r="AA128" s="438"/>
      <c r="AB128" s="437" t="str">
        <f>IF('Fun Patches'!Q37="A","E","")</f>
        <v/>
      </c>
      <c r="AC128" s="438"/>
      <c r="AD128" s="437" t="str">
        <f>IF('Fun Patches'!R37="A","E","")</f>
        <v/>
      </c>
      <c r="AE128" s="439"/>
    </row>
    <row r="129" spans="1:31" x14ac:dyDescent="0.2">
      <c r="A129" s="436" t="str">
        <f>'Fun Patches'!C38</f>
        <v>&lt;LIST PATCH HERE&gt;</v>
      </c>
      <c r="B129" s="437" t="str">
        <f>IF('Fun Patches'!D38="A","E","")</f>
        <v/>
      </c>
      <c r="C129" s="438"/>
      <c r="D129" s="437" t="str">
        <f>IF('Fun Patches'!E38="A","E","")</f>
        <v/>
      </c>
      <c r="E129" s="438"/>
      <c r="F129" s="437" t="str">
        <f>IF('Fun Patches'!F38="A","E","")</f>
        <v/>
      </c>
      <c r="G129" s="438"/>
      <c r="H129" s="437" t="str">
        <f>IF('Fun Patches'!G38="A","E","")</f>
        <v/>
      </c>
      <c r="I129" s="438"/>
      <c r="J129" s="437" t="str">
        <f>IF('Fun Patches'!H38="A","E","")</f>
        <v/>
      </c>
      <c r="K129" s="438"/>
      <c r="L129" s="437" t="str">
        <f>IF('Fun Patches'!I38="A","E","")</f>
        <v/>
      </c>
      <c r="M129" s="438"/>
      <c r="N129" s="437" t="str">
        <f>IF('Fun Patches'!J38="A","E","")</f>
        <v/>
      </c>
      <c r="O129" s="438"/>
      <c r="P129" s="437" t="str">
        <f>IF('Fun Patches'!K38="A","E","")</f>
        <v/>
      </c>
      <c r="Q129" s="438"/>
      <c r="R129" s="437" t="str">
        <f>IF('Fun Patches'!L38="A","E","")</f>
        <v/>
      </c>
      <c r="S129" s="438"/>
      <c r="T129" s="437" t="str">
        <f>IF('Fun Patches'!M38="A","E","")</f>
        <v/>
      </c>
      <c r="U129" s="438"/>
      <c r="V129" s="437" t="str">
        <f>IF('Fun Patches'!N38="A","E","")</f>
        <v/>
      </c>
      <c r="W129" s="438"/>
      <c r="X129" s="437" t="str">
        <f>IF('Fun Patches'!O38="A","E","")</f>
        <v/>
      </c>
      <c r="Y129" s="438"/>
      <c r="Z129" s="437" t="str">
        <f>IF('Fun Patches'!P38="A","E","")</f>
        <v/>
      </c>
      <c r="AA129" s="438"/>
      <c r="AB129" s="437" t="str">
        <f>IF('Fun Patches'!Q38="A","E","")</f>
        <v/>
      </c>
      <c r="AC129" s="438"/>
      <c r="AD129" s="437" t="str">
        <f>IF('Fun Patches'!R38="A","E","")</f>
        <v/>
      </c>
      <c r="AE129" s="439"/>
    </row>
    <row r="130" spans="1:31" x14ac:dyDescent="0.2">
      <c r="A130" s="436" t="str">
        <f>'Fun Patches'!C39</f>
        <v>&lt;LIST PATCH HERE&gt;</v>
      </c>
      <c r="B130" s="437" t="str">
        <f>IF('Fun Patches'!D39="A","E","")</f>
        <v/>
      </c>
      <c r="C130" s="438"/>
      <c r="D130" s="437" t="str">
        <f>IF('Fun Patches'!E39="A","E","")</f>
        <v/>
      </c>
      <c r="E130" s="438"/>
      <c r="F130" s="437" t="str">
        <f>IF('Fun Patches'!F39="A","E","")</f>
        <v/>
      </c>
      <c r="G130" s="438"/>
      <c r="H130" s="437" t="str">
        <f>IF('Fun Patches'!G39="A","E","")</f>
        <v/>
      </c>
      <c r="I130" s="438"/>
      <c r="J130" s="437" t="str">
        <f>IF('Fun Patches'!H39="A","E","")</f>
        <v/>
      </c>
      <c r="K130" s="438"/>
      <c r="L130" s="437" t="str">
        <f>IF('Fun Patches'!I39="A","E","")</f>
        <v/>
      </c>
      <c r="M130" s="438"/>
      <c r="N130" s="437" t="str">
        <f>IF('Fun Patches'!J39="A","E","")</f>
        <v/>
      </c>
      <c r="O130" s="438"/>
      <c r="P130" s="437" t="str">
        <f>IF('Fun Patches'!K39="A","E","")</f>
        <v/>
      </c>
      <c r="Q130" s="438"/>
      <c r="R130" s="437" t="str">
        <f>IF('Fun Patches'!L39="A","E","")</f>
        <v/>
      </c>
      <c r="S130" s="438"/>
      <c r="T130" s="437" t="str">
        <f>IF('Fun Patches'!M39="A","E","")</f>
        <v/>
      </c>
      <c r="U130" s="438"/>
      <c r="V130" s="437" t="str">
        <f>IF('Fun Patches'!N39="A","E","")</f>
        <v/>
      </c>
      <c r="W130" s="438"/>
      <c r="X130" s="437" t="str">
        <f>IF('Fun Patches'!O39="A","E","")</f>
        <v/>
      </c>
      <c r="Y130" s="438"/>
      <c r="Z130" s="437" t="str">
        <f>IF('Fun Patches'!P39="A","E","")</f>
        <v/>
      </c>
      <c r="AA130" s="438"/>
      <c r="AB130" s="437" t="str">
        <f>IF('Fun Patches'!Q39="A","E","")</f>
        <v/>
      </c>
      <c r="AC130" s="438"/>
      <c r="AD130" s="437" t="str">
        <f>IF('Fun Patches'!R39="A","E","")</f>
        <v/>
      </c>
      <c r="AE130" s="439"/>
    </row>
    <row r="131" spans="1:31" x14ac:dyDescent="0.2">
      <c r="A131" s="436" t="str">
        <f>'Fun Patches'!C40</f>
        <v>&lt;LIST PATCH HERE&gt;</v>
      </c>
      <c r="B131" s="437" t="str">
        <f>IF('Fun Patches'!D40="A","E","")</f>
        <v/>
      </c>
      <c r="C131" s="438"/>
      <c r="D131" s="437" t="str">
        <f>IF('Fun Patches'!E40="A","E","")</f>
        <v/>
      </c>
      <c r="E131" s="438"/>
      <c r="F131" s="437" t="str">
        <f>IF('Fun Patches'!F40="A","E","")</f>
        <v/>
      </c>
      <c r="G131" s="438"/>
      <c r="H131" s="437" t="str">
        <f>IF('Fun Patches'!G40="A","E","")</f>
        <v/>
      </c>
      <c r="I131" s="438"/>
      <c r="J131" s="437" t="str">
        <f>IF('Fun Patches'!H40="A","E","")</f>
        <v/>
      </c>
      <c r="K131" s="438"/>
      <c r="L131" s="437" t="str">
        <f>IF('Fun Patches'!I40="A","E","")</f>
        <v/>
      </c>
      <c r="M131" s="438"/>
      <c r="N131" s="437" t="str">
        <f>IF('Fun Patches'!J40="A","E","")</f>
        <v/>
      </c>
      <c r="O131" s="438"/>
      <c r="P131" s="437" t="str">
        <f>IF('Fun Patches'!K40="A","E","")</f>
        <v/>
      </c>
      <c r="Q131" s="438"/>
      <c r="R131" s="437" t="str">
        <f>IF('Fun Patches'!L40="A","E","")</f>
        <v/>
      </c>
      <c r="S131" s="438"/>
      <c r="T131" s="437" t="str">
        <f>IF('Fun Patches'!M40="A","E","")</f>
        <v/>
      </c>
      <c r="U131" s="438"/>
      <c r="V131" s="437" t="str">
        <f>IF('Fun Patches'!N40="A","E","")</f>
        <v/>
      </c>
      <c r="W131" s="438"/>
      <c r="X131" s="437" t="str">
        <f>IF('Fun Patches'!O40="A","E","")</f>
        <v/>
      </c>
      <c r="Y131" s="438"/>
      <c r="Z131" s="437" t="str">
        <f>IF('Fun Patches'!P40="A","E","")</f>
        <v/>
      </c>
      <c r="AA131" s="438"/>
      <c r="AB131" s="437" t="str">
        <f>IF('Fun Patches'!Q40="A","E","")</f>
        <v/>
      </c>
      <c r="AC131" s="438"/>
      <c r="AD131" s="437" t="str">
        <f>IF('Fun Patches'!R40="A","E","")</f>
        <v/>
      </c>
      <c r="AE131" s="439"/>
    </row>
    <row r="132" spans="1:31" x14ac:dyDescent="0.2">
      <c r="A132" s="436" t="str">
        <f>'Fun Patches'!C41</f>
        <v>&lt;LIST PATCH HERE&gt;</v>
      </c>
      <c r="B132" s="437" t="str">
        <f>IF('Fun Patches'!D41="A","E","")</f>
        <v/>
      </c>
      <c r="C132" s="438"/>
      <c r="D132" s="437" t="str">
        <f>IF('Fun Patches'!E41="A","E","")</f>
        <v/>
      </c>
      <c r="E132" s="438"/>
      <c r="F132" s="437" t="str">
        <f>IF('Fun Patches'!F41="A","E","")</f>
        <v/>
      </c>
      <c r="G132" s="438"/>
      <c r="H132" s="437" t="str">
        <f>IF('Fun Patches'!G41="A","E","")</f>
        <v/>
      </c>
      <c r="I132" s="438"/>
      <c r="J132" s="437" t="str">
        <f>IF('Fun Patches'!H41="A","E","")</f>
        <v/>
      </c>
      <c r="K132" s="438"/>
      <c r="L132" s="437" t="str">
        <f>IF('Fun Patches'!I41="A","E","")</f>
        <v/>
      </c>
      <c r="M132" s="438"/>
      <c r="N132" s="437" t="str">
        <f>IF('Fun Patches'!J41="A","E","")</f>
        <v/>
      </c>
      <c r="O132" s="438"/>
      <c r="P132" s="437" t="str">
        <f>IF('Fun Patches'!K41="A","E","")</f>
        <v/>
      </c>
      <c r="Q132" s="438"/>
      <c r="R132" s="437" t="str">
        <f>IF('Fun Patches'!L41="A","E","")</f>
        <v/>
      </c>
      <c r="S132" s="438"/>
      <c r="T132" s="437" t="str">
        <f>IF('Fun Patches'!M41="A","E","")</f>
        <v/>
      </c>
      <c r="U132" s="438"/>
      <c r="V132" s="437" t="str">
        <f>IF('Fun Patches'!N41="A","E","")</f>
        <v/>
      </c>
      <c r="W132" s="438"/>
      <c r="X132" s="437" t="str">
        <f>IF('Fun Patches'!O41="A","E","")</f>
        <v/>
      </c>
      <c r="Y132" s="438"/>
      <c r="Z132" s="437" t="str">
        <f>IF('Fun Patches'!P41="A","E","")</f>
        <v/>
      </c>
      <c r="AA132" s="438"/>
      <c r="AB132" s="437" t="str">
        <f>IF('Fun Patches'!Q41="A","E","")</f>
        <v/>
      </c>
      <c r="AC132" s="438"/>
      <c r="AD132" s="437" t="str">
        <f>IF('Fun Patches'!R41="A","E","")</f>
        <v/>
      </c>
      <c r="AE132" s="439"/>
    </row>
    <row r="133" spans="1:31" x14ac:dyDescent="0.2">
      <c r="A133" s="436" t="str">
        <f>'Fun Patches'!C42</f>
        <v>&lt;LIST PATCH HERE&gt;</v>
      </c>
      <c r="B133" s="437" t="str">
        <f>IF('Fun Patches'!D42="A","E","")</f>
        <v/>
      </c>
      <c r="C133" s="438"/>
      <c r="D133" s="437" t="str">
        <f>IF('Fun Patches'!E42="A","E","")</f>
        <v/>
      </c>
      <c r="E133" s="438"/>
      <c r="F133" s="437" t="str">
        <f>IF('Fun Patches'!F42="A","E","")</f>
        <v/>
      </c>
      <c r="G133" s="438"/>
      <c r="H133" s="437" t="str">
        <f>IF('Fun Patches'!G42="A","E","")</f>
        <v/>
      </c>
      <c r="I133" s="438"/>
      <c r="J133" s="437" t="str">
        <f>IF('Fun Patches'!H42="A","E","")</f>
        <v/>
      </c>
      <c r="K133" s="438"/>
      <c r="L133" s="437" t="str">
        <f>IF('Fun Patches'!I42="A","E","")</f>
        <v/>
      </c>
      <c r="M133" s="438"/>
      <c r="N133" s="437" t="str">
        <f>IF('Fun Patches'!J42="A","E","")</f>
        <v/>
      </c>
      <c r="O133" s="438"/>
      <c r="P133" s="437" t="str">
        <f>IF('Fun Patches'!K42="A","E","")</f>
        <v/>
      </c>
      <c r="Q133" s="438"/>
      <c r="R133" s="437" t="str">
        <f>IF('Fun Patches'!L42="A","E","")</f>
        <v/>
      </c>
      <c r="S133" s="438"/>
      <c r="T133" s="437" t="str">
        <f>IF('Fun Patches'!M42="A","E","")</f>
        <v/>
      </c>
      <c r="U133" s="438"/>
      <c r="V133" s="437" t="str">
        <f>IF('Fun Patches'!N42="A","E","")</f>
        <v/>
      </c>
      <c r="W133" s="438"/>
      <c r="X133" s="437" t="str">
        <f>IF('Fun Patches'!O42="A","E","")</f>
        <v/>
      </c>
      <c r="Y133" s="438"/>
      <c r="Z133" s="437" t="str">
        <f>IF('Fun Patches'!P42="A","E","")</f>
        <v/>
      </c>
      <c r="AA133" s="438"/>
      <c r="AB133" s="437" t="str">
        <f>IF('Fun Patches'!Q42="A","E","")</f>
        <v/>
      </c>
      <c r="AC133" s="438"/>
      <c r="AD133" s="437" t="str">
        <f>IF('Fun Patches'!R42="A","E","")</f>
        <v/>
      </c>
      <c r="AE133" s="439"/>
    </row>
    <row r="134" spans="1:31" x14ac:dyDescent="0.2">
      <c r="A134" s="436" t="str">
        <f>'Fun Patches'!C43</f>
        <v>&lt;LIST PATCH HERE&gt;</v>
      </c>
      <c r="B134" s="437" t="str">
        <f>IF('Fun Patches'!D43="A","E","")</f>
        <v/>
      </c>
      <c r="C134" s="438"/>
      <c r="D134" s="437" t="str">
        <f>IF('Fun Patches'!E43="A","E","")</f>
        <v/>
      </c>
      <c r="E134" s="438"/>
      <c r="F134" s="437" t="str">
        <f>IF('Fun Patches'!F43="A","E","")</f>
        <v/>
      </c>
      <c r="G134" s="438"/>
      <c r="H134" s="437" t="str">
        <f>IF('Fun Patches'!G43="A","E","")</f>
        <v/>
      </c>
      <c r="I134" s="438"/>
      <c r="J134" s="437" t="str">
        <f>IF('Fun Patches'!H43="A","E","")</f>
        <v/>
      </c>
      <c r="K134" s="438"/>
      <c r="L134" s="437" t="str">
        <f>IF('Fun Patches'!I43="A","E","")</f>
        <v/>
      </c>
      <c r="M134" s="438"/>
      <c r="N134" s="437" t="str">
        <f>IF('Fun Patches'!J43="A","E","")</f>
        <v/>
      </c>
      <c r="O134" s="438"/>
      <c r="P134" s="437" t="str">
        <f>IF('Fun Patches'!K43="A","E","")</f>
        <v/>
      </c>
      <c r="Q134" s="438"/>
      <c r="R134" s="437" t="str">
        <f>IF('Fun Patches'!L43="A","E","")</f>
        <v/>
      </c>
      <c r="S134" s="438"/>
      <c r="T134" s="437" t="str">
        <f>IF('Fun Patches'!M43="A","E","")</f>
        <v/>
      </c>
      <c r="U134" s="438"/>
      <c r="V134" s="437" t="str">
        <f>IF('Fun Patches'!N43="A","E","")</f>
        <v/>
      </c>
      <c r="W134" s="438"/>
      <c r="X134" s="437" t="str">
        <f>IF('Fun Patches'!O43="A","E","")</f>
        <v/>
      </c>
      <c r="Y134" s="438"/>
      <c r="Z134" s="437" t="str">
        <f>IF('Fun Patches'!P43="A","E","")</f>
        <v/>
      </c>
      <c r="AA134" s="438"/>
      <c r="AB134" s="437" t="str">
        <f>IF('Fun Patches'!Q43="A","E","")</f>
        <v/>
      </c>
      <c r="AC134" s="438"/>
      <c r="AD134" s="437" t="str">
        <f>IF('Fun Patches'!R43="A","E","")</f>
        <v/>
      </c>
      <c r="AE134" s="439"/>
    </row>
    <row r="135" spans="1:31" x14ac:dyDescent="0.2">
      <c r="A135" s="436" t="str">
        <f>'Fun Patches'!C44</f>
        <v>&lt;LIST PATCH HERE&gt;</v>
      </c>
      <c r="B135" s="437" t="str">
        <f>IF('Fun Patches'!D44="A","E","")</f>
        <v/>
      </c>
      <c r="C135" s="438"/>
      <c r="D135" s="437" t="str">
        <f>IF('Fun Patches'!E44="A","E","")</f>
        <v/>
      </c>
      <c r="E135" s="438"/>
      <c r="F135" s="437" t="str">
        <f>IF('Fun Patches'!F44="A","E","")</f>
        <v/>
      </c>
      <c r="G135" s="438"/>
      <c r="H135" s="437" t="str">
        <f>IF('Fun Patches'!G44="A","E","")</f>
        <v/>
      </c>
      <c r="I135" s="438"/>
      <c r="J135" s="437" t="str">
        <f>IF('Fun Patches'!H44="A","E","")</f>
        <v/>
      </c>
      <c r="K135" s="438"/>
      <c r="L135" s="437" t="str">
        <f>IF('Fun Patches'!I44="A","E","")</f>
        <v/>
      </c>
      <c r="M135" s="438"/>
      <c r="N135" s="437" t="str">
        <f>IF('Fun Patches'!J44="A","E","")</f>
        <v/>
      </c>
      <c r="O135" s="438"/>
      <c r="P135" s="437" t="str">
        <f>IF('Fun Patches'!K44="A","E","")</f>
        <v/>
      </c>
      <c r="Q135" s="438"/>
      <c r="R135" s="437" t="str">
        <f>IF('Fun Patches'!L44="A","E","")</f>
        <v/>
      </c>
      <c r="S135" s="438"/>
      <c r="T135" s="437" t="str">
        <f>IF('Fun Patches'!M44="A","E","")</f>
        <v/>
      </c>
      <c r="U135" s="438"/>
      <c r="V135" s="437" t="str">
        <f>IF('Fun Patches'!N44="A","E","")</f>
        <v/>
      </c>
      <c r="W135" s="438"/>
      <c r="X135" s="437" t="str">
        <f>IF('Fun Patches'!O44="A","E","")</f>
        <v/>
      </c>
      <c r="Y135" s="438"/>
      <c r="Z135" s="437" t="str">
        <f>IF('Fun Patches'!P44="A","E","")</f>
        <v/>
      </c>
      <c r="AA135" s="438"/>
      <c r="AB135" s="437" t="str">
        <f>IF('Fun Patches'!Q44="A","E","")</f>
        <v/>
      </c>
      <c r="AC135" s="438"/>
      <c r="AD135" s="437" t="str">
        <f>IF('Fun Patches'!R44="A","E","")</f>
        <v/>
      </c>
      <c r="AE135" s="439"/>
    </row>
    <row r="136" spans="1:31" x14ac:dyDescent="0.2">
      <c r="A136" s="436" t="str">
        <f>'Fun Patches'!C45</f>
        <v>&lt;LIST PATCH HERE&gt;</v>
      </c>
      <c r="B136" s="437" t="str">
        <f>IF('Fun Patches'!D45="A","E","")</f>
        <v/>
      </c>
      <c r="C136" s="438"/>
      <c r="D136" s="437" t="str">
        <f>IF('Fun Patches'!E45="A","E","")</f>
        <v/>
      </c>
      <c r="E136" s="438"/>
      <c r="F136" s="437" t="str">
        <f>IF('Fun Patches'!F45="A","E","")</f>
        <v/>
      </c>
      <c r="G136" s="438"/>
      <c r="H136" s="437" t="str">
        <f>IF('Fun Patches'!G45="A","E","")</f>
        <v/>
      </c>
      <c r="I136" s="438"/>
      <c r="J136" s="437" t="str">
        <f>IF('Fun Patches'!H45="A","E","")</f>
        <v/>
      </c>
      <c r="K136" s="438"/>
      <c r="L136" s="437" t="str">
        <f>IF('Fun Patches'!I45="A","E","")</f>
        <v/>
      </c>
      <c r="M136" s="438"/>
      <c r="N136" s="437" t="str">
        <f>IF('Fun Patches'!J45="A","E","")</f>
        <v/>
      </c>
      <c r="O136" s="438"/>
      <c r="P136" s="437" t="str">
        <f>IF('Fun Patches'!K45="A","E","")</f>
        <v/>
      </c>
      <c r="Q136" s="438"/>
      <c r="R136" s="437" t="str">
        <f>IF('Fun Patches'!L45="A","E","")</f>
        <v/>
      </c>
      <c r="S136" s="438"/>
      <c r="T136" s="437" t="str">
        <f>IF('Fun Patches'!M45="A","E","")</f>
        <v/>
      </c>
      <c r="U136" s="438"/>
      <c r="V136" s="437" t="str">
        <f>IF('Fun Patches'!N45="A","E","")</f>
        <v/>
      </c>
      <c r="W136" s="438"/>
      <c r="X136" s="437" t="str">
        <f>IF('Fun Patches'!O45="A","E","")</f>
        <v/>
      </c>
      <c r="Y136" s="438"/>
      <c r="Z136" s="437" t="str">
        <f>IF('Fun Patches'!P45="A","E","")</f>
        <v/>
      </c>
      <c r="AA136" s="438"/>
      <c r="AB136" s="437" t="str">
        <f>IF('Fun Patches'!Q45="A","E","")</f>
        <v/>
      </c>
      <c r="AC136" s="438"/>
      <c r="AD136" s="437" t="str">
        <f>IF('Fun Patches'!R45="A","E","")</f>
        <v/>
      </c>
      <c r="AE136" s="439"/>
    </row>
    <row r="137" spans="1:31" x14ac:dyDescent="0.2">
      <c r="A137" s="436" t="str">
        <f>'Fun Patches'!C46</f>
        <v>&lt;LIST PATCH HERE&gt;</v>
      </c>
      <c r="B137" s="437" t="str">
        <f>IF('Fun Patches'!D46="A","E","")</f>
        <v/>
      </c>
      <c r="C137" s="438"/>
      <c r="D137" s="437" t="str">
        <f>IF('Fun Patches'!E46="A","E","")</f>
        <v/>
      </c>
      <c r="E137" s="438"/>
      <c r="F137" s="437" t="str">
        <f>IF('Fun Patches'!F46="A","E","")</f>
        <v/>
      </c>
      <c r="G137" s="438"/>
      <c r="H137" s="437" t="str">
        <f>IF('Fun Patches'!G46="A","E","")</f>
        <v/>
      </c>
      <c r="I137" s="438"/>
      <c r="J137" s="437" t="str">
        <f>IF('Fun Patches'!H46="A","E","")</f>
        <v/>
      </c>
      <c r="K137" s="438"/>
      <c r="L137" s="437" t="str">
        <f>IF('Fun Patches'!I46="A","E","")</f>
        <v/>
      </c>
      <c r="M137" s="438"/>
      <c r="N137" s="437" t="str">
        <f>IF('Fun Patches'!J46="A","E","")</f>
        <v/>
      </c>
      <c r="O137" s="438"/>
      <c r="P137" s="437" t="str">
        <f>IF('Fun Patches'!K46="A","E","")</f>
        <v/>
      </c>
      <c r="Q137" s="438"/>
      <c r="R137" s="437" t="str">
        <f>IF('Fun Patches'!L46="A","E","")</f>
        <v/>
      </c>
      <c r="S137" s="438"/>
      <c r="T137" s="437" t="str">
        <f>IF('Fun Patches'!M46="A","E","")</f>
        <v/>
      </c>
      <c r="U137" s="438"/>
      <c r="V137" s="437" t="str">
        <f>IF('Fun Patches'!N46="A","E","")</f>
        <v/>
      </c>
      <c r="W137" s="438"/>
      <c r="X137" s="437" t="str">
        <f>IF('Fun Patches'!O46="A","E","")</f>
        <v/>
      </c>
      <c r="Y137" s="438"/>
      <c r="Z137" s="437" t="str">
        <f>IF('Fun Patches'!P46="A","E","")</f>
        <v/>
      </c>
      <c r="AA137" s="438"/>
      <c r="AB137" s="437" t="str">
        <f>IF('Fun Patches'!Q46="A","E","")</f>
        <v/>
      </c>
      <c r="AC137" s="438"/>
      <c r="AD137" s="437" t="str">
        <f>IF('Fun Patches'!R46="A","E","")</f>
        <v/>
      </c>
      <c r="AE137" s="439"/>
    </row>
    <row r="138" spans="1:31" x14ac:dyDescent="0.2">
      <c r="A138" s="436" t="str">
        <f>'Fun Patches'!C47</f>
        <v>&lt;LIST PATCH HERE&gt;</v>
      </c>
      <c r="B138" s="437" t="str">
        <f>IF('Fun Patches'!D47="A","E","")</f>
        <v/>
      </c>
      <c r="C138" s="438"/>
      <c r="D138" s="437" t="str">
        <f>IF('Fun Patches'!E47="A","E","")</f>
        <v/>
      </c>
      <c r="E138" s="438"/>
      <c r="F138" s="437" t="str">
        <f>IF('Fun Patches'!F47="A","E","")</f>
        <v/>
      </c>
      <c r="G138" s="438"/>
      <c r="H138" s="437" t="str">
        <f>IF('Fun Patches'!G47="A","E","")</f>
        <v/>
      </c>
      <c r="I138" s="438"/>
      <c r="J138" s="437" t="str">
        <f>IF('Fun Patches'!H47="A","E","")</f>
        <v/>
      </c>
      <c r="K138" s="438"/>
      <c r="L138" s="437" t="str">
        <f>IF('Fun Patches'!I47="A","E","")</f>
        <v/>
      </c>
      <c r="M138" s="438"/>
      <c r="N138" s="437" t="str">
        <f>IF('Fun Patches'!J47="A","E","")</f>
        <v/>
      </c>
      <c r="O138" s="438"/>
      <c r="P138" s="437" t="str">
        <f>IF('Fun Patches'!K47="A","E","")</f>
        <v/>
      </c>
      <c r="Q138" s="438"/>
      <c r="R138" s="437" t="str">
        <f>IF('Fun Patches'!L47="A","E","")</f>
        <v/>
      </c>
      <c r="S138" s="438"/>
      <c r="T138" s="437" t="str">
        <f>IF('Fun Patches'!M47="A","E","")</f>
        <v/>
      </c>
      <c r="U138" s="438"/>
      <c r="V138" s="437" t="str">
        <f>IF('Fun Patches'!N47="A","E","")</f>
        <v/>
      </c>
      <c r="W138" s="438"/>
      <c r="X138" s="437" t="str">
        <f>IF('Fun Patches'!O47="A","E","")</f>
        <v/>
      </c>
      <c r="Y138" s="438"/>
      <c r="Z138" s="437" t="str">
        <f>IF('Fun Patches'!P47="A","E","")</f>
        <v/>
      </c>
      <c r="AA138" s="438"/>
      <c r="AB138" s="437" t="str">
        <f>IF('Fun Patches'!Q47="A","E","")</f>
        <v/>
      </c>
      <c r="AC138" s="438"/>
      <c r="AD138" s="437" t="str">
        <f>IF('Fun Patches'!R47="A","E","")</f>
        <v/>
      </c>
      <c r="AE138" s="439"/>
    </row>
    <row r="139" spans="1:31" x14ac:dyDescent="0.2">
      <c r="A139" s="436" t="str">
        <f>'Fun Patches'!C48</f>
        <v>&lt;LIST PATCH HERE&gt;</v>
      </c>
      <c r="B139" s="437" t="str">
        <f>IF('Fun Patches'!D48="A","E","")</f>
        <v/>
      </c>
      <c r="C139" s="438"/>
      <c r="D139" s="437" t="str">
        <f>IF('Fun Patches'!E48="A","E","")</f>
        <v/>
      </c>
      <c r="E139" s="438"/>
      <c r="F139" s="437" t="str">
        <f>IF('Fun Patches'!F48="A","E","")</f>
        <v/>
      </c>
      <c r="G139" s="438"/>
      <c r="H139" s="437" t="str">
        <f>IF('Fun Patches'!G48="A","E","")</f>
        <v/>
      </c>
      <c r="I139" s="438"/>
      <c r="J139" s="437" t="str">
        <f>IF('Fun Patches'!H48="A","E","")</f>
        <v/>
      </c>
      <c r="K139" s="438"/>
      <c r="L139" s="437" t="str">
        <f>IF('Fun Patches'!I48="A","E","")</f>
        <v/>
      </c>
      <c r="M139" s="438"/>
      <c r="N139" s="437" t="str">
        <f>IF('Fun Patches'!J48="A","E","")</f>
        <v/>
      </c>
      <c r="O139" s="438"/>
      <c r="P139" s="437" t="str">
        <f>IF('Fun Patches'!K48="A","E","")</f>
        <v/>
      </c>
      <c r="Q139" s="438"/>
      <c r="R139" s="437" t="str">
        <f>IF('Fun Patches'!L48="A","E","")</f>
        <v/>
      </c>
      <c r="S139" s="438"/>
      <c r="T139" s="437" t="str">
        <f>IF('Fun Patches'!M48="A","E","")</f>
        <v/>
      </c>
      <c r="U139" s="438"/>
      <c r="V139" s="437" t="str">
        <f>IF('Fun Patches'!N48="A","E","")</f>
        <v/>
      </c>
      <c r="W139" s="438"/>
      <c r="X139" s="437" t="str">
        <f>IF('Fun Patches'!O48="A","E","")</f>
        <v/>
      </c>
      <c r="Y139" s="438"/>
      <c r="Z139" s="437" t="str">
        <f>IF('Fun Patches'!P48="A","E","")</f>
        <v/>
      </c>
      <c r="AA139" s="438"/>
      <c r="AB139" s="437" t="str">
        <f>IF('Fun Patches'!Q48="A","E","")</f>
        <v/>
      </c>
      <c r="AC139" s="438"/>
      <c r="AD139" s="437" t="str">
        <f>IF('Fun Patches'!R48="A","E","")</f>
        <v/>
      </c>
      <c r="AE139" s="439"/>
    </row>
    <row r="140" spans="1:31" x14ac:dyDescent="0.2">
      <c r="A140" s="436" t="str">
        <f>'Fun Patches'!C49</f>
        <v>&lt;LIST PATCH HERE&gt;</v>
      </c>
      <c r="B140" s="437" t="str">
        <f>IF('Fun Patches'!D49="A","E","")</f>
        <v/>
      </c>
      <c r="C140" s="438"/>
      <c r="D140" s="437" t="str">
        <f>IF('Fun Patches'!E49="A","E","")</f>
        <v/>
      </c>
      <c r="E140" s="438"/>
      <c r="F140" s="437" t="str">
        <f>IF('Fun Patches'!F49="A","E","")</f>
        <v/>
      </c>
      <c r="G140" s="438"/>
      <c r="H140" s="437" t="str">
        <f>IF('Fun Patches'!G49="A","E","")</f>
        <v/>
      </c>
      <c r="I140" s="438"/>
      <c r="J140" s="437" t="str">
        <f>IF('Fun Patches'!H49="A","E","")</f>
        <v/>
      </c>
      <c r="K140" s="438"/>
      <c r="L140" s="437" t="str">
        <f>IF('Fun Patches'!I49="A","E","")</f>
        <v/>
      </c>
      <c r="M140" s="438"/>
      <c r="N140" s="437" t="str">
        <f>IF('Fun Patches'!J49="A","E","")</f>
        <v/>
      </c>
      <c r="O140" s="438"/>
      <c r="P140" s="437" t="str">
        <f>IF('Fun Patches'!K49="A","E","")</f>
        <v/>
      </c>
      <c r="Q140" s="438"/>
      <c r="R140" s="437" t="str">
        <f>IF('Fun Patches'!L49="A","E","")</f>
        <v/>
      </c>
      <c r="S140" s="438"/>
      <c r="T140" s="437" t="str">
        <f>IF('Fun Patches'!M49="A","E","")</f>
        <v/>
      </c>
      <c r="U140" s="438"/>
      <c r="V140" s="437" t="str">
        <f>IF('Fun Patches'!N49="A","E","")</f>
        <v/>
      </c>
      <c r="W140" s="438"/>
      <c r="X140" s="437" t="str">
        <f>IF('Fun Patches'!O49="A","E","")</f>
        <v/>
      </c>
      <c r="Y140" s="438"/>
      <c r="Z140" s="437" t="str">
        <f>IF('Fun Patches'!P49="A","E","")</f>
        <v/>
      </c>
      <c r="AA140" s="438"/>
      <c r="AB140" s="437" t="str">
        <f>IF('Fun Patches'!Q49="A","E","")</f>
        <v/>
      </c>
      <c r="AC140" s="438"/>
      <c r="AD140" s="437" t="str">
        <f>IF('Fun Patches'!R49="A","E","")</f>
        <v/>
      </c>
      <c r="AE140" s="439"/>
    </row>
    <row r="141" spans="1:31" x14ac:dyDescent="0.2">
      <c r="A141" s="436" t="str">
        <f>'Fun Patches'!C50</f>
        <v>&lt;LIST PATCH HERE&gt;</v>
      </c>
      <c r="B141" s="437" t="str">
        <f>IF('Fun Patches'!D50="A","E","")</f>
        <v/>
      </c>
      <c r="C141" s="438"/>
      <c r="D141" s="437" t="str">
        <f>IF('Fun Patches'!E50="A","E","")</f>
        <v/>
      </c>
      <c r="E141" s="438"/>
      <c r="F141" s="437" t="str">
        <f>IF('Fun Patches'!F50="A","E","")</f>
        <v/>
      </c>
      <c r="G141" s="438"/>
      <c r="H141" s="437" t="str">
        <f>IF('Fun Patches'!G50="A","E","")</f>
        <v/>
      </c>
      <c r="I141" s="438"/>
      <c r="J141" s="437" t="str">
        <f>IF('Fun Patches'!H50="A","E","")</f>
        <v/>
      </c>
      <c r="K141" s="438"/>
      <c r="L141" s="437" t="str">
        <f>IF('Fun Patches'!I50="A","E","")</f>
        <v/>
      </c>
      <c r="M141" s="438"/>
      <c r="N141" s="437" t="str">
        <f>IF('Fun Patches'!J50="A","E","")</f>
        <v/>
      </c>
      <c r="O141" s="438"/>
      <c r="P141" s="437" t="str">
        <f>IF('Fun Patches'!K50="A","E","")</f>
        <v/>
      </c>
      <c r="Q141" s="438"/>
      <c r="R141" s="437" t="str">
        <f>IF('Fun Patches'!L50="A","E","")</f>
        <v/>
      </c>
      <c r="S141" s="438"/>
      <c r="T141" s="437" t="str">
        <f>IF('Fun Patches'!M50="A","E","")</f>
        <v/>
      </c>
      <c r="U141" s="438"/>
      <c r="V141" s="437" t="str">
        <f>IF('Fun Patches'!N50="A","E","")</f>
        <v/>
      </c>
      <c r="W141" s="438"/>
      <c r="X141" s="437" t="str">
        <f>IF('Fun Patches'!O50="A","E","")</f>
        <v/>
      </c>
      <c r="Y141" s="438"/>
      <c r="Z141" s="437" t="str">
        <f>IF('Fun Patches'!P50="A","E","")</f>
        <v/>
      </c>
      <c r="AA141" s="438"/>
      <c r="AB141" s="437" t="str">
        <f>IF('Fun Patches'!Q50="A","E","")</f>
        <v/>
      </c>
      <c r="AC141" s="438"/>
      <c r="AD141" s="437" t="str">
        <f>IF('Fun Patches'!R50="A","E","")</f>
        <v/>
      </c>
      <c r="AE141" s="439"/>
    </row>
    <row r="142" spans="1:31" x14ac:dyDescent="0.2">
      <c r="A142" s="436" t="str">
        <f>'Fun Patches'!C51</f>
        <v>&lt;LIST PATCH HERE&gt;</v>
      </c>
      <c r="B142" s="437" t="str">
        <f>IF('Fun Patches'!D51="A","E","")</f>
        <v/>
      </c>
      <c r="C142" s="438"/>
      <c r="D142" s="437" t="str">
        <f>IF('Fun Patches'!E51="A","E","")</f>
        <v/>
      </c>
      <c r="E142" s="438"/>
      <c r="F142" s="437" t="str">
        <f>IF('Fun Patches'!F51="A","E","")</f>
        <v/>
      </c>
      <c r="G142" s="438"/>
      <c r="H142" s="437" t="str">
        <f>IF('Fun Patches'!G51="A","E","")</f>
        <v/>
      </c>
      <c r="I142" s="438"/>
      <c r="J142" s="437" t="str">
        <f>IF('Fun Patches'!H51="A","E","")</f>
        <v/>
      </c>
      <c r="K142" s="438"/>
      <c r="L142" s="437" t="str">
        <f>IF('Fun Patches'!I51="A","E","")</f>
        <v/>
      </c>
      <c r="M142" s="438"/>
      <c r="N142" s="437" t="str">
        <f>IF('Fun Patches'!J51="A","E","")</f>
        <v/>
      </c>
      <c r="O142" s="438"/>
      <c r="P142" s="437" t="str">
        <f>IF('Fun Patches'!K51="A","E","")</f>
        <v/>
      </c>
      <c r="Q142" s="438"/>
      <c r="R142" s="437" t="str">
        <f>IF('Fun Patches'!L51="A","E","")</f>
        <v/>
      </c>
      <c r="S142" s="438"/>
      <c r="T142" s="437" t="str">
        <f>IF('Fun Patches'!M51="A","E","")</f>
        <v/>
      </c>
      <c r="U142" s="438"/>
      <c r="V142" s="437" t="str">
        <f>IF('Fun Patches'!N51="A","E","")</f>
        <v/>
      </c>
      <c r="W142" s="438"/>
      <c r="X142" s="437" t="str">
        <f>IF('Fun Patches'!O51="A","E","")</f>
        <v/>
      </c>
      <c r="Y142" s="438"/>
      <c r="Z142" s="437" t="str">
        <f>IF('Fun Patches'!P51="A","E","")</f>
        <v/>
      </c>
      <c r="AA142" s="438"/>
      <c r="AB142" s="437" t="str">
        <f>IF('Fun Patches'!Q51="A","E","")</f>
        <v/>
      </c>
      <c r="AC142" s="438"/>
      <c r="AD142" s="437" t="str">
        <f>IF('Fun Patches'!R51="A","E","")</f>
        <v/>
      </c>
      <c r="AE142" s="439"/>
    </row>
    <row r="143" spans="1:31" x14ac:dyDescent="0.2">
      <c r="A143" s="436" t="str">
        <f>'Fun Patches'!C52</f>
        <v>&lt;LIST PATCH HERE&gt;</v>
      </c>
      <c r="B143" s="437" t="str">
        <f>IF('Fun Patches'!D52="A","E","")</f>
        <v/>
      </c>
      <c r="C143" s="438"/>
      <c r="D143" s="437" t="str">
        <f>IF('Fun Patches'!E52="A","E","")</f>
        <v/>
      </c>
      <c r="E143" s="438"/>
      <c r="F143" s="437" t="str">
        <f>IF('Fun Patches'!F52="A","E","")</f>
        <v/>
      </c>
      <c r="G143" s="438"/>
      <c r="H143" s="437" t="str">
        <f>IF('Fun Patches'!G52="A","E","")</f>
        <v/>
      </c>
      <c r="I143" s="438"/>
      <c r="J143" s="437" t="str">
        <f>IF('Fun Patches'!H52="A","E","")</f>
        <v/>
      </c>
      <c r="K143" s="438"/>
      <c r="L143" s="437" t="str">
        <f>IF('Fun Patches'!I52="A","E","")</f>
        <v/>
      </c>
      <c r="M143" s="438"/>
      <c r="N143" s="437" t="str">
        <f>IF('Fun Patches'!J52="A","E","")</f>
        <v/>
      </c>
      <c r="O143" s="438"/>
      <c r="P143" s="437" t="str">
        <f>IF('Fun Patches'!K52="A","E","")</f>
        <v/>
      </c>
      <c r="Q143" s="438"/>
      <c r="R143" s="437" t="str">
        <f>IF('Fun Patches'!L52="A","E","")</f>
        <v/>
      </c>
      <c r="S143" s="438"/>
      <c r="T143" s="437" t="str">
        <f>IF('Fun Patches'!M52="A","E","")</f>
        <v/>
      </c>
      <c r="U143" s="438"/>
      <c r="V143" s="437" t="str">
        <f>IF('Fun Patches'!N52="A","E","")</f>
        <v/>
      </c>
      <c r="W143" s="438"/>
      <c r="X143" s="437" t="str">
        <f>IF('Fun Patches'!O52="A","E","")</f>
        <v/>
      </c>
      <c r="Y143" s="438"/>
      <c r="Z143" s="437" t="str">
        <f>IF('Fun Patches'!P52="A","E","")</f>
        <v/>
      </c>
      <c r="AA143" s="438"/>
      <c r="AB143" s="437" t="str">
        <f>IF('Fun Patches'!Q52="A","E","")</f>
        <v/>
      </c>
      <c r="AC143" s="438"/>
      <c r="AD143" s="437" t="str">
        <f>IF('Fun Patches'!R52="A","E","")</f>
        <v/>
      </c>
      <c r="AE143" s="439"/>
    </row>
    <row r="144" spans="1:31" x14ac:dyDescent="0.2">
      <c r="A144" s="436" t="str">
        <f>'Fun Patches'!C53</f>
        <v>&lt;LIST PATCH HERE&gt;</v>
      </c>
      <c r="B144" s="437" t="str">
        <f>IF('Fun Patches'!D53="A","E","")</f>
        <v/>
      </c>
      <c r="C144" s="438"/>
      <c r="D144" s="437" t="str">
        <f>IF('Fun Patches'!E53="A","E","")</f>
        <v/>
      </c>
      <c r="E144" s="438"/>
      <c r="F144" s="437" t="str">
        <f>IF('Fun Patches'!F53="A","E","")</f>
        <v/>
      </c>
      <c r="G144" s="438"/>
      <c r="H144" s="437" t="str">
        <f>IF('Fun Patches'!G53="A","E","")</f>
        <v/>
      </c>
      <c r="I144" s="438"/>
      <c r="J144" s="437" t="str">
        <f>IF('Fun Patches'!H53="A","E","")</f>
        <v/>
      </c>
      <c r="K144" s="438"/>
      <c r="L144" s="437" t="str">
        <f>IF('Fun Patches'!I53="A","E","")</f>
        <v/>
      </c>
      <c r="M144" s="438"/>
      <c r="N144" s="437" t="str">
        <f>IF('Fun Patches'!J53="A","E","")</f>
        <v/>
      </c>
      <c r="O144" s="438"/>
      <c r="P144" s="437" t="str">
        <f>IF('Fun Patches'!K53="A","E","")</f>
        <v/>
      </c>
      <c r="Q144" s="438"/>
      <c r="R144" s="437" t="str">
        <f>IF('Fun Patches'!L53="A","E","")</f>
        <v/>
      </c>
      <c r="S144" s="438"/>
      <c r="T144" s="437" t="str">
        <f>IF('Fun Patches'!M53="A","E","")</f>
        <v/>
      </c>
      <c r="U144" s="438"/>
      <c r="V144" s="437" t="str">
        <f>IF('Fun Patches'!N53="A","E","")</f>
        <v/>
      </c>
      <c r="W144" s="438"/>
      <c r="X144" s="437" t="str">
        <f>IF('Fun Patches'!O53="A","E","")</f>
        <v/>
      </c>
      <c r="Y144" s="438"/>
      <c r="Z144" s="437" t="str">
        <f>IF('Fun Patches'!P53="A","E","")</f>
        <v/>
      </c>
      <c r="AA144" s="438"/>
      <c r="AB144" s="437" t="str">
        <f>IF('Fun Patches'!Q53="A","E","")</f>
        <v/>
      </c>
      <c r="AC144" s="438"/>
      <c r="AD144" s="437" t="str">
        <f>IF('Fun Patches'!R53="A","E","")</f>
        <v/>
      </c>
      <c r="AE144" s="439"/>
    </row>
    <row r="145" spans="1:31" ht="13.5" thickBot="1" x14ac:dyDescent="0.25">
      <c r="A145" s="456" t="str">
        <f>'Fun Patches'!C54</f>
        <v>&lt;LIST PATCH HERE&gt;</v>
      </c>
      <c r="B145" s="457" t="str">
        <f>IF('Fun Patches'!D54="A","E","")</f>
        <v/>
      </c>
      <c r="C145" s="458"/>
      <c r="D145" s="457" t="str">
        <f>IF('Fun Patches'!E54="A","E","")</f>
        <v/>
      </c>
      <c r="E145" s="458"/>
      <c r="F145" s="457" t="str">
        <f>IF('Fun Patches'!F54="A","E","")</f>
        <v/>
      </c>
      <c r="G145" s="458"/>
      <c r="H145" s="457" t="str">
        <f>IF('Fun Patches'!G54="A","E","")</f>
        <v/>
      </c>
      <c r="I145" s="458"/>
      <c r="J145" s="457" t="str">
        <f>IF('Fun Patches'!H54="A","E","")</f>
        <v/>
      </c>
      <c r="K145" s="458"/>
      <c r="L145" s="457" t="str">
        <f>IF('Fun Patches'!I54="A","E","")</f>
        <v/>
      </c>
      <c r="M145" s="458"/>
      <c r="N145" s="457" t="str">
        <f>IF('Fun Patches'!J54="A","E","")</f>
        <v/>
      </c>
      <c r="O145" s="458"/>
      <c r="P145" s="457" t="str">
        <f>IF('Fun Patches'!K54="A","E","")</f>
        <v/>
      </c>
      <c r="Q145" s="458"/>
      <c r="R145" s="457" t="str">
        <f>IF('Fun Patches'!L54="A","E","")</f>
        <v/>
      </c>
      <c r="S145" s="458"/>
      <c r="T145" s="457" t="str">
        <f>IF('Fun Patches'!M54="A","E","")</f>
        <v/>
      </c>
      <c r="U145" s="458"/>
      <c r="V145" s="457" t="str">
        <f>IF('Fun Patches'!N54="A","E","")</f>
        <v/>
      </c>
      <c r="W145" s="458"/>
      <c r="X145" s="457" t="str">
        <f>IF('Fun Patches'!O54="A","E","")</f>
        <v/>
      </c>
      <c r="Y145" s="458"/>
      <c r="Z145" s="457" t="str">
        <f>IF('Fun Patches'!P54="A","E","")</f>
        <v/>
      </c>
      <c r="AA145" s="458"/>
      <c r="AB145" s="457" t="str">
        <f>IF('Fun Patches'!Q54="A","E","")</f>
        <v/>
      </c>
      <c r="AC145" s="458"/>
      <c r="AD145" s="457" t="str">
        <f>IF('Fun Patches'!R54="A","E","")</f>
        <v/>
      </c>
      <c r="AE145" s="459"/>
    </row>
    <row r="146" spans="1:31" ht="13.5" thickTop="1" x14ac:dyDescent="0.2"/>
  </sheetData>
  <sheetProtection password="EB7E" sheet="1" objects="1" scenarios="1" selectLockedCells="1"/>
  <protectedRanges>
    <protectedRange sqref="E53 G53 I53 K53 M53 O53 Q53 S53 U53 W53 Y53 AC53 AE53 AE60 K60 Y60 G60 M60 O60 E60 S60 U60 W60 AC60 Q60 I60 AA3:AA36 AE3:AE38 AC3:AC38 Y4:Y38 W4:W38 U4:U38 S4:S38 Q3:Q38 O3:O38 M3:M38 K3:K38 I3:I38 G3:G38 E3:E38 C3:C36" name="Range1"/>
  </protectedRanges>
  <mergeCells count="15">
    <mergeCell ref="Z1:AA1"/>
    <mergeCell ref="AB1:AC1"/>
    <mergeCell ref="AD1:AE1"/>
    <mergeCell ref="N1:O1"/>
    <mergeCell ref="P1:Q1"/>
    <mergeCell ref="R1:S1"/>
    <mergeCell ref="T1:U1"/>
    <mergeCell ref="V1:W1"/>
    <mergeCell ref="X1:Y1"/>
    <mergeCell ref="L1:M1"/>
    <mergeCell ref="B1:C1"/>
    <mergeCell ref="D1:E1"/>
    <mergeCell ref="F1:G1"/>
    <mergeCell ref="H1:I1"/>
    <mergeCell ref="J1:K1"/>
  </mergeCells>
  <conditionalFormatting sqref="B4:B8 D4:D8 F4:F8 H4:H8 J4:J8 L4:L8 N4:N8 P4:P8 R4:R8 T4:T8 V4:V8 X4:X8 Z4:Z8 AB4:AB8 AD4:AD8 B10:B14 D10:D14 F10:F14 H10:H14 J10:J14 L10:L14 N10:N14 P10:P14 R10:R14 T10:T14 V10:V14 X10:X14 Z10:Z14 AB10:AB14 AD10:AD14 B16:B20 D16:D20 F16:F20 H16:H20 J16:J20 L16:L20 N16:N20 P16:P20 R16:R20 T16:T20 V16:V20 X16:X20 Z16:Z20 AB16:AB20 AD16:AD20 B22:B28 B30 D22:D28 F22:F28 H22:H28 J22:J28 L22:L28 N22:N28 P22:P28 R22:R28 T22:T28 V22:V28 X22:X28 Z22:Z28 AB22:AB28 AD22:AD28 D30 F30 H30 J30 L30 N30 P30 R30 T30 V30 X30 Z30 AB30 AD30 B34 D34 F34 H34 J34 L34 N34 P34 R34 T34 V34 X34 Z34 AB34 AD34 AD32 AB32 Z32 X32 V32 T32 R32 P32 N32 L32 J32 H32 F32 D32 B32 AD36:AD37 AB36:AB37 Z36:Z37 X36:X37 V36:V37 T36:T37 R36:R37 P36:P37 N36:N37 L36:L37 J36:J37 H36:H37 F36:F37 D36:D37 B36:B37 B39:B42 D39:D42 F39:F42 H39:H42 J39:J42 L39:L42 N39:N42 P39:P42 R39:R42 T39:T42 V39:V42 X39:X42 Z39:Z42 AB39:AB42 AD39:AD42 B44:B47 D44:D47 F44:F47 H44:H47 J44:J47 L44:L47 N44:N47 P44:P47 R44:R47 T44:T47 V44:V47 X44:X47 Z44:Z47 AB44:AB47 AD44:AD47 B49:B52 D49:D52 F49:F52 H49:H52 J49:J52 L49:L52 N49:N52 P49:P52 R49:R52 T49:T52 V49:V52 X49:X52 Z49:Z52 AB49:AB52 AD49:AD52 B54:B58 D54:D58 F54:F58 H54:H58 J54:J58 L54:L58 N54:N58 P54:P58 R54:R58 T54:T58 V54:V58 X54:X58 Z54:Z58 AB54:AB58 AD54:AD58 AD60:AD145 AB60:AB145 Z60:Z145 X60:X145 V60:V145 T60:T145 R60:R145 P60:P145 N60:N145 L60:L145 J60:J145 H60:H145 F60:F145 D60:D145 B60:B145">
    <cfRule type="expression" dxfId="3" priority="4" stopIfTrue="1">
      <formula>IF(B4="E",IF(C4="",1,0),0)</formula>
    </cfRule>
  </conditionalFormatting>
  <conditionalFormatting sqref="AD31 AB31 Z31 X31 V31 T31 R31 P31 N31 L31 J31 H31 F31 D31 B31">
    <cfRule type="expression" dxfId="2" priority="3" stopIfTrue="1">
      <formula>IF(B31="E",IF(C31="",1,0),0)</formula>
    </cfRule>
  </conditionalFormatting>
  <conditionalFormatting sqref="AD35 AB35 Z35 X35 V35 T35 R35 P35 N35 L35 J35 H35 F35 D35 B35">
    <cfRule type="expression" dxfId="1" priority="2" stopIfTrue="1">
      <formula>IF(B35="E",IF(C35="",1,0),0)</formula>
    </cfRule>
  </conditionalFormatting>
  <conditionalFormatting sqref="B59 D59 F59 H59 J59 L59 N59 P59 R59 T59 V59 X59 Z59 AB59 AD59">
    <cfRule type="expression" dxfId="0" priority="1" stopIfTrue="1">
      <formula>IF(B59="E",IF(C59="",1,0),0)</formula>
    </cfRule>
  </conditionalFormatting>
  <pageMargins left="0.7" right="0.7" top="0.75" bottom="0.75" header="0.25" footer="0.25"/>
  <pageSetup scale="72" orientation="portrait" horizontalDpi="300" verticalDpi="300" r:id="rId1"/>
  <headerFooter>
    <oddHeader>&amp;C&amp;"Arial,Bold"&amp;14CadetteTrax&amp;12
Summary Page - &amp;D</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7030A0"/>
    <pageSetUpPr fitToPage="1"/>
  </sheetPr>
  <dimension ref="A1:E84"/>
  <sheetViews>
    <sheetView showGridLines="0" zoomScale="136" zoomScaleNormal="136" workbookViewId="0">
      <selection activeCell="B2" sqref="B2"/>
    </sheetView>
  </sheetViews>
  <sheetFormatPr defaultRowHeight="12.75" x14ac:dyDescent="0.2"/>
  <cols>
    <col min="1" max="1" width="32.85546875" bestFit="1" customWidth="1"/>
    <col min="3" max="3" width="2.7109375" customWidth="1"/>
    <col min="4" max="4" width="32.85546875" bestFit="1" customWidth="1"/>
  </cols>
  <sheetData>
    <row r="1" spans="1:5" ht="15.75" x14ac:dyDescent="0.25">
      <c r="A1" s="294" t="s">
        <v>103</v>
      </c>
      <c r="B1" s="295" t="s">
        <v>104</v>
      </c>
      <c r="C1" s="296"/>
      <c r="D1" s="294" t="s">
        <v>103</v>
      </c>
      <c r="E1" s="295" t="s">
        <v>104</v>
      </c>
    </row>
    <row r="2" spans="1:5" x14ac:dyDescent="0.2">
      <c r="A2" s="193" t="str">
        <f>Summary!A3</f>
        <v>It's Your World -- Change It!</v>
      </c>
      <c r="B2" s="205"/>
      <c r="C2" s="191"/>
      <c r="D2" s="193" t="s">
        <v>301</v>
      </c>
      <c r="E2" s="203"/>
    </row>
    <row r="3" spans="1:5" x14ac:dyDescent="0.2">
      <c r="A3" s="207" t="str">
        <f>Summary!A4</f>
        <v>Digital Movie Maker</v>
      </c>
      <c r="B3" s="204" t="str">
        <f>IF((COUNTIF(Summary!B4:AE4,"E")-COUNTIF(Summary!B4:AE4,"Y")&gt;0),(COUNTIF(Summary!B4:AE4,"E")-COUNTIF(Summary!B4:AE4,"Y")),"")</f>
        <v/>
      </c>
      <c r="C3" s="191"/>
      <c r="D3" s="207" t="str">
        <f>Summary!A81</f>
        <v>Global Action Award</v>
      </c>
      <c r="E3" s="101" t="str">
        <f>IF((COUNTIF(Summary!B81:AE81,"E")-COUNTIF(Summary!B81:AE81,"Y")&gt;0),(COUNTIF(Summary!B81:AE81,"E")-COUNTIF(Summary!B81:AE81,"Y")),"")</f>
        <v/>
      </c>
    </row>
    <row r="4" spans="1:5" x14ac:dyDescent="0.2">
      <c r="A4" s="207" t="str">
        <f>Summary!A5</f>
        <v>Eating for Beauty</v>
      </c>
      <c r="B4" s="101" t="str">
        <f>IF((COUNTIF(Summary!B5:AE5,"E")-COUNTIF(Summary!B5:AE5,"Y")&gt;0),(COUNTIF(Summary!B5:AE5,"E")-COUNTIF(Summary!B5:AE5,"Y")),"")</f>
        <v/>
      </c>
      <c r="C4" s="191"/>
      <c r="D4" s="207" t="str">
        <f>Summary!A82</f>
        <v>International Friendship Recognition</v>
      </c>
      <c r="E4" s="101" t="str">
        <f>IF((COUNTIF(Summary!B82:AE82,"E")-COUNTIF(Summary!B82:AE82,"Y")&gt;0),(COUNTIF(Summary!B82:AE82,"E")-COUNTIF(Summary!B82:AE82,"Y")),"")</f>
        <v/>
      </c>
    </row>
    <row r="5" spans="1:5" x14ac:dyDescent="0.2">
      <c r="A5" s="207" t="str">
        <f>Summary!A6</f>
        <v>Public Speaker</v>
      </c>
      <c r="B5" s="101" t="str">
        <f>IF((COUNTIF(Summary!B6:AE6,"E")-COUNTIF(Summary!B6:AE6,"Y")&gt;0),(COUNTIF(Summary!B6:AE6,"E")-COUNTIF(Summary!B6:AE6,"Y")),"")</f>
        <v/>
      </c>
      <c r="C5" s="191"/>
      <c r="D5" s="207" t="str">
        <f>Summary!A83</f>
        <v>Investiture</v>
      </c>
      <c r="E5" s="101" t="str">
        <f>IF((COUNTIF(Summary!B83:AE83,"E")-COUNTIF(Summary!B83:AE83,"Y")&gt;0),(COUNTIF(Summary!B83:AE83,"E")-COUNTIF(Summary!B83:AE83,"Y")),"")</f>
        <v/>
      </c>
    </row>
    <row r="6" spans="1:5" x14ac:dyDescent="0.2">
      <c r="A6" s="207" t="str">
        <f>Summary!A7</f>
        <v>Science of Happiness</v>
      </c>
      <c r="B6" s="101" t="str">
        <f>IF((COUNTIF(Summary!B7:AE7,"E")-COUNTIF(Summary!B7:AE7,"Y")&gt;0),(COUNTIF(Summary!B7:AE7,"E")-COUNTIF(Summary!B7:AE7,"Y")),"")</f>
        <v/>
      </c>
      <c r="C6" s="191"/>
      <c r="D6" s="207" t="str">
        <f>Summary!A84</f>
        <v>Rededication (1st year)</v>
      </c>
      <c r="E6" s="101" t="str">
        <f>IF((COUNTIF(Summary!B84:AE84,"E")-COUNTIF(Summary!B84:AE84,"Y")&gt;0),(COUNTIF(Summary!B84:AE84,"E")-COUNTIF(Summary!B84:AE84,"Y")),"")</f>
        <v/>
      </c>
    </row>
    <row r="7" spans="1:5" x14ac:dyDescent="0.2">
      <c r="A7" s="207" t="str">
        <f>Summary!A8</f>
        <v>Screenwriter</v>
      </c>
      <c r="B7" s="114" t="str">
        <f>IF((COUNTIF(Summary!B8:AE8,"E")-COUNTIF(Summary!B8:AE8,"Y")&gt;0),(COUNTIF(Summary!B8:AE8,"E")-COUNTIF(Summary!B8:AE8,"Y")),"")</f>
        <v/>
      </c>
      <c r="C7" s="191"/>
      <c r="D7" s="207" t="str">
        <f>Summary!A85</f>
        <v>Rededication (2nd year)</v>
      </c>
      <c r="E7" s="101" t="str">
        <f>IF((COUNTIF(Summary!B85:AE85,"E")-COUNTIF(Summary!B85:AE85,"Y")&gt;0),(COUNTIF(Summary!B85:AE85,"E")-COUNTIF(Summary!B85:AE85,"Y")),"")</f>
        <v/>
      </c>
    </row>
    <row r="8" spans="1:5" x14ac:dyDescent="0.2">
      <c r="A8" s="193" t="str">
        <f>Summary!A9</f>
        <v>It's Your Planet -- Love It!</v>
      </c>
      <c r="B8" s="206"/>
      <c r="C8" s="191"/>
      <c r="D8" s="207" t="str">
        <f>Summary!A86</f>
        <v>Rededication (3rd year)</v>
      </c>
      <c r="E8" s="101" t="str">
        <f>IF((COUNTIF(Summary!B86:AE86,"E")-COUNTIF(Summary!B86:AE86,"Y")&gt;0),(COUNTIF(Summary!B86:AE86,"E")-COUNTIF(Summary!B86:AE86,"Y")),"")</f>
        <v/>
      </c>
    </row>
    <row r="9" spans="1:5" x14ac:dyDescent="0.2">
      <c r="A9" s="207" t="str">
        <f>Summary!A10</f>
        <v>Book Artist</v>
      </c>
      <c r="B9" s="204" t="str">
        <f>IF((COUNTIF(Summary!B10:AE10,"E")-COUNTIF(Summary!B10:AE10,"Y")&gt;0),(COUNTIF(Summary!B10:AE10,"E")-COUNTIF(Summary!B10:AE10,"Y")),"")</f>
        <v/>
      </c>
      <c r="C9" s="191"/>
      <c r="D9" s="207" t="str">
        <f>Summary!A87</f>
        <v>Rededication (4th year)</v>
      </c>
      <c r="E9" s="101" t="str">
        <f>IF((COUNTIF(Summary!B87:AE87,"E")-COUNTIF(Summary!B87:AE87,"Y")&gt;0),(COUNTIF(Summary!B87:AE87,"E")-COUNTIF(Summary!B87:AE87,"Y")),"")</f>
        <v/>
      </c>
    </row>
    <row r="10" spans="1:5" x14ac:dyDescent="0.2">
      <c r="A10" s="207" t="str">
        <f>Summary!A11</f>
        <v>Woodworker</v>
      </c>
      <c r="B10" s="101" t="str">
        <f>IF((COUNTIF(Summary!B11:AE11,"E")-COUNTIF(Summary!B11:AE11,"Y")&gt;0),(COUNTIF(Summary!B11:AE11,"E")-COUNTIF(Summary!B11:AE11,"Y")),"")</f>
        <v/>
      </c>
      <c r="C10" s="191"/>
      <c r="D10" s="207" t="str">
        <f>Summary!A88</f>
        <v>Rededication (5th year)</v>
      </c>
      <c r="E10" s="101" t="str">
        <f>IF((COUNTIF(Summary!B88:AE88,"E")-COUNTIF(Summary!B88:AE88,"Y")&gt;0),(COUNTIF(Summary!B88:AE88,"E")-COUNTIF(Summary!B88:AE88,"Y")),"")</f>
        <v/>
      </c>
    </row>
    <row r="11" spans="1:5" x14ac:dyDescent="0.2">
      <c r="A11" s="207" t="str">
        <f>Summary!A12</f>
        <v>Special Agent</v>
      </c>
      <c r="B11" s="101" t="str">
        <f>IF((COUNTIF(Summary!B12:AE12,"E")-COUNTIF(Summary!B12:AE12,"Y")&gt;0),(COUNTIF(Summary!B12:AE12,"E")-COUNTIF(Summary!B12:AE12,"Y")),"")</f>
        <v/>
      </c>
      <c r="C11" s="191"/>
      <c r="D11" s="207" t="str">
        <f>Summary!A89</f>
        <v>My Promise, My Faith (Year 1)</v>
      </c>
      <c r="E11" s="101" t="str">
        <f>IF((COUNTIF(Summary!B89:AE89,"E")-COUNTIF(Summary!B89:AE89,"Y")&gt;0),(COUNTIF(Summary!B89:AE89,"E")-COUNTIF(Summary!B89:AE89,"Y")),"")</f>
        <v/>
      </c>
    </row>
    <row r="12" spans="1:5" x14ac:dyDescent="0.2">
      <c r="A12" s="207" t="str">
        <f>Summary!A13</f>
        <v>Trailblazing</v>
      </c>
      <c r="B12" s="101" t="str">
        <f>IF((COUNTIF(Summary!B13:AE13,"E")-COUNTIF(Summary!B13:AE13,"Y")&gt;0),(COUNTIF(Summary!B13:AE13,"E")-COUNTIF(Summary!B13:AE13,"Y")),"")</f>
        <v/>
      </c>
      <c r="C12" s="191"/>
      <c r="D12" s="207" t="str">
        <f>Summary!A90</f>
        <v>My Promise, My Faith (Year 2)</v>
      </c>
      <c r="E12" s="101" t="str">
        <f>IF((COUNTIF(Summary!B90:AE90,"E")-COUNTIF(Summary!B90:AE90,"Y")&gt;0),(COUNTIF(Summary!B90:AE90,"E")-COUNTIF(Summary!B90:AE90,"Y")),"")</f>
        <v/>
      </c>
    </row>
    <row r="13" spans="1:5" x14ac:dyDescent="0.2">
      <c r="A13" s="207" t="str">
        <f>Summary!A14</f>
        <v>Babysitter</v>
      </c>
      <c r="B13" s="114" t="str">
        <f>IF((COUNTIF(Summary!B14:AE14,"E")-COUNTIF(Summary!B14:AE14,"Y")&gt;0),(COUNTIF(Summary!B14:AE14,"E")-COUNTIF(Summary!B14:AE14,"Y")),"")</f>
        <v/>
      </c>
      <c r="C13" s="191"/>
      <c r="D13" s="207" t="str">
        <f>Summary!A91</f>
        <v>My Promise, My Faith (Year 3)</v>
      </c>
      <c r="E13" s="101" t="str">
        <f>IF((COUNTIF(Summary!B91:AE91,"E")-COUNTIF(Summary!B91:AE91,"Y")&gt;0),(COUNTIF(Summary!B91:AE91,"E")-COUNTIF(Summary!B91:AE91,"Y")),"")</f>
        <v/>
      </c>
    </row>
    <row r="14" spans="1:5" s="300" customFormat="1" x14ac:dyDescent="0.2">
      <c r="A14" s="193" t="str">
        <f>Summary!A15</f>
        <v>It's Your Story -- Tell It!</v>
      </c>
      <c r="B14" s="297"/>
      <c r="C14" s="298"/>
      <c r="D14" s="207" t="str">
        <f>Summary!A92</f>
        <v>Safety Award</v>
      </c>
      <c r="E14" s="101" t="str">
        <f>IF((COUNTIF(Summary!B92:AE92,"E")-COUNTIF(Summary!B92:AE92,"Y")&gt;0),(COUNTIF(Summary!B92:AE92,"E")-COUNTIF(Summary!B92:AE92,"Y")),"")</f>
        <v/>
      </c>
    </row>
    <row r="15" spans="1:5" x14ac:dyDescent="0.2">
      <c r="A15" s="207" t="str">
        <f>Summary!A16</f>
        <v>Night Owl</v>
      </c>
      <c r="B15" s="204" t="str">
        <f>IF((COUNTIF(Summary!B16:AE16,"E")-COUNTIF(Summary!B16:AE16,"Y")&gt;0),(COUNTIF(Summary!B16:AE16,"E")-COUNTIF(Summary!B16:AE16,"Y")),"")</f>
        <v/>
      </c>
      <c r="C15" s="191"/>
      <c r="D15" s="198" t="str">
        <f>Summary!A93</f>
        <v>Silver Award</v>
      </c>
      <c r="E15" s="108">
        <f>IF((COUNTIF(Summary!B93:AE93,"E")-COUNTIF(Summary!B93:AE93,"Y")&gt;0),(COUNTIF(Summary!B93:AE93,"E")-COUNTIF(Summary!B93:AE93,"Y")),"")</f>
        <v>1</v>
      </c>
    </row>
    <row r="16" spans="1:5" x14ac:dyDescent="0.2">
      <c r="A16" s="207" t="str">
        <f>Summary!A17</f>
        <v>Animal Helpers</v>
      </c>
      <c r="B16" s="101" t="str">
        <f>IF((COUNTIF(Summary!B17:AE17,"E")-COUNTIF(Summary!B17:AE17,"Y")&gt;0),(COUNTIF(Summary!B17:AE17,"E")-COUNTIF(Summary!B17:AE17,"Y")),"")</f>
        <v/>
      </c>
      <c r="C16" s="191"/>
      <c r="D16" s="198" t="str">
        <f>Summary!A94</f>
        <v>Bridging to Seniors</v>
      </c>
      <c r="E16" s="101" t="str">
        <f>IF((COUNTIF(Summary!B94:AE94,"E")-COUNTIF(Summary!B94:AE94,"Y")&gt;0),(COUNTIF(Summary!B94:AE94,"E")-COUNTIF(Summary!B94:AE94,"Y")),"")</f>
        <v/>
      </c>
    </row>
    <row r="17" spans="1:5" x14ac:dyDescent="0.2">
      <c r="A17" s="207" t="str">
        <f>Summary!A18</f>
        <v>Field Day</v>
      </c>
      <c r="B17" s="101" t="str">
        <f>IF((COUNTIF(Summary!B18:AE18,"E")-COUNTIF(Summary!B18:AE18,"Y")&gt;0),(COUNTIF(Summary!B18:AE18,"E")-COUNTIF(Summary!B18:AE18,"Y")),"")</f>
        <v/>
      </c>
      <c r="C17" s="191"/>
      <c r="D17" s="197" t="s">
        <v>62</v>
      </c>
      <c r="E17" s="203"/>
    </row>
    <row r="18" spans="1:5" x14ac:dyDescent="0.2">
      <c r="A18" s="207" t="str">
        <f>Summary!A19</f>
        <v>Entrepreneur</v>
      </c>
      <c r="B18" s="101" t="str">
        <f>IF((COUNTIF(Summary!B19:AE19,"E")-COUNTIF(Summary!B19:AE19,"Y")&gt;0),(COUNTIF(Summary!B19:AE19,"E")-COUNTIF(Summary!B19:AE19,"Y")),"")</f>
        <v/>
      </c>
      <c r="C18" s="191"/>
      <c r="D18" s="196" t="str">
        <f>Summary!A96</f>
        <v>&lt;LIST PATCH HERE&gt;</v>
      </c>
      <c r="E18" s="101" t="str">
        <f>IF((COUNTIF(Summary!B96:AE96,"E")-COUNTIF(Summary!B96:AE96,"Y")&gt;0),(COUNTIF(Summary!B96:AE96,"E")-COUNTIF(Summary!B96:AE96,"Y")),"")</f>
        <v/>
      </c>
    </row>
    <row r="19" spans="1:5" x14ac:dyDescent="0.2">
      <c r="A19" s="207" t="str">
        <f>Summary!A20</f>
        <v>Netiquette</v>
      </c>
      <c r="B19" s="114" t="str">
        <f>IF((COUNTIF(Summary!B20:AE20,"E")-COUNTIF(Summary!B20:AE20,"Y")&gt;0),(COUNTIF(Summary!B20:AE20,"E")-COUNTIF(Summary!B20:AE20,"Y")),"")</f>
        <v/>
      </c>
      <c r="C19" s="191"/>
      <c r="D19" s="196" t="str">
        <f>Summary!A97</f>
        <v>&lt;LIST PATCH HERE&gt;</v>
      </c>
      <c r="E19" s="101" t="str">
        <f>IF((COUNTIF(Summary!B97:AE97,"E")-COUNTIF(Summary!B97:AE97,"Y")&gt;0),(COUNTIF(Summary!B97:AE97,"E")-COUNTIF(Summary!B97:AE97,"Y")),"")</f>
        <v/>
      </c>
    </row>
    <row r="20" spans="1:5" x14ac:dyDescent="0.2">
      <c r="A20" s="193" t="str">
        <f>Summary!A21</f>
        <v>Legacy</v>
      </c>
      <c r="B20" s="203"/>
      <c r="C20" s="191"/>
      <c r="D20" s="196" t="str">
        <f>Summary!A98</f>
        <v>&lt;LIST PATCH HERE&gt;</v>
      </c>
      <c r="E20" s="101" t="str">
        <f>IF((COUNTIF(Summary!B98:AE98,"E")-COUNTIF(Summary!B98:AE98,"Y")&gt;0),(COUNTIF(Summary!B98:AE98,"E")-COUNTIF(Summary!B98:AE98,"Y")),"")</f>
        <v/>
      </c>
    </row>
    <row r="21" spans="1:5" x14ac:dyDescent="0.2">
      <c r="A21" s="207" t="str">
        <f>Summary!A22</f>
        <v>Comic Artist</v>
      </c>
      <c r="B21" s="204" t="str">
        <f>IF((COUNTIF(Summary!B22:AE22,"E")-COUNTIF(Summary!B22:AE22,"Y")&gt;0),(COUNTIF(Summary!B22:AE22,"E")-COUNTIF(Summary!B22:AE22,"Y")),"")</f>
        <v/>
      </c>
      <c r="C21" s="191"/>
      <c r="D21" s="299" t="str">
        <f>Summary!A99</f>
        <v>&lt;LIST PATCH HERE&gt;</v>
      </c>
      <c r="E21" s="101" t="str">
        <f>IF((COUNTIF(Summary!B99:AE99,"E")-COUNTIF(Summary!B99:AE99,"Y")&gt;0),(COUNTIF(Summary!B99:AE99,"E")-COUNTIF(Summary!B99:AE99,"Y")),"")</f>
        <v/>
      </c>
    </row>
    <row r="22" spans="1:5" x14ac:dyDescent="0.2">
      <c r="A22" s="207" t="str">
        <f>Summary!A23</f>
        <v>Good Sportsmanship</v>
      </c>
      <c r="B22" s="204" t="str">
        <f>IF((COUNTIF(Summary!B23:AE23,"E")-COUNTIF(Summary!B23:AE23,"Y")&gt;0),(COUNTIF(Summary!B23:AE23,"E")-COUNTIF(Summary!B23:AE23,"Y")),"")</f>
        <v/>
      </c>
      <c r="C22" s="191"/>
      <c r="D22" s="196" t="str">
        <f>Summary!A100</f>
        <v>&lt;LIST PATCH HERE&gt;</v>
      </c>
      <c r="E22" s="101" t="str">
        <f>IF((COUNTIF(Summary!B100:AE100,"E")-COUNTIF(Summary!B100:AE100,"Y")&gt;0),(COUNTIF(Summary!B100:AE100,"E")-COUNTIF(Summary!B100:AE100,"Y")),"")</f>
        <v/>
      </c>
    </row>
    <row r="23" spans="1:5" x14ac:dyDescent="0.2">
      <c r="A23" s="207" t="str">
        <f>Summary!A24</f>
        <v>Finding Common Ground</v>
      </c>
      <c r="B23" s="204" t="str">
        <f>IF((COUNTIF(Summary!B24:AE24,"E")-COUNTIF(Summary!B24:AE24,"Y")&gt;0),(COUNTIF(Summary!B24:AE24,"E")-COUNTIF(Summary!B24:AE24,"Y")),"")</f>
        <v/>
      </c>
      <c r="C23" s="191"/>
      <c r="D23" s="196" t="str">
        <f>Summary!A101</f>
        <v>&lt;LIST PATCH HERE&gt;</v>
      </c>
      <c r="E23" s="101" t="str">
        <f>IF((COUNTIF(Summary!B101:AE101,"E")-COUNTIF(Summary!B101:AE101,"Y")&gt;0),(COUNTIF(Summary!B101:AE101,"E")-COUNTIF(Summary!B101:AE101,"Y")),"")</f>
        <v/>
      </c>
    </row>
    <row r="24" spans="1:5" x14ac:dyDescent="0.2">
      <c r="A24" s="207" t="str">
        <f>Summary!A25</f>
        <v>New Cuisines</v>
      </c>
      <c r="B24" s="204" t="str">
        <f>IF((COUNTIF(Summary!B25:AE25,"E")-COUNTIF(Summary!B25:AE25,"Y")&gt;0),(COUNTIF(Summary!B25:AE25,"E")-COUNTIF(Summary!B25:AE25,"Y")),"")</f>
        <v/>
      </c>
      <c r="C24" s="191"/>
      <c r="D24" s="196" t="str">
        <f>Summary!A102</f>
        <v>&lt;LIST PATCH HERE&gt;</v>
      </c>
      <c r="E24" s="101" t="str">
        <f>IF((COUNTIF(Summary!B102:AE102,"E")-COUNTIF(Summary!B102:AE102,"Y")&gt;0),(COUNTIF(Summary!B102:AE102,"E")-COUNTIF(Summary!B102:AE102,"Y")),"")</f>
        <v/>
      </c>
    </row>
    <row r="25" spans="1:5" x14ac:dyDescent="0.2">
      <c r="A25" s="207" t="str">
        <f>Summary!A26</f>
        <v>Cadette First Aid</v>
      </c>
      <c r="B25" s="204" t="str">
        <f>IF((COUNTIF(Summary!B26:AE26,"E")-COUNTIF(Summary!B26:AE26,"Y")&gt;0),(COUNTIF(Summary!B26:AE26,"E")-COUNTIF(Summary!B26:AE26,"Y")),"")</f>
        <v/>
      </c>
      <c r="C25" s="191"/>
      <c r="D25" s="196" t="str">
        <f>Summary!A103</f>
        <v>&lt;LIST PATCH HERE&gt;</v>
      </c>
      <c r="E25" s="101" t="str">
        <f>IF((COUNTIF(Summary!B103:AE103,"E")-COUNTIF(Summary!B103:AE103,"Y")&gt;0),(COUNTIF(Summary!B103:AE103,"E")-COUNTIF(Summary!B103:AE103,"Y")),"")</f>
        <v/>
      </c>
    </row>
    <row r="26" spans="1:5" x14ac:dyDescent="0.2">
      <c r="A26" s="207" t="str">
        <f>Summary!A27</f>
        <v>Cadette Girl Scout Way</v>
      </c>
      <c r="B26" s="204" t="str">
        <f>IF((COUNTIF(Summary!B27:AE27,"E")-COUNTIF(Summary!B27:AE27,"Y")&gt;0),(COUNTIF(Summary!B27:AE27,"E")-COUNTIF(Summary!B27:AE27,"Y")),"")</f>
        <v/>
      </c>
      <c r="C26" s="191"/>
      <c r="D26" s="196" t="str">
        <f>Summary!A104</f>
        <v>&lt;LIST PATCH HERE&gt;</v>
      </c>
      <c r="E26" s="101" t="str">
        <f>IF((COUNTIF(Summary!B104:AE104,"E")-COUNTIF(Summary!B104:AE104,"Y")&gt;0),(COUNTIF(Summary!B104:AE104,"E")-COUNTIF(Summary!B104:AE104,"Y")),"")</f>
        <v/>
      </c>
    </row>
    <row r="27" spans="1:5" x14ac:dyDescent="0.2">
      <c r="A27" s="207" t="str">
        <f>Summary!A28</f>
        <v>Trees</v>
      </c>
      <c r="B27" s="204" t="str">
        <f>IF((COUNTIF(Summary!B28:AE28,"E")-COUNTIF(Summary!B28:AE28,"Y")&gt;0),(COUNTIF(Summary!B28:AE28,"E")-COUNTIF(Summary!B28:AE28,"Y")),"")</f>
        <v/>
      </c>
      <c r="C27" s="191"/>
      <c r="D27" s="196" t="str">
        <f>Summary!A105</f>
        <v>&lt;LIST PATCH HERE&gt;</v>
      </c>
      <c r="E27" s="101" t="str">
        <f>IF((COUNTIF(Summary!B105:AE105,"E")-COUNTIF(Summary!B105:AE105,"Y")&gt;0),(COUNTIF(Summary!B105:AE105,"E")-COUNTIF(Summary!B105:AE105,"Y")),"")</f>
        <v/>
      </c>
    </row>
    <row r="28" spans="1:5" x14ac:dyDescent="0.2">
      <c r="A28" s="193" t="str">
        <f>Summary!A29</f>
        <v>Financial Literacy</v>
      </c>
      <c r="B28" s="208"/>
      <c r="C28" s="191"/>
      <c r="D28" s="196" t="str">
        <f>Summary!A106</f>
        <v>&lt;LIST PATCH HERE&gt;</v>
      </c>
      <c r="E28" s="101" t="str">
        <f>IF((COUNTIF(Summary!B106:AE106,"E")-COUNTIF(Summary!B106:AE106,"Y")&gt;0),(COUNTIF(Summary!B106:AE106,"E")-COUNTIF(Summary!B106:AE106,"Y")),"")</f>
        <v/>
      </c>
    </row>
    <row r="29" spans="1:5" x14ac:dyDescent="0.2">
      <c r="A29" s="207" t="str">
        <f>Summary!A30</f>
        <v>Budgeting</v>
      </c>
      <c r="B29" s="204" t="str">
        <f>IF((COUNTIF(Summary!B30:AE30,"E")-COUNTIF(Summary!B30:AE30,"Y")&gt;0),(COUNTIF(Summary!B30:AE30,"E")-COUNTIF(Summary!B30:AE30,"Y")),"")</f>
        <v/>
      </c>
      <c r="C29" s="191"/>
      <c r="D29" s="196" t="str">
        <f>Summary!A107</f>
        <v>&lt;LIST PATCH HERE&gt;</v>
      </c>
      <c r="E29" s="101" t="str">
        <f>IF((COUNTIF(Summary!B107:AE107,"E")-COUNTIF(Summary!B107:AE107,"Y")&gt;0),(COUNTIF(Summary!B107:AE107,"E")-COUNTIF(Summary!B107:AE107,"Y")),"")</f>
        <v/>
      </c>
    </row>
    <row r="30" spans="1:5" x14ac:dyDescent="0.2">
      <c r="A30" s="207" t="str">
        <f>Summary!A31</f>
        <v>Comparison Shopping</v>
      </c>
      <c r="B30" s="204" t="str">
        <f>IF((COUNTIF(Summary!B31:AE31,"E")-COUNTIF(Summary!B31:AE31,"Y")&gt;0),(COUNTIF(Summary!B31:AE31,"E")-COUNTIF(Summary!B31:AE31,"Y")),"")</f>
        <v/>
      </c>
      <c r="C30" s="191"/>
      <c r="D30" s="196" t="str">
        <f>Summary!A108</f>
        <v>&lt;LIST PATCH HERE&gt;</v>
      </c>
      <c r="E30" s="101" t="str">
        <f>IF((COUNTIF(Summary!B108:AE108,"E")-COUNTIF(Summary!B108:AE108,"Y")&gt;0),(COUNTIF(Summary!B108:AE108,"E")-COUNTIF(Summary!B108:AE108,"Y")),"")</f>
        <v/>
      </c>
    </row>
    <row r="31" spans="1:5" x14ac:dyDescent="0.2">
      <c r="A31" s="207" t="str">
        <f>Summary!A32</f>
        <v>Financing My Dreams</v>
      </c>
      <c r="B31" s="204" t="str">
        <f>IF((COUNTIF(Summary!B32:AE32,"E")-COUNTIF(Summary!B32:AE32,"Y")&gt;0),(COUNTIF(Summary!B32:AE32,"E")-COUNTIF(Summary!B32:AE32,"Y")),"")</f>
        <v/>
      </c>
      <c r="C31" s="191"/>
      <c r="D31" s="196" t="str">
        <f>Summary!A109</f>
        <v>&lt;LIST PATCH HERE&gt;</v>
      </c>
      <c r="E31" s="101" t="str">
        <f>IF((COUNTIF(Summary!B109:AE109,"E")-COUNTIF(Summary!B109:AE109,"Y")&gt;0),(COUNTIF(Summary!B109:AE109,"E")-COUNTIF(Summary!B109:AE109,"Y")),"")</f>
        <v/>
      </c>
    </row>
    <row r="32" spans="1:5" x14ac:dyDescent="0.2">
      <c r="A32" s="193" t="str">
        <f>Summary!A33</f>
        <v>Cookie Business</v>
      </c>
      <c r="B32" s="208"/>
      <c r="C32" s="191"/>
      <c r="D32" s="196" t="str">
        <f>Summary!A110</f>
        <v>&lt;LIST PATCH HERE&gt;</v>
      </c>
      <c r="E32" s="101" t="str">
        <f>IF((COUNTIF(Summary!B110:AE110,"E")-COUNTIF(Summary!B110:AE110,"Y")&gt;0),(COUNTIF(Summary!B110:AE110,"E")-COUNTIF(Summary!B110:AE110,"Y")),"")</f>
        <v/>
      </c>
    </row>
    <row r="33" spans="1:5" x14ac:dyDescent="0.2">
      <c r="A33" s="207" t="str">
        <f>Summary!A34</f>
        <v>Business Plan</v>
      </c>
      <c r="B33" s="204" t="str">
        <f>IF((COUNTIF(Summary!B34:AE34,"E")-COUNTIF(Summary!B34:AE34,"Y")&gt;0),(COUNTIF(Summary!B34:AE34,"E")-COUNTIF(Summary!B34:AE34,"Y")),"")</f>
        <v/>
      </c>
      <c r="C33" s="191"/>
      <c r="D33" s="196" t="str">
        <f>Summary!A111</f>
        <v>&lt;LIST PATCH HERE&gt;</v>
      </c>
      <c r="E33" s="101" t="str">
        <f>IF((COUNTIF(Summary!B111:AE111,"E")-COUNTIF(Summary!B111:AE111,"Y")&gt;0),(COUNTIF(Summary!B111:AE111,"E")-COUNTIF(Summary!B111:AE111,"Y")),"")</f>
        <v/>
      </c>
    </row>
    <row r="34" spans="1:5" x14ac:dyDescent="0.2">
      <c r="A34" s="207" t="str">
        <f>Summary!A35</f>
        <v>Marketing</v>
      </c>
      <c r="B34" s="204" t="str">
        <f>IF((COUNTIF(Summary!B35:AE35,"E")-COUNTIF(Summary!B35:AE35,"Y")&gt;0),(COUNTIF(Summary!B35:AE35,"E")-COUNTIF(Summary!B35:AE35,"Y")),"")</f>
        <v/>
      </c>
      <c r="C34" s="191"/>
      <c r="D34" s="196" t="str">
        <f>Summary!A112</f>
        <v>&lt;LIST PATCH HERE&gt;</v>
      </c>
      <c r="E34" s="101" t="str">
        <f>IF((COUNTIF(Summary!B112:AE112,"E")-COUNTIF(Summary!B112:AE112,"Y")&gt;0),(COUNTIF(Summary!B112:AE112,"E")-COUNTIF(Summary!B112:AE112,"Y")),"")</f>
        <v/>
      </c>
    </row>
    <row r="35" spans="1:5" x14ac:dyDescent="0.2">
      <c r="A35" s="207" t="str">
        <f>Summary!A36</f>
        <v>Think Big</v>
      </c>
      <c r="B35" s="204" t="str">
        <f>IF((COUNTIF(Summary!B36:AE36,"E")-COUNTIF(Summary!B36:AE36,"Y")&gt;0),(COUNTIF(Summary!B36:AE36,"E")-COUNTIF(Summary!B36:AE36,"Y")),"")</f>
        <v/>
      </c>
      <c r="C35" s="191"/>
      <c r="D35" s="196" t="str">
        <f>Summary!A113</f>
        <v>&lt;LIST PATCH HERE&gt;</v>
      </c>
      <c r="E35" s="101" t="str">
        <f>IF((COUNTIF(Summary!B113:AE113,"E")-COUNTIF(Summary!B113:AE113,"Y")&gt;0),(COUNTIF(Summary!B113:AE113,"E")-COUNTIF(Summary!B113:AE113,"Y")),"")</f>
        <v/>
      </c>
    </row>
    <row r="36" spans="1:5" x14ac:dyDescent="0.2">
      <c r="A36" s="199" t="s">
        <v>92</v>
      </c>
      <c r="B36" s="203"/>
      <c r="C36" s="191"/>
      <c r="D36" s="196" t="str">
        <f>Summary!A114</f>
        <v>&lt;LIST PATCH HERE&gt;</v>
      </c>
      <c r="E36" s="101" t="str">
        <f>IF((COUNTIF(Summary!B114:AE114,"E")-COUNTIF(Summary!B114:AE114,"Y")&gt;0),(COUNTIF(Summary!B114:AE114,"E")-COUNTIF(Summary!B114:AE114,"Y")),"")</f>
        <v/>
      </c>
    </row>
    <row r="37" spans="1:5" x14ac:dyDescent="0.2">
      <c r="A37" s="196" t="str">
        <f>Summary!A38</f>
        <v>aMAZE!</v>
      </c>
      <c r="B37" s="101" t="str">
        <f>IF((COUNTIF(Summary!B39:AE39,"E")-COUNTIF(Summary!B39:AE39,"Y")&gt;0),(COUNTIF(Summary!B39:AE39,"E")-COUNTIF(Summary!B39:AE39,"Y")),"")</f>
        <v/>
      </c>
      <c r="C37" s="191"/>
      <c r="D37" s="196" t="str">
        <f>Summary!A115</f>
        <v>&lt;LIST PATCH HERE&gt;</v>
      </c>
      <c r="E37" s="101" t="str">
        <f>IF((COUNTIF(Summary!B115:AE115,"E")-COUNTIF(Summary!B115:AE115,"Y")&gt;0),(COUNTIF(Summary!B115:AE115,"E")-COUNTIF(Summary!B115:AE115,"Y")),"")</f>
        <v/>
      </c>
    </row>
    <row r="38" spans="1:5" x14ac:dyDescent="0.2">
      <c r="A38" s="194" t="str">
        <f>Summary!A43</f>
        <v>BREATHE</v>
      </c>
      <c r="B38" s="101" t="str">
        <f>IF((COUNTIF(Summary!B44:AE44,"E")-COUNTIF(Summary!B44:AE44,"Y")&gt;0),(COUNTIF(Summary!B44:AE44,"E")-COUNTIF(Summary!B44:AE44,"Y")),"")</f>
        <v/>
      </c>
      <c r="C38" s="191"/>
      <c r="D38" s="196" t="str">
        <f>Summary!A116</f>
        <v>&lt;LIST PATCH HERE&gt;</v>
      </c>
      <c r="E38" s="101" t="str">
        <f>IF((COUNTIF(Summary!B116:AE116,"E")-COUNTIF(Summary!B116:AE116,"Y")&gt;0),(COUNTIF(Summary!B116:AE116,"E")-COUNTIF(Summary!B116:AE116,"Y")),"")</f>
        <v/>
      </c>
    </row>
    <row r="39" spans="1:5" x14ac:dyDescent="0.2">
      <c r="A39" s="194" t="str">
        <f>Summary!A48</f>
        <v>MEdia</v>
      </c>
      <c r="B39" s="101" t="str">
        <f>IF((COUNTIF(Summary!B49:AE49,"E")-COUNTIF(Summary!B49:AE49,"Y")&gt;0),(COUNTIF(Summary!B49:AE49,"E")-COUNTIF(Summary!B49:AE49,"Y")),"")</f>
        <v/>
      </c>
      <c r="C39" s="191"/>
      <c r="D39" s="196" t="str">
        <f>Summary!A117</f>
        <v>&lt;LIST PATCH HERE&gt;</v>
      </c>
      <c r="E39" s="101" t="str">
        <f>IF((COUNTIF(Summary!B117:AE117,"E")-COUNTIF(Summary!B117:AE117,"Y")&gt;0),(COUNTIF(Summary!B117:AE117,"E")-COUNTIF(Summary!B117:AE117,"Y")),"")</f>
        <v/>
      </c>
    </row>
    <row r="40" spans="1:5" x14ac:dyDescent="0.2">
      <c r="A40" s="193" t="str">
        <f>Summary!A53</f>
        <v>Council's Own</v>
      </c>
      <c r="B40" s="203"/>
      <c r="C40" s="191"/>
      <c r="D40" s="196" t="str">
        <f>Summary!A118</f>
        <v>&lt;LIST PATCH HERE&gt;</v>
      </c>
      <c r="E40" s="101" t="str">
        <f>IF((COUNTIF(Summary!B118:AE118,"E")-COUNTIF(Summary!B118:AE118,"Y")&gt;0),(COUNTIF(Summary!B118:AE118,"E")-COUNTIF(Summary!B118:AE118,"Y")),"")</f>
        <v/>
      </c>
    </row>
    <row r="41" spans="1:5" x14ac:dyDescent="0.2">
      <c r="A41" s="195" t="str">
        <f>Summary!A54</f>
        <v>&lt;&lt;List Badge Here&gt;&gt;</v>
      </c>
      <c r="B41" s="101" t="str">
        <f>IF((COUNTIF(Summary!B54:AE54,"E")-COUNTIF(Summary!B54:AE54,"Y")&gt;0),(COUNTIF(Summary!B54:AE54,"E")-COUNTIF(Summary!B54:AE54,"Y")),"")</f>
        <v/>
      </c>
      <c r="C41" s="191"/>
      <c r="D41" s="196" t="str">
        <f>Summary!A119</f>
        <v>&lt;LIST PATCH HERE&gt;</v>
      </c>
      <c r="E41" s="101" t="str">
        <f>IF((COUNTIF(Summary!B119:AE119,"E")-COUNTIF(Summary!B119:AE119,"Y")&gt;0),(COUNTIF(Summary!B119:AE119,"E")-COUNTIF(Summary!B119:AE119,"Y")),"")</f>
        <v/>
      </c>
    </row>
    <row r="42" spans="1:5" x14ac:dyDescent="0.2">
      <c r="A42" s="195" t="str">
        <f>Summary!A55</f>
        <v>&lt;&lt;List Badge Here&gt;&gt;</v>
      </c>
      <c r="B42" s="101" t="str">
        <f>IF((COUNTIF(Summary!B55:AE55,"E")-COUNTIF(Summary!B55:AE55,"Y")&gt;0),(COUNTIF(Summary!B55:AE55,"E")-COUNTIF(Summary!B55:AE55,"Y")),"")</f>
        <v/>
      </c>
      <c r="C42" s="191"/>
      <c r="D42" s="196" t="str">
        <f>Summary!A120</f>
        <v>&lt;LIST PATCH HERE&gt;</v>
      </c>
      <c r="E42" s="101" t="str">
        <f>IF((COUNTIF(Summary!B120:AE120,"E")-COUNTIF(Summary!B120:AE120,"Y")&gt;0),(COUNTIF(Summary!B120:AE120,"E")-COUNTIF(Summary!B120:AE120,"Y")),"")</f>
        <v/>
      </c>
    </row>
    <row r="43" spans="1:5" x14ac:dyDescent="0.2">
      <c r="A43" s="195" t="str">
        <f>Summary!A56</f>
        <v>&lt;&lt;List Badge Here&gt;&gt;</v>
      </c>
      <c r="B43" s="101" t="str">
        <f>IF((COUNTIF(Summary!B56:AE56,"E")-COUNTIF(Summary!B56:AE56,"Y")&gt;0),(COUNTIF(Summary!B56:AE56,"E")-COUNTIF(Summary!B56:AE56,"Y")),"")</f>
        <v/>
      </c>
      <c r="C43" s="191"/>
      <c r="D43" s="196" t="str">
        <f>Summary!A121</f>
        <v>&lt;LIST PATCH HERE&gt;</v>
      </c>
      <c r="E43" s="101" t="str">
        <f>IF((COUNTIF(Summary!B121:AE121,"E")-COUNTIF(Summary!B121:AE121,"Y")&gt;0),(COUNTIF(Summary!B121:AE121,"E")-COUNTIF(Summary!B121:AE121,"Y")),"")</f>
        <v/>
      </c>
    </row>
    <row r="44" spans="1:5" x14ac:dyDescent="0.2">
      <c r="A44" s="195" t="str">
        <f>Summary!A57</f>
        <v>&lt;&lt;List Badge Here&gt;&gt;</v>
      </c>
      <c r="B44" s="101" t="str">
        <f>IF((COUNTIF(Summary!B57:AE57,"E")-COUNTIF(Summary!B57:AE57,"Y")&gt;0),(COUNTIF(Summary!B57:AE57,"E")-COUNTIF(Summary!B57:AE57,"Y")),"")</f>
        <v/>
      </c>
      <c r="C44" s="191"/>
      <c r="D44" s="196" t="str">
        <f>Summary!A122</f>
        <v>&lt;LIST PATCH HERE&gt;</v>
      </c>
      <c r="E44" s="101" t="str">
        <f>IF((COUNTIF(Summary!B122:AE122,"E")-COUNTIF(Summary!B122:AE122,"Y")&gt;0),(COUNTIF(Summary!B122:AE122,"E")-COUNTIF(Summary!B122:AE122,"Y")),"")</f>
        <v/>
      </c>
    </row>
    <row r="45" spans="1:5" x14ac:dyDescent="0.2">
      <c r="A45" s="195" t="str">
        <f>Summary!A58</f>
        <v>&lt;&lt;List Badge Here&gt;&gt;</v>
      </c>
      <c r="B45" s="101" t="str">
        <f>IF((COUNTIF(Summary!B58:AE58,"E")-COUNTIF(Summary!B58:AE58,"Y")&gt;0),(COUNTIF(Summary!B58:AE58,"E")-COUNTIF(Summary!B58:AE58,"Y")),"")</f>
        <v/>
      </c>
      <c r="C45" s="191"/>
      <c r="D45" s="196" t="str">
        <f>Summary!A123</f>
        <v>&lt;LIST PATCH HERE&gt;</v>
      </c>
      <c r="E45" s="101" t="str">
        <f>IF((COUNTIF(Summary!B123:AE123,"E")-COUNTIF(Summary!B123:AE123,"Y")&gt;0),(COUNTIF(Summary!B123:AE123,"E")-COUNTIF(Summary!B123:AE123,"Y")),"")</f>
        <v/>
      </c>
    </row>
    <row r="46" spans="1:5" x14ac:dyDescent="0.2">
      <c r="A46" s="195" t="str">
        <f>Summary!A59</f>
        <v>&lt;&lt;List Badge Here&gt;&gt;</v>
      </c>
      <c r="B46" s="101" t="str">
        <f>IF((COUNTIF(Summary!B59:AE59,"E")-COUNTIF(Summary!B59:AE59,"Y")&gt;0),(COUNTIF(Summary!B59:AE59,"E")-COUNTIF(Summary!B59:AE59,"Y")),"")</f>
        <v/>
      </c>
      <c r="C46" s="191"/>
      <c r="D46" s="196" t="str">
        <f>Summary!A124</f>
        <v>&lt;LIST PATCH HERE&gt;</v>
      </c>
      <c r="E46" s="101" t="str">
        <f>IF((COUNTIF(Summary!B124:AE124,"E")-COUNTIF(Summary!B124:AE124,"Y")&gt;0),(COUNTIF(Summary!B124:AE124,"E")-COUNTIF(Summary!B124:AE124,"Y")),"")</f>
        <v/>
      </c>
    </row>
    <row r="47" spans="1:5" x14ac:dyDescent="0.2">
      <c r="A47" s="198" t="str">
        <f>Summary!A60</f>
        <v>Age-Level Awards</v>
      </c>
      <c r="B47" s="203"/>
      <c r="C47" s="191"/>
      <c r="D47" s="196" t="str">
        <f>Summary!A125</f>
        <v>&lt;LIST PATCH HERE&gt;</v>
      </c>
      <c r="E47" s="101" t="str">
        <f>IF((COUNTIF(Summary!B125:AE125,"E")-COUNTIF(Summary!B125:AE125,"Y")&gt;0),(COUNTIF(Summary!B125:AE125,"E")-COUNTIF(Summary!B125:AE125,"Y")),"")</f>
        <v/>
      </c>
    </row>
    <row r="48" spans="1:5" x14ac:dyDescent="0.2">
      <c r="A48" s="207" t="str">
        <f>Summary!A61</f>
        <v>Silver Torch Award</v>
      </c>
      <c r="B48" s="101" t="str">
        <f>IF((COUNTIF(Summary!B61:AE61,"E")-COUNTIF(Summary!B61:AE61,"Y")&gt;0),(COUNTIF(Summary!B61:AE61,"E")-COUNTIF(Summary!B61:AE61,"Y")),"")</f>
        <v/>
      </c>
      <c r="C48" s="191"/>
      <c r="D48" s="196" t="str">
        <f>Summary!A126</f>
        <v>&lt;LIST PATCH HERE&gt;</v>
      </c>
      <c r="E48" s="101" t="str">
        <f>IF((COUNTIF(Summary!B126:AE126,"E")-COUNTIF(Summary!B126:AE126,"Y")&gt;0),(COUNTIF(Summary!B126:AE126,"E")-COUNTIF(Summary!B126:AE126,"Y")),"")</f>
        <v/>
      </c>
    </row>
    <row r="49" spans="1:5" x14ac:dyDescent="0.2">
      <c r="A49" s="207" t="str">
        <f>Summary!A62</f>
        <v>Cadette Community Service bar</v>
      </c>
      <c r="B49" s="101" t="str">
        <f>IF((COUNTIF(Summary!B62:AE62,"E")-COUNTIF(Summary!B62:AE62,"Y")&gt;0),(COUNTIF(Summary!B62:AE62,"E")-COUNTIF(Summary!B62:AE62,"Y")),"")</f>
        <v/>
      </c>
      <c r="C49" s="191"/>
      <c r="D49" s="196" t="str">
        <f>Summary!A127</f>
        <v>&lt;LIST PATCH HERE&gt;</v>
      </c>
      <c r="E49" s="101" t="str">
        <f>IF((COUNTIF(Summary!B127:AE127,"E")-COUNTIF(Summary!B127:AE127,"Y")&gt;0),(COUNTIF(Summary!B127:AE127,"E")-COUNTIF(Summary!B127:AE127,"Y")),"")</f>
        <v/>
      </c>
    </row>
    <row r="50" spans="1:5" x14ac:dyDescent="0.2">
      <c r="A50" s="207" t="str">
        <f>Summary!A63</f>
        <v>Cadette Service to Girl Scouting bar</v>
      </c>
      <c r="B50" s="101" t="str">
        <f>IF((COUNTIF(Summary!B63:AE63,"E")-COUNTIF(Summary!B63:AE63,"Y")&gt;0),(COUNTIF(Summary!B63:AE63,"E")-COUNTIF(Summary!B63:AE63,"Y")),"")</f>
        <v/>
      </c>
      <c r="C50" s="191"/>
      <c r="D50" s="196" t="str">
        <f>Summary!A128</f>
        <v>&lt;LIST PATCH HERE&gt;</v>
      </c>
      <c r="E50" s="101" t="str">
        <f>IF((COUNTIF(Summary!B128:AE128,"E")-COUNTIF(Summary!B128:AE128,"Y")&gt;0),(COUNTIF(Summary!B128:AE128,"E")-COUNTIF(Summary!B128:AE128,"Y")),"")</f>
        <v/>
      </c>
    </row>
    <row r="51" spans="1:5" x14ac:dyDescent="0.2">
      <c r="A51" s="207" t="str">
        <f>Summary!A64</f>
        <v>Cadette Program Aide</v>
      </c>
      <c r="B51" s="101" t="str">
        <f>IF((COUNTIF(Summary!B64:AE64,"E")-COUNTIF(Summary!B64:AE64,"Y")&gt;0),(COUNTIF(Summary!B64:AE64,"E")-COUNTIF(Summary!B64:AE64,"Y")),"")</f>
        <v/>
      </c>
      <c r="C51" s="191"/>
      <c r="D51" s="196" t="str">
        <f>Summary!A129</f>
        <v>&lt;LIST PATCH HERE&gt;</v>
      </c>
      <c r="E51" s="101" t="str">
        <f>IF((COUNTIF(Summary!B129:AE129,"E")-COUNTIF(Summary!B129:AE129,"Y")&gt;0),(COUNTIF(Summary!B129:AE129,"E")-COUNTIF(Summary!B129:AE129,"Y")),"")</f>
        <v/>
      </c>
    </row>
    <row r="52" spans="1:5" x14ac:dyDescent="0.2">
      <c r="A52" s="207" t="str">
        <f>Summary!A65</f>
        <v>Journey Summit Pin</v>
      </c>
      <c r="B52" s="101" t="str">
        <f>IF((COUNTIF(Summary!B65:AE65,"E")-COUNTIF(Summary!B65:AE65,"Y")&gt;0),(COUNTIF(Summary!B65:AE65,"E")-COUNTIF(Summary!B65:AE65,"Y")),"")</f>
        <v/>
      </c>
      <c r="C52" s="191"/>
      <c r="D52" s="196" t="str">
        <f>Summary!A130</f>
        <v>&lt;LIST PATCH HERE&gt;</v>
      </c>
      <c r="E52" s="101" t="str">
        <f>IF((COUNTIF(Summary!B130:AE130,"E")-COUNTIF(Summary!B130:AE130,"Y")&gt;0),(COUNTIF(Summary!B130:AE130,"E")-COUNTIF(Summary!B130:AE130,"Y")),"")</f>
        <v/>
      </c>
    </row>
    <row r="53" spans="1:5" x14ac:dyDescent="0.2">
      <c r="A53" s="207" t="str">
        <f>Summary!A66</f>
        <v>Cookie Rally (Year 1)</v>
      </c>
      <c r="B53" s="101" t="str">
        <f>IF((COUNTIF(Summary!B66:AE66,"E")-COUNTIF(Summary!B66:AE66,"Y")&gt;0),(COUNTIF(Summary!B66:AE66,"E")-COUNTIF(Summary!B66:AE66,"Y")),"")</f>
        <v/>
      </c>
      <c r="C53" s="191"/>
      <c r="D53" s="196" t="str">
        <f>Summary!A131</f>
        <v>&lt;LIST PATCH HERE&gt;</v>
      </c>
      <c r="E53" s="101" t="str">
        <f>IF((COUNTIF(Summary!B131:AE131,"E")-COUNTIF(Summary!B131:AE131,"Y")&gt;0),(COUNTIF(Summary!B131:AE131,"E")-COUNTIF(Summary!B131:AE131,"Y")),"")</f>
        <v/>
      </c>
    </row>
    <row r="54" spans="1:5" x14ac:dyDescent="0.2">
      <c r="A54" s="207" t="str">
        <f>Summary!A67</f>
        <v>Cookie Sales (Year 1)</v>
      </c>
      <c r="B54" s="101" t="str">
        <f>IF((COUNTIF(Summary!B67:AE67,"E")-COUNTIF(Summary!B67:AE67,"Y")&gt;0),(COUNTIF(Summary!B67:AE67,"E")-COUNTIF(Summary!B67:AE67,"Y")),"")</f>
        <v/>
      </c>
      <c r="C54" s="191"/>
      <c r="D54" s="196" t="str">
        <f>Summary!A132</f>
        <v>&lt;LIST PATCH HERE&gt;</v>
      </c>
      <c r="E54" s="101" t="str">
        <f>IF((COUNTIF(Summary!B132:AE132,"E")-COUNTIF(Summary!B132:AE132,"Y")&gt;0),(COUNTIF(Summary!B132:AE132,"E")-COUNTIF(Summary!B132:AE132,"Y")),"")</f>
        <v/>
      </c>
    </row>
    <row r="55" spans="1:5" x14ac:dyDescent="0.2">
      <c r="A55" s="207" t="str">
        <f>Summary!A68</f>
        <v>Cookie Pin (Year 1)</v>
      </c>
      <c r="B55" s="101" t="str">
        <f>IF((COUNTIF(Summary!B68:AE68,"E")-COUNTIF(Summary!B68:AE68,"Y")&gt;0),(COUNTIF(Summary!B68:AE68,"E")-COUNTIF(Summary!B68:AE68,"Y")),"")</f>
        <v/>
      </c>
      <c r="C55" s="191"/>
      <c r="D55" s="200" t="str">
        <f>Summary!A133</f>
        <v>&lt;LIST PATCH HERE&gt;</v>
      </c>
      <c r="E55" s="113" t="str">
        <f>IF((COUNTIF(Summary!B133:AE133,"E")-COUNTIF(Summary!B133:AE133,"Y")&gt;0),(COUNTIF(Summary!B133:AE133,"E")-COUNTIF(Summary!B133:AE133,"Y")),"")</f>
        <v/>
      </c>
    </row>
    <row r="56" spans="1:5" x14ac:dyDescent="0.2">
      <c r="A56" s="207" t="str">
        <f>Summary!A69</f>
        <v>Cookie Rally (Year 2)</v>
      </c>
      <c r="B56" s="101" t="str">
        <f>IF((COUNTIF(Summary!B69:AE69,"E")-COUNTIF(Summary!B69:AE69,"Y")&gt;0),(COUNTIF(Summary!B69:AE69,"E")-COUNTIF(Summary!B69:AE69,"Y")),"")</f>
        <v/>
      </c>
      <c r="C56" s="191"/>
      <c r="D56" s="200" t="str">
        <f>Summary!A134</f>
        <v>&lt;LIST PATCH HERE&gt;</v>
      </c>
      <c r="E56" s="113" t="str">
        <f>IF((COUNTIF(Summary!B134:AE134,"E")-COUNTIF(Summary!B134:AE134,"Y")&gt;0),(COUNTIF(Summary!B134:AE134,"E")-COUNTIF(Summary!B134:AE134,"Y")),"")</f>
        <v/>
      </c>
    </row>
    <row r="57" spans="1:5" x14ac:dyDescent="0.2">
      <c r="A57" s="207" t="str">
        <f>Summary!A70</f>
        <v>Cookie Sales (Year 2)</v>
      </c>
      <c r="B57" s="101" t="str">
        <f>IF((COUNTIF(Summary!B70:AE70,"E")-COUNTIF(Summary!B70:AE70,"Y")&gt;0),(COUNTIF(Summary!B70:AE70,"E")-COUNTIF(Summary!B70:AE70,"Y")),"")</f>
        <v/>
      </c>
      <c r="C57" s="191"/>
      <c r="D57" s="200" t="str">
        <f>Summary!A135</f>
        <v>&lt;LIST PATCH HERE&gt;</v>
      </c>
      <c r="E57" s="113" t="str">
        <f>IF((COUNTIF(Summary!B135:AE135,"E")-COUNTIF(Summary!B135:AE135,"Y")&gt;0),(COUNTIF(Summary!B135:AE135,"E")-COUNTIF(Summary!B135:AE135,"Y")),"")</f>
        <v/>
      </c>
    </row>
    <row r="58" spans="1:5" x14ac:dyDescent="0.2">
      <c r="A58" s="207" t="str">
        <f>Summary!A71</f>
        <v>Cookie Pin (Year 2)</v>
      </c>
      <c r="B58" s="101" t="str">
        <f>IF((COUNTIF(Summary!B71:AE71,"E")-COUNTIF(Summary!B71:AE71,"Y")&gt;0),(COUNTIF(Summary!B71:AE71,"E")-COUNTIF(Summary!B71:AE71,"Y")),"")</f>
        <v/>
      </c>
      <c r="C58" s="191"/>
      <c r="D58" s="201" t="str">
        <f>Summary!A136</f>
        <v>&lt;LIST PATCH HERE&gt;</v>
      </c>
      <c r="E58" s="113" t="str">
        <f>IF((COUNTIF(Summary!B136:AE136,"E")-COUNTIF(Summary!B136:AE136,"Y")&gt;0),(COUNTIF(Summary!B136:AE136,"E")-COUNTIF(Summary!B136:AE136,"Y")),"")</f>
        <v/>
      </c>
    </row>
    <row r="59" spans="1:5" x14ac:dyDescent="0.2">
      <c r="A59" s="207" t="str">
        <f>Summary!A72</f>
        <v>Cookie Rally (Year 3)</v>
      </c>
      <c r="B59" s="101" t="str">
        <f>IF((COUNTIF(Summary!B72:AE72,"E")-COUNTIF(Summary!B72:AE72,"Y")&gt;0),(COUNTIF(Summary!B72:AE72,"E")-COUNTIF(Summary!B72:AE72,"Y")),"")</f>
        <v/>
      </c>
      <c r="C59" s="191"/>
      <c r="D59" s="201" t="str">
        <f>Summary!A137</f>
        <v>&lt;LIST PATCH HERE&gt;</v>
      </c>
      <c r="E59" s="113" t="str">
        <f>IF((COUNTIF(Summary!B137:AE137,"E")-COUNTIF(Summary!B137:AE137,"Y")&gt;0),(COUNTIF(Summary!B137:AE137,"E")-COUNTIF(Summary!B137:AE137,"Y")),"")</f>
        <v/>
      </c>
    </row>
    <row r="60" spans="1:5" x14ac:dyDescent="0.2">
      <c r="A60" s="207" t="str">
        <f>Summary!A73</f>
        <v>Cookie Sales (Year 3)</v>
      </c>
      <c r="B60" s="101" t="str">
        <f>IF((COUNTIF(Summary!B73:AE73,"E")-COUNTIF(Summary!B73:AE73,"Y")&gt;0),(COUNTIF(Summary!B73:AE73,"E")-COUNTIF(Summary!B73:AE73,"Y")),"")</f>
        <v/>
      </c>
      <c r="C60" s="191"/>
      <c r="D60" s="201" t="str">
        <f>Summary!A138</f>
        <v>&lt;LIST PATCH HERE&gt;</v>
      </c>
      <c r="E60" s="113" t="str">
        <f>IF((COUNTIF(Summary!B138:AE138,"E")-COUNTIF(Summary!B138:AE138,"Y")&gt;0),(COUNTIF(Summary!B138:AE138,"E")-COUNTIF(Summary!B138:AE138,"Y")),"")</f>
        <v/>
      </c>
    </row>
    <row r="61" spans="1:5" s="300" customFormat="1" x14ac:dyDescent="0.2">
      <c r="A61" s="207" t="str">
        <f>Summary!A74</f>
        <v>Cookie Pin (Year 3)</v>
      </c>
      <c r="B61" s="101" t="str">
        <f>IF((COUNTIF(Summary!B74:AE74,"E")-COUNTIF(Summary!B74:AE74,"Y")&gt;0),(COUNTIF(Summary!B74:AE74,"E")-COUNTIF(Summary!B74:AE74,"Y")),"")</f>
        <v/>
      </c>
      <c r="C61" s="298"/>
      <c r="D61" s="201" t="str">
        <f>Summary!A139</f>
        <v>&lt;LIST PATCH HERE&gt;</v>
      </c>
      <c r="E61" s="113" t="str">
        <f>IF((COUNTIF(Summary!B139:AE139,"E")-COUNTIF(Summary!B139:AE139,"Y")&gt;0),(COUNTIF(Summary!B139:AE139,"E")-COUNTIF(Summary!B139:AE139,"Y")),"")</f>
        <v/>
      </c>
    </row>
    <row r="62" spans="1:5" s="300" customFormat="1" x14ac:dyDescent="0.2">
      <c r="A62" s="207" t="str">
        <f>Summary!A75</f>
        <v>Fall Sales (Year 1)</v>
      </c>
      <c r="B62" s="101" t="str">
        <f>IF((COUNTIF(Summary!B75:AE75,"E")-COUNTIF(Summary!B75:AE75,"Y")&gt;0),(COUNTIF(Summary!B75:AE75,"E")-COUNTIF(Summary!B75:AE75,"Y")),"")</f>
        <v/>
      </c>
      <c r="C62" s="298"/>
      <c r="D62" s="201" t="str">
        <f>Summary!A140</f>
        <v>&lt;LIST PATCH HERE&gt;</v>
      </c>
      <c r="E62" s="113" t="str">
        <f>IF((COUNTIF(Summary!B140:AE140,"E")-COUNTIF(Summary!B140:AE140,"Y")&gt;0),(COUNTIF(Summary!B140:AE140,"E")-COUNTIF(Summary!B140:AE140,"Y")),"")</f>
        <v/>
      </c>
    </row>
    <row r="63" spans="1:5" s="300" customFormat="1" x14ac:dyDescent="0.2">
      <c r="A63" s="207" t="str">
        <f>Summary!A76</f>
        <v>Fall Sales (Year 2)</v>
      </c>
      <c r="B63" s="101" t="str">
        <f>IF((COUNTIF(Summary!B76:AE76,"E")-COUNTIF(Summary!B76:AE76,"Y")&gt;0),(COUNTIF(Summary!B76:AE76,"E")-COUNTIF(Summary!B76:AE76,"Y")),"")</f>
        <v/>
      </c>
      <c r="C63" s="298"/>
      <c r="D63" s="202" t="str">
        <f>Summary!A141</f>
        <v>&lt;LIST PATCH HERE&gt;</v>
      </c>
      <c r="E63" s="113" t="str">
        <f>IF((COUNTIF(Summary!B141:AE141,"E")-COUNTIF(Summary!B141:AE141,"Y")&gt;0),(COUNTIF(Summary!B141:AE141,"E")-COUNTIF(Summary!B141:AE141,"Y")),"")</f>
        <v/>
      </c>
    </row>
    <row r="64" spans="1:5" s="300" customFormat="1" x14ac:dyDescent="0.2">
      <c r="A64" s="207" t="str">
        <f>Summary!A77</f>
        <v>Fall Sales (Year 3)</v>
      </c>
      <c r="B64" s="101" t="str">
        <f>IF((COUNTIF(Summary!B77:AE77,"E")-COUNTIF(Summary!B77:AE77,"Y")&gt;0),(COUNTIF(Summary!B77:AE77,"E")-COUNTIF(Summary!B77:AE77,"Y")),"")</f>
        <v/>
      </c>
      <c r="C64" s="298"/>
      <c r="D64" s="202" t="str">
        <f>Summary!A142</f>
        <v>&lt;LIST PATCH HERE&gt;</v>
      </c>
      <c r="E64" s="113" t="str">
        <f>IF((COUNTIF(Summary!B142:AE142,"E")-COUNTIF(Summary!B142:AE142,"Y")&gt;0),(COUNTIF(Summary!B142:AE142,"E")-COUNTIF(Summary!B142:AE142,"Y")),"")</f>
        <v/>
      </c>
    </row>
    <row r="65" spans="1:5" s="300" customFormat="1" x14ac:dyDescent="0.2">
      <c r="A65" s="207" t="str">
        <f>Summary!A78</f>
        <v>Thinking Day (Year 1)</v>
      </c>
      <c r="B65" s="101" t="str">
        <f>IF((COUNTIF(Summary!B78:AE78,"E")-COUNTIF(Summary!B78:AE78,"Y")&gt;0),(COUNTIF(Summary!B78:AE78,"E")-COUNTIF(Summary!B78:AE78,"Y")),"")</f>
        <v/>
      </c>
      <c r="C65" s="298"/>
      <c r="D65" s="202" t="str">
        <f>Summary!A143</f>
        <v>&lt;LIST PATCH HERE&gt;</v>
      </c>
      <c r="E65" s="113" t="str">
        <f>IF((COUNTIF(Summary!B143:AE143,"E")-COUNTIF(Summary!B143:AE143,"Y")&gt;0),(COUNTIF(Summary!B143:AE143,"E")-COUNTIF(Summary!B143:AE143,"Y")),"")</f>
        <v/>
      </c>
    </row>
    <row r="66" spans="1:5" s="300" customFormat="1" x14ac:dyDescent="0.2">
      <c r="A66" s="207" t="str">
        <f>Summary!A79</f>
        <v>Thinking Day (Year 2)</v>
      </c>
      <c r="B66" s="101" t="str">
        <f>IF((COUNTIF(Summary!B79:AE79,"E")-COUNTIF(Summary!B79:AE79,"Y")&gt;0),(COUNTIF(Summary!B79:AE79,"E")-COUNTIF(Summary!B79:AE79,"Y")),"")</f>
        <v/>
      </c>
      <c r="C66" s="298"/>
      <c r="D66" s="202" t="str">
        <f>Summary!A144</f>
        <v>&lt;LIST PATCH HERE&gt;</v>
      </c>
      <c r="E66" s="113" t="str">
        <f>IF((COUNTIF(Summary!B144:AE144,"E")-COUNTIF(Summary!B144:AE144,"Y")&gt;0),(COUNTIF(Summary!B144:AE144,"E")-COUNTIF(Summary!B144:AE144,"Y")),"")</f>
        <v/>
      </c>
    </row>
    <row r="67" spans="1:5" s="300" customFormat="1" x14ac:dyDescent="0.2">
      <c r="A67" s="207" t="str">
        <f>Summary!A80</f>
        <v>Thinking Day (Year 3)</v>
      </c>
      <c r="B67" s="101" t="str">
        <f>IF((COUNTIF(Summary!B80:AE80,"E")-COUNTIF(Summary!B80:AE80,"Y")&gt;0),(COUNTIF(Summary!B80:AE80,"E")-COUNTIF(Summary!B80:AE80,"Y")),"")</f>
        <v/>
      </c>
      <c r="C67" s="298"/>
      <c r="D67" s="202" t="str">
        <f>Summary!A145</f>
        <v>&lt;LIST PATCH HERE&gt;</v>
      </c>
      <c r="E67" s="113" t="str">
        <f>IF((COUNTIF(Summary!B145:AE145,"E")-COUNTIF(Summary!B145:AE145,"Y")&gt;0),(COUNTIF(Summary!B145:AE145,"E")-COUNTIF(Summary!B145:AE145,"Y")),"")</f>
        <v/>
      </c>
    </row>
    <row r="68" spans="1:5" s="300" customFormat="1" x14ac:dyDescent="0.2">
      <c r="C68" s="298"/>
      <c r="D68" s="301"/>
      <c r="E68" s="301"/>
    </row>
    <row r="69" spans="1:5" s="300" customFormat="1" x14ac:dyDescent="0.2">
      <c r="C69" s="298"/>
      <c r="D69" s="301"/>
      <c r="E69" s="301"/>
    </row>
    <row r="70" spans="1:5" s="300" customFormat="1" x14ac:dyDescent="0.2">
      <c r="C70" s="298"/>
      <c r="D70" s="301"/>
      <c r="E70" s="301"/>
    </row>
    <row r="71" spans="1:5" s="300" customFormat="1" x14ac:dyDescent="0.2">
      <c r="C71" s="298"/>
      <c r="D71" s="301"/>
      <c r="E71" s="301"/>
    </row>
    <row r="72" spans="1:5" s="300" customFormat="1" x14ac:dyDescent="0.2">
      <c r="C72" s="298"/>
      <c r="D72" s="301"/>
      <c r="E72" s="301"/>
    </row>
    <row r="73" spans="1:5" s="300" customFormat="1" x14ac:dyDescent="0.2">
      <c r="C73" s="298"/>
      <c r="D73" s="301"/>
      <c r="E73" s="301"/>
    </row>
    <row r="74" spans="1:5" s="300" customFormat="1" x14ac:dyDescent="0.2">
      <c r="C74" s="298"/>
      <c r="D74" s="301"/>
      <c r="E74" s="301"/>
    </row>
    <row r="75" spans="1:5" s="300" customFormat="1" x14ac:dyDescent="0.2">
      <c r="C75" s="298"/>
      <c r="D75" s="301"/>
      <c r="E75" s="301"/>
    </row>
    <row r="76" spans="1:5" s="300" customFormat="1" x14ac:dyDescent="0.2">
      <c r="C76" s="298"/>
      <c r="D76" s="301"/>
      <c r="E76" s="301"/>
    </row>
    <row r="77" spans="1:5" s="300" customFormat="1" x14ac:dyDescent="0.2">
      <c r="C77" s="298"/>
      <c r="D77" s="301"/>
      <c r="E77" s="301"/>
    </row>
    <row r="78" spans="1:5" x14ac:dyDescent="0.2">
      <c r="A78" s="300"/>
      <c r="B78" s="300"/>
      <c r="D78" s="301"/>
      <c r="E78" s="301"/>
    </row>
    <row r="79" spans="1:5" x14ac:dyDescent="0.2">
      <c r="A79" s="300"/>
      <c r="B79" s="300"/>
      <c r="D79" s="301"/>
      <c r="E79" s="301"/>
    </row>
    <row r="80" spans="1:5" x14ac:dyDescent="0.2">
      <c r="D80" s="301"/>
      <c r="E80" s="301"/>
    </row>
    <row r="81" spans="4:5" x14ac:dyDescent="0.2">
      <c r="D81" s="301"/>
      <c r="E81" s="301"/>
    </row>
    <row r="82" spans="4:5" x14ac:dyDescent="0.2">
      <c r="D82" s="301"/>
      <c r="E82" s="301"/>
    </row>
    <row r="83" spans="4:5" x14ac:dyDescent="0.2">
      <c r="D83" s="301"/>
      <c r="E83" s="301"/>
    </row>
    <row r="84" spans="4:5" x14ac:dyDescent="0.2">
      <c r="D84" s="301"/>
      <c r="E84" s="301"/>
    </row>
  </sheetData>
  <sheetProtection password="EB7E" sheet="1" objects="1" scenarios="1" selectLockedCells="1" selectUnlockedCells="1"/>
  <pageMargins left="0.7" right="0.7" top="0.75" bottom="0.5" header="0.25" footer="0.25"/>
  <pageSetup scale="83" fitToWidth="0" orientation="portrait" horizontalDpi="300" verticalDpi="300" r:id="rId1"/>
  <headerFooter>
    <oddHeader>&amp;C&amp;"Arial,Bold"&amp;14CadetteTrax
&amp;12Order Page - &amp;D</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W229"/>
  <sheetViews>
    <sheetView showGridLines="0" zoomScale="90" zoomScaleNormal="90" workbookViewId="0">
      <selection activeCell="A2" sqref="A2"/>
    </sheetView>
  </sheetViews>
  <sheetFormatPr defaultRowHeight="12.75" x14ac:dyDescent="0.2"/>
  <cols>
    <col min="1" max="1" width="2.7109375" style="209" customWidth="1"/>
    <col min="2" max="2" width="30.7109375" style="209" customWidth="1"/>
    <col min="3" max="4" width="2.5703125" style="209" customWidth="1"/>
    <col min="5" max="5" width="2.7109375" style="209" bestFit="1" customWidth="1"/>
    <col min="6" max="6" width="30.28515625" style="209" customWidth="1"/>
    <col min="7" max="7" width="3" style="209" customWidth="1"/>
    <col min="8" max="8" width="3.140625" style="209" customWidth="1"/>
    <col min="9" max="9" width="2" style="209" customWidth="1"/>
    <col min="10" max="10" width="30.28515625" style="209" customWidth="1"/>
    <col min="11" max="11" width="3" style="209" customWidth="1"/>
    <col min="12" max="12" width="3.140625" style="209" customWidth="1"/>
    <col min="13" max="13" width="2" style="209" customWidth="1"/>
    <col min="14" max="14" width="30.28515625" style="209" customWidth="1"/>
    <col min="15" max="16" width="3" style="209" customWidth="1"/>
    <col min="17" max="17" width="2.7109375" style="209" customWidth="1"/>
    <col min="18" max="18" width="30.5703125" style="209" customWidth="1"/>
    <col min="19" max="19" width="2.7109375" style="209" customWidth="1"/>
    <col min="20" max="16384" width="9.140625" style="209"/>
  </cols>
  <sheetData>
    <row r="1" spans="1:21" ht="21" customHeight="1" x14ac:dyDescent="0.35">
      <c r="A1" s="619" t="str">
        <f>'Parent Contact Info'!B5</f>
        <v>Victoria</v>
      </c>
      <c r="B1" s="620"/>
      <c r="C1" s="620"/>
      <c r="D1" s="246"/>
      <c r="E1" s="610" t="s">
        <v>16</v>
      </c>
      <c r="F1" s="615"/>
      <c r="G1" s="615"/>
      <c r="I1" s="610" t="s">
        <v>16</v>
      </c>
      <c r="J1" s="610"/>
      <c r="K1" s="610"/>
      <c r="M1" s="610" t="s">
        <v>16</v>
      </c>
      <c r="N1" s="610"/>
      <c r="O1" s="610"/>
      <c r="Q1" s="610" t="s">
        <v>16</v>
      </c>
      <c r="R1" s="610"/>
      <c r="S1" s="610"/>
      <c r="T1" s="361"/>
      <c r="U1" s="361"/>
    </row>
    <row r="2" spans="1:21" s="213" customFormat="1" ht="13.5" thickBot="1" x14ac:dyDescent="0.25">
      <c r="A2" s="210"/>
      <c r="B2" s="211"/>
      <c r="C2" s="212" t="s">
        <v>17</v>
      </c>
      <c r="D2" s="211"/>
      <c r="E2" s="583" t="str">
        <f>Badges!B52</f>
        <v>Public Speaker</v>
      </c>
      <c r="F2" s="584"/>
      <c r="G2" s="584"/>
      <c r="H2" s="209"/>
      <c r="I2" s="583" t="str">
        <f>Badges!B122</f>
        <v>Book Artist</v>
      </c>
      <c r="J2" s="584"/>
      <c r="K2" s="584"/>
      <c r="L2" s="209"/>
      <c r="M2" s="583" t="str">
        <f>Badges!B191</f>
        <v>Trailblazing</v>
      </c>
      <c r="N2" s="584"/>
      <c r="O2" s="584"/>
      <c r="Q2" s="583" t="str">
        <f>Badges!B261</f>
        <v>Animal Helpers</v>
      </c>
      <c r="R2" s="584"/>
      <c r="S2" s="584"/>
      <c r="T2" s="361"/>
      <c r="U2" s="361"/>
    </row>
    <row r="3" spans="1:21" x14ac:dyDescent="0.2">
      <c r="A3" s="617" t="s">
        <v>147</v>
      </c>
      <c r="B3" s="618"/>
      <c r="C3" s="214">
        <f>INT(COUNTIF(C5:C21,"C"))+INT(COUNTIF(C73:C85,"C"))</f>
        <v>4</v>
      </c>
      <c r="E3" s="215">
        <v>2</v>
      </c>
      <c r="F3" s="216" t="str">
        <f>Badges!C57</f>
        <v>Focus on body language</v>
      </c>
      <c r="G3" s="217"/>
      <c r="I3" s="215">
        <v>3</v>
      </c>
      <c r="J3" s="216" t="str">
        <f>Badges!C131</f>
        <v>Try out book artist techniques</v>
      </c>
      <c r="K3" s="217"/>
      <c r="M3" s="215">
        <v>4</v>
      </c>
      <c r="N3" s="216" t="str">
        <f>Badges!C204</f>
        <v>Gain some trailblazing know-how</v>
      </c>
      <c r="O3" s="217"/>
      <c r="Q3" s="215">
        <v>5</v>
      </c>
      <c r="R3" s="216" t="str">
        <f>Badges!C278</f>
        <v>Look at how animals might help us</v>
      </c>
      <c r="S3" s="217"/>
      <c r="T3" s="361"/>
      <c r="U3" s="361"/>
    </row>
    <row r="4" spans="1:21" x14ac:dyDescent="0.2">
      <c r="A4" s="577" t="str">
        <f>Summary!A3</f>
        <v>It's Your World -- Change It!</v>
      </c>
      <c r="B4" s="577"/>
      <c r="C4" s="577"/>
      <c r="E4" s="215"/>
      <c r="F4" s="216" t="str">
        <f>Badges!C58</f>
        <v>Get a group together and play</v>
      </c>
      <c r="G4" s="218" t="str">
        <f>IF(Badges!D58="A","A"," ")</f>
        <v xml:space="preserve"> </v>
      </c>
      <c r="I4" s="215"/>
      <c r="J4" s="216" t="str">
        <f>Badges!C132</f>
        <v>Fold method and glue method</v>
      </c>
      <c r="K4" s="218" t="str">
        <f>IF(Badges!D132="A","A"," ")</f>
        <v xml:space="preserve"> </v>
      </c>
      <c r="M4" s="215"/>
      <c r="N4" s="216" t="str">
        <f>Badges!C205</f>
        <v>Learn how to purify water</v>
      </c>
      <c r="O4" s="218" t="str">
        <f>IF(Badges!D205="A","A"," ")</f>
        <v xml:space="preserve"> </v>
      </c>
      <c r="Q4" s="215"/>
      <c r="R4" s="216" t="str">
        <f>Badges!C279</f>
        <v>Get a sense of different animals'</v>
      </c>
      <c r="S4" s="218" t="str">
        <f>IF(Badges!D279="A","A"," ")</f>
        <v>A</v>
      </c>
      <c r="T4" s="361"/>
      <c r="U4" s="361"/>
    </row>
    <row r="5" spans="1:21" ht="12.75" customHeight="1" x14ac:dyDescent="0.2">
      <c r="A5" s="608" t="str">
        <f>Summary!A4</f>
        <v>Digital Movie Maker</v>
      </c>
      <c r="B5" s="609"/>
      <c r="C5" s="219" t="str">
        <f>IF(Badges!D28="C","C",IF(Badges!D28="P","P",""))</f>
        <v>C</v>
      </c>
      <c r="E5" s="215"/>
      <c r="F5" s="216" t="str">
        <f>Badges!C59</f>
        <v>Videotape yourself miming one</v>
      </c>
      <c r="G5" s="218" t="str">
        <f>IF(Badges!D59="A","A"," ")</f>
        <v xml:space="preserve"> </v>
      </c>
      <c r="I5" s="215"/>
      <c r="J5" s="216" t="str">
        <f>Badges!C133</f>
        <v>Fold method and stitch method</v>
      </c>
      <c r="K5" s="218" t="str">
        <f>IF(Badges!D133="A","A"," ")</f>
        <v>A</v>
      </c>
      <c r="M5" s="215"/>
      <c r="N5" s="216" t="str">
        <f>Badges!C206</f>
        <v>Practice navigating with a map and</v>
      </c>
      <c r="O5" s="218" t="str">
        <f>IF(Badges!D206="A","A"," ")</f>
        <v xml:space="preserve"> </v>
      </c>
      <c r="Q5" s="215"/>
      <c r="R5" s="216" t="str">
        <f>Badges!C280</f>
        <v>Talk to an animal expert at a zoo</v>
      </c>
      <c r="S5" s="218" t="str">
        <f>IF(Badges!D280="A","A"," ")</f>
        <v xml:space="preserve"> </v>
      </c>
      <c r="T5" s="361"/>
      <c r="U5" s="361"/>
    </row>
    <row r="6" spans="1:21" ht="12.75" customHeight="1" x14ac:dyDescent="0.2">
      <c r="A6" s="606" t="str">
        <f>Summary!A5</f>
        <v>Eating for Beauty</v>
      </c>
      <c r="B6" s="607"/>
      <c r="C6" s="220" t="str">
        <f>IF(Badges!D51="C","C",IF(Badges!D51="P","P",""))</f>
        <v/>
      </c>
      <c r="E6" s="215"/>
      <c r="F6" s="216" t="str">
        <f>Badges!C60</f>
        <v>Pretend an item is something else</v>
      </c>
      <c r="G6" s="218" t="str">
        <f>IF(Badges!D60="A","A"," ")</f>
        <v xml:space="preserve"> </v>
      </c>
      <c r="I6" s="215"/>
      <c r="J6" s="216" t="str">
        <f>Badges!C134</f>
        <v>Glue method and stitch method</v>
      </c>
      <c r="K6" s="218" t="str">
        <f>IF(Badges!D134="A","A"," ")</f>
        <v xml:space="preserve"> </v>
      </c>
      <c r="M6" s="215"/>
      <c r="N6" s="216" t="str">
        <f>Badges!C207</f>
        <v>Pitch your tent three times in three</v>
      </c>
      <c r="O6" s="218" t="str">
        <f>IF(Badges!D207="A","A"," ")</f>
        <v xml:space="preserve"> </v>
      </c>
      <c r="Q6" s="215"/>
      <c r="R6" s="216" t="str">
        <f>Badges!C281</f>
        <v>Practice being a scientist</v>
      </c>
      <c r="S6" s="218" t="str">
        <f>IF(Badges!D281="A","A"," ")</f>
        <v xml:space="preserve"> </v>
      </c>
      <c r="T6" s="361"/>
      <c r="U6" s="361"/>
    </row>
    <row r="7" spans="1:21" x14ac:dyDescent="0.2">
      <c r="A7" s="606" t="str">
        <f>Summary!A6</f>
        <v>Public Speaker</v>
      </c>
      <c r="B7" s="607"/>
      <c r="C7" s="220" t="str">
        <f>IF(Badges!D74="C","C",IF(Badges!D74="P","P",""))</f>
        <v/>
      </c>
      <c r="E7" s="215">
        <v>3</v>
      </c>
      <c r="F7" s="216" t="str">
        <f>Badges!C61</f>
        <v>Find your voice</v>
      </c>
      <c r="G7" s="217"/>
      <c r="I7" s="215">
        <v>4</v>
      </c>
      <c r="J7" s="216" t="str">
        <f>Badges!C135</f>
        <v>Focus on function</v>
      </c>
      <c r="K7" s="217"/>
      <c r="M7" s="215">
        <v>5</v>
      </c>
      <c r="N7" s="216" t="str">
        <f>Badges!C208</f>
        <v>Head out on the trail</v>
      </c>
      <c r="O7" s="217"/>
      <c r="Q7" s="583" t="str">
        <f>Badges!B284</f>
        <v>Field Day</v>
      </c>
      <c r="R7" s="584"/>
      <c r="S7" s="584"/>
    </row>
    <row r="8" spans="1:21" x14ac:dyDescent="0.2">
      <c r="A8" s="606" t="str">
        <f>Summary!A7</f>
        <v>Science of Happiness</v>
      </c>
      <c r="B8" s="607"/>
      <c r="C8" s="220" t="str">
        <f>IF(Badges!D97="C","C",IF(Badges!D97="P","P",""))</f>
        <v/>
      </c>
      <c r="E8" s="215"/>
      <c r="F8" s="216" t="str">
        <f>Badges!C62</f>
        <v>Repeat one word, one sentence, and</v>
      </c>
      <c r="G8" s="218" t="str">
        <f>IF(Badges!D62="A","A"," ")</f>
        <v xml:space="preserve"> </v>
      </c>
      <c r="I8" s="215"/>
      <c r="J8" s="216" t="str">
        <f>Badges!C136</f>
        <v>Make an organizational book</v>
      </c>
      <c r="K8" s="218" t="str">
        <f>IF(Badges!D136="A","A"," ")</f>
        <v xml:space="preserve"> </v>
      </c>
      <c r="M8" s="215"/>
      <c r="N8" s="216" t="str">
        <f>Badges!C209</f>
        <v>Play stuff-sack dramatics</v>
      </c>
      <c r="O8" s="218" t="str">
        <f>IF(Badges!D209="A","A"," ")</f>
        <v xml:space="preserve"> </v>
      </c>
      <c r="Q8" s="215">
        <v>1</v>
      </c>
      <c r="R8" s="216" t="str">
        <f>Badges!C285</f>
        <v>Team up and dress up</v>
      </c>
      <c r="S8" s="217"/>
    </row>
    <row r="9" spans="1:21" x14ac:dyDescent="0.2">
      <c r="A9" s="613" t="str">
        <f>Summary!A8</f>
        <v>Screenwriter</v>
      </c>
      <c r="B9" s="614"/>
      <c r="C9" s="221" t="str">
        <f>IF(Badges!D120="C","C",IF(Badges!D120="P","P",""))</f>
        <v/>
      </c>
      <c r="E9" s="215"/>
      <c r="F9" s="216" t="str">
        <f>Badges!C63</f>
        <v>Tell your own story, from birth until</v>
      </c>
      <c r="G9" s="218" t="str">
        <f>IF(Badges!D63="A","A"," ")</f>
        <v xml:space="preserve"> </v>
      </c>
      <c r="I9" s="215"/>
      <c r="J9" s="216" t="str">
        <f>Badges!C137</f>
        <v>Make a scrapbook, memory book,</v>
      </c>
      <c r="K9" s="218" t="str">
        <f>IF(Badges!D137="A","A"," ")</f>
        <v xml:space="preserve"> </v>
      </c>
      <c r="M9" s="215"/>
      <c r="N9" s="216" t="str">
        <f>Badges!C210</f>
        <v>See the stars</v>
      </c>
      <c r="O9" s="218" t="str">
        <f>IF(Badges!D210="A","A"," ")</f>
        <v xml:space="preserve"> </v>
      </c>
      <c r="Q9" s="215"/>
      <c r="R9" s="216" t="str">
        <f>Badges!C286</f>
        <v>Go, Blue! Go, Red!</v>
      </c>
      <c r="S9" s="218" t="str">
        <f>IF(Badges!D286="A","A"," ")</f>
        <v xml:space="preserve"> </v>
      </c>
    </row>
    <row r="10" spans="1:21" x14ac:dyDescent="0.2">
      <c r="A10" s="577" t="str">
        <f>Summary!A9</f>
        <v>It's Your Planet -- Love It!</v>
      </c>
      <c r="B10" s="577"/>
      <c r="C10" s="577"/>
      <c r="E10" s="215"/>
      <c r="F10" s="216" t="str">
        <f>Badges!C64</f>
        <v>Practice impressions of three</v>
      </c>
      <c r="G10" s="218" t="str">
        <f>IF(Badges!D64="A","A"," ")</f>
        <v xml:space="preserve"> </v>
      </c>
      <c r="I10" s="215"/>
      <c r="J10" s="216" t="str">
        <f>Badges!C138</f>
        <v>Make a gift book</v>
      </c>
      <c r="K10" s="218" t="str">
        <f>IF(Badges!D138="A","A"," ")</f>
        <v xml:space="preserve"> </v>
      </c>
      <c r="M10" s="215"/>
      <c r="N10" s="216" t="str">
        <f>Badges!C211</f>
        <v>Tell a progressive story</v>
      </c>
      <c r="O10" s="218" t="str">
        <f>IF(Badges!D211="A","A"," ")</f>
        <v xml:space="preserve"> </v>
      </c>
      <c r="Q10" s="215"/>
      <c r="R10" s="216" t="str">
        <f>Badges!C287</f>
        <v>Unique uniforms</v>
      </c>
      <c r="S10" s="218" t="str">
        <f>IF(Badges!D287="A","A"," ")</f>
        <v xml:space="preserve"> </v>
      </c>
    </row>
    <row r="11" spans="1:21" x14ac:dyDescent="0.2">
      <c r="A11" s="608" t="str">
        <f>Summary!A10</f>
        <v>Book Artist</v>
      </c>
      <c r="B11" s="609"/>
      <c r="C11" s="219" t="str">
        <f>IF(Badges!D144="C","C",IF(Badges!D144="P","P",""))</f>
        <v>P</v>
      </c>
      <c r="E11" s="215">
        <v>4</v>
      </c>
      <c r="F11" s="216" t="str">
        <f>Badges!C65</f>
        <v>Choose or create a piece to perform</v>
      </c>
      <c r="G11" s="217"/>
      <c r="I11" s="215">
        <v>5</v>
      </c>
      <c r="J11" s="216" t="str">
        <f>Badges!C139</f>
        <v>Focus on style</v>
      </c>
      <c r="K11" s="217"/>
      <c r="M11" s="583" t="str">
        <f>Badges!B214</f>
        <v>Babysitter</v>
      </c>
      <c r="N11" s="584"/>
      <c r="O11" s="584"/>
      <c r="Q11" s="215"/>
      <c r="R11" s="216" t="str">
        <f>Badges!C288</f>
        <v>Theme costumes</v>
      </c>
      <c r="S11" s="218" t="str">
        <f>IF(Badges!D288="A","A"," ")</f>
        <v xml:space="preserve"> </v>
      </c>
    </row>
    <row r="12" spans="1:21" x14ac:dyDescent="0.2">
      <c r="A12" s="606" t="str">
        <f>Summary!A11</f>
        <v>Woodworker</v>
      </c>
      <c r="B12" s="607"/>
      <c r="C12" s="220" t="str">
        <f>IF(Badges!D167="C","C",IF(Badges!D167="P","P",""))</f>
        <v/>
      </c>
      <c r="E12" s="215"/>
      <c r="F12" s="216" t="str">
        <f>Badges!C66</f>
        <v>Write a speech about something</v>
      </c>
      <c r="G12" s="218" t="str">
        <f>IF(Badges!D66="A","A"," ")</f>
        <v xml:space="preserve"> </v>
      </c>
      <c r="I12" s="215"/>
      <c r="J12" s="216" t="str">
        <f>Badges!C140</f>
        <v xml:space="preserve">Make a book from something </v>
      </c>
      <c r="K12" s="218" t="str">
        <f>IF(Badges!D140="A","A"," ")</f>
        <v>A</v>
      </c>
      <c r="M12" s="215">
        <v>1</v>
      </c>
      <c r="N12" s="216" t="str">
        <f>Badges!C215</f>
        <v>Get to know how kids develop</v>
      </c>
      <c r="O12" s="217"/>
      <c r="Q12" s="215">
        <v>2</v>
      </c>
      <c r="R12" s="216" t="str">
        <f>Badges!C289</f>
        <v>Host a historical game</v>
      </c>
      <c r="S12" s="217"/>
    </row>
    <row r="13" spans="1:21" x14ac:dyDescent="0.2">
      <c r="A13" s="606" t="str">
        <f>Summary!A12</f>
        <v>Special Agent</v>
      </c>
      <c r="B13" s="607"/>
      <c r="C13" s="220" t="str">
        <f>IF(Badges!D190="C","C",IF(Badges!D190="P","P",""))</f>
        <v>C</v>
      </c>
      <c r="E13" s="215"/>
      <c r="F13" s="216" t="str">
        <f>Badges!C67</f>
        <v>Create a piece for a character</v>
      </c>
      <c r="G13" s="218" t="str">
        <f>IF(Badges!D67="A","A"," ")</f>
        <v xml:space="preserve"> </v>
      </c>
      <c r="I13" s="215"/>
      <c r="J13" s="216" t="str">
        <f>Badges!C141</f>
        <v>Try a different binding technique or</v>
      </c>
      <c r="K13" s="218" t="str">
        <f>IF(Badges!D141="A","A"," ")</f>
        <v xml:space="preserve"> </v>
      </c>
      <c r="M13" s="215"/>
      <c r="N13" s="216" t="str">
        <f>Badges!C216</f>
        <v>Observe kids in person for at least</v>
      </c>
      <c r="O13" s="218" t="str">
        <f>IF(Badges!D216="A","A"," ")</f>
        <v xml:space="preserve"> </v>
      </c>
      <c r="Q13" s="215"/>
      <c r="R13" s="216" t="str">
        <f>Badges!C290</f>
        <v>An amazing race</v>
      </c>
      <c r="S13" s="218" t="str">
        <f>IF(Badges!D290="A","A"," ")</f>
        <v xml:space="preserve"> </v>
      </c>
    </row>
    <row r="14" spans="1:21" x14ac:dyDescent="0.2">
      <c r="A14" s="606" t="str">
        <f>Summary!A13</f>
        <v>Trailblazing</v>
      </c>
      <c r="B14" s="607"/>
      <c r="C14" s="220" t="str">
        <f>IF(Badges!D213="C","C",IF(Badges!D213="P","P",""))</f>
        <v/>
      </c>
      <c r="E14" s="215"/>
      <c r="F14" s="216" t="str">
        <f>Badges!C68</f>
        <v>Pick an existing piece</v>
      </c>
      <c r="G14" s="218" t="str">
        <f>IF(Badges!D68="A","A"," ")</f>
        <v xml:space="preserve"> </v>
      </c>
      <c r="I14" s="215"/>
      <c r="J14" s="216" t="str">
        <f>Badges!C142</f>
        <v>Get creative with the definition of</v>
      </c>
      <c r="K14" s="218" t="str">
        <f>IF(Badges!D142="A","A"," ")</f>
        <v xml:space="preserve"> </v>
      </c>
      <c r="M14" s="215"/>
      <c r="N14" s="216" t="str">
        <f>Badges!C217</f>
        <v xml:space="preserve">Ask an expert  </v>
      </c>
      <c r="O14" s="218" t="str">
        <f>IF(Badges!D217="A","A"," ")</f>
        <v xml:space="preserve"> </v>
      </c>
      <c r="Q14" s="215"/>
      <c r="R14" s="216" t="str">
        <f>Badges!C291</f>
        <v>Target practice</v>
      </c>
      <c r="S14" s="218" t="str">
        <f>IF(Badges!D291="A","A"," ")</f>
        <v xml:space="preserve"> </v>
      </c>
    </row>
    <row r="15" spans="1:21" x14ac:dyDescent="0.2">
      <c r="A15" s="613" t="str">
        <f>Summary!A14</f>
        <v>Babysitter</v>
      </c>
      <c r="B15" s="614"/>
      <c r="C15" s="221" t="str">
        <f>IF(Badges!D236="C","C",IF(Badges!D236="P","P",""))</f>
        <v>P</v>
      </c>
      <c r="E15" s="215">
        <v>5</v>
      </c>
      <c r="F15" s="216" t="str">
        <f>Badges!C69</f>
        <v>Get onstage</v>
      </c>
      <c r="G15" s="217"/>
      <c r="I15" s="583" t="str">
        <f>Badges!B145</f>
        <v>Woodworker</v>
      </c>
      <c r="J15" s="584"/>
      <c r="K15" s="584"/>
      <c r="M15" s="215"/>
      <c r="N15" s="216" t="str">
        <f>Badges!C218</f>
        <v>Find information at the library or</v>
      </c>
      <c r="O15" s="218" t="str">
        <f>IF(Badges!D218="A","A"," ")</f>
        <v xml:space="preserve"> </v>
      </c>
      <c r="Q15" s="215"/>
      <c r="R15" s="216" t="str">
        <f>Badges!C292</f>
        <v>Tests of strength</v>
      </c>
      <c r="S15" s="218" t="str">
        <f>IF(Badges!D292="A","A"," ")</f>
        <v xml:space="preserve"> </v>
      </c>
    </row>
    <row r="16" spans="1:21" x14ac:dyDescent="0.2">
      <c r="A16" s="577" t="str">
        <f>Summary!A15</f>
        <v>It's Your Story -- Tell It!</v>
      </c>
      <c r="B16" s="577"/>
      <c r="C16" s="577"/>
      <c r="E16" s="215"/>
      <c r="F16" s="216" t="str">
        <f>Badges!C70</f>
        <v>Create a theater in your own home</v>
      </c>
      <c r="G16" s="218" t="str">
        <f>IF(Badges!D70="A","A"," ")</f>
        <v xml:space="preserve"> </v>
      </c>
      <c r="I16" s="215">
        <v>1</v>
      </c>
      <c r="J16" s="216" t="str">
        <f>Badges!C146</f>
        <v>Swing a hammer</v>
      </c>
      <c r="K16" s="217"/>
      <c r="M16" s="215">
        <v>2</v>
      </c>
      <c r="N16" s="216" t="str">
        <f>Badges!C219</f>
        <v>Prepare for challenges</v>
      </c>
      <c r="O16" s="217"/>
      <c r="Q16" s="215">
        <v>3</v>
      </c>
      <c r="R16" s="216" t="str">
        <f>Badges!C293</f>
        <v>Play a scientific game</v>
      </c>
      <c r="S16" s="217"/>
    </row>
    <row r="17" spans="1:19" x14ac:dyDescent="0.2">
      <c r="A17" s="608" t="str">
        <f>Summary!A16</f>
        <v>Night Owl</v>
      </c>
      <c r="B17" s="609"/>
      <c r="C17" s="219" t="str">
        <f>IF(Badges!D260="C","C",IF(Badges!D260="P","P",""))</f>
        <v/>
      </c>
      <c r="E17" s="215"/>
      <c r="F17" s="216" t="str">
        <f>Badges!C71</f>
        <v>Perform at school</v>
      </c>
      <c r="G17" s="218" t="str">
        <f>IF(Badges!D71="A","A"," ")</f>
        <v xml:space="preserve"> </v>
      </c>
      <c r="I17" s="215"/>
      <c r="J17" s="216" t="str">
        <f>Badges!C147</f>
        <v>Write your name in nails</v>
      </c>
      <c r="K17" s="218" t="str">
        <f>IF(Badges!D146="A","A"," ")</f>
        <v xml:space="preserve"> </v>
      </c>
      <c r="M17" s="215"/>
      <c r="N17" s="216" t="str">
        <f>Badges!C220</f>
        <v>Attend a babysitter training course</v>
      </c>
      <c r="O17" s="218" t="str">
        <f>IF(Badges!D220="A","A"," ")</f>
        <v xml:space="preserve"> </v>
      </c>
      <c r="Q17" s="215"/>
      <c r="R17" s="216" t="str">
        <f>Badges!C294</f>
        <v>Construction challenge</v>
      </c>
      <c r="S17" s="218" t="str">
        <f>IF(Badges!D294="A","A"," ")</f>
        <v xml:space="preserve"> </v>
      </c>
    </row>
    <row r="18" spans="1:19" x14ac:dyDescent="0.2">
      <c r="A18" s="606" t="str">
        <f>Summary!A17</f>
        <v>Animal Helpers</v>
      </c>
      <c r="B18" s="607"/>
      <c r="C18" s="220" t="str">
        <f>IF(Badges!D283="C","C",IF(Badges!D283="P","P",""))</f>
        <v>C</v>
      </c>
      <c r="E18" s="215"/>
      <c r="F18" s="216" t="str">
        <f>Badges!C72</f>
        <v>Go to your audience</v>
      </c>
      <c r="G18" s="218" t="str">
        <f>IF(Badges!D72="A","A"," ")</f>
        <v xml:space="preserve"> </v>
      </c>
      <c r="I18" s="215"/>
      <c r="J18" s="216" t="str">
        <f>Badges!C148</f>
        <v>Make a design with nails on wood</v>
      </c>
      <c r="K18" s="218" t="str">
        <f>IF(Badges!D147="A","A"," ")</f>
        <v xml:space="preserve"> </v>
      </c>
      <c r="M18" s="215"/>
      <c r="N18" s="216" t="str">
        <f>Badges!C221</f>
        <v>Interview five moms about what they</v>
      </c>
      <c r="O18" s="218" t="str">
        <f>IF(Badges!D221="A","A"," ")</f>
        <v xml:space="preserve"> </v>
      </c>
      <c r="Q18" s="215"/>
      <c r="R18" s="216" t="str">
        <f>Badges!C295</f>
        <v>Soar winners</v>
      </c>
      <c r="S18" s="218" t="str">
        <f>IF(Badges!D295="A","A"," ")</f>
        <v xml:space="preserve"> </v>
      </c>
    </row>
    <row r="19" spans="1:19" x14ac:dyDescent="0.2">
      <c r="A19" s="606" t="str">
        <f>Summary!A18</f>
        <v>Field Day</v>
      </c>
      <c r="B19" s="607"/>
      <c r="C19" s="220" t="str">
        <f>IF(Badges!D306="C","C",IF(Badges!D306="P","P",""))</f>
        <v/>
      </c>
      <c r="E19" s="583" t="str">
        <f>Badges!B75</f>
        <v>Science of Happiness</v>
      </c>
      <c r="F19" s="584"/>
      <c r="G19" s="584"/>
      <c r="I19" s="215"/>
      <c r="J19" s="216" t="str">
        <f>Badges!C149</f>
        <v>Create a sculpture</v>
      </c>
      <c r="K19" s="218" t="str">
        <f>IF(Badges!D148="A","A"," ")</f>
        <v xml:space="preserve"> </v>
      </c>
      <c r="M19" s="215"/>
      <c r="N19" s="216" t="str">
        <f>Badges!C222</f>
        <v>Interview five experienced babysitters</v>
      </c>
      <c r="O19" s="218" t="str">
        <f>IF(Badges!D222="A","A"," ")</f>
        <v xml:space="preserve"> </v>
      </c>
      <c r="Q19" s="215"/>
      <c r="R19" s="216" t="str">
        <f>Badges!C296</f>
        <v>Make it "flink."</v>
      </c>
      <c r="S19" s="218" t="str">
        <f>IF(Badges!D296="A","A"," ")</f>
        <v xml:space="preserve"> </v>
      </c>
    </row>
    <row r="20" spans="1:19" x14ac:dyDescent="0.2">
      <c r="A20" s="606" t="str">
        <f>Summary!A19</f>
        <v>Entrepreneur</v>
      </c>
      <c r="B20" s="607"/>
      <c r="C20" s="220" t="str">
        <f>IF(Badges!D329="C","C",IF(Badges!D329="P","P",""))</f>
        <v/>
      </c>
      <c r="E20" s="215">
        <v>1</v>
      </c>
      <c r="F20" s="216" t="str">
        <f>Badges!C76</f>
        <v>Make yourself happier</v>
      </c>
      <c r="G20" s="217"/>
      <c r="I20" s="215">
        <v>2</v>
      </c>
      <c r="J20" s="216" t="str">
        <f>Badges!C150</f>
        <v>Keep it level</v>
      </c>
      <c r="K20" s="217"/>
      <c r="M20" s="215">
        <v>3</v>
      </c>
      <c r="N20" s="216" t="str">
        <f>Badges!C223</f>
        <v>Focus on play</v>
      </c>
      <c r="O20" s="217"/>
      <c r="Q20" s="215">
        <v>4</v>
      </c>
      <c r="R20" s="216" t="str">
        <f>Badges!C297</f>
        <v>Find fun in fiction</v>
      </c>
      <c r="S20" s="217"/>
    </row>
    <row r="21" spans="1:19" x14ac:dyDescent="0.2">
      <c r="A21" s="606" t="str">
        <f>Summary!A20</f>
        <v>Netiquette</v>
      </c>
      <c r="B21" s="607"/>
      <c r="C21" s="220" t="str">
        <f>IF(Badges!D352="C","C",IF(Badges!D352="P","P",""))</f>
        <v/>
      </c>
      <c r="E21" s="215"/>
      <c r="F21" s="216" t="str">
        <f>Badges!C77</f>
        <v>Get into a state of "flow"</v>
      </c>
      <c r="G21" s="218" t="str">
        <f>IF(Badges!D77="A","A"," ")</f>
        <v xml:space="preserve"> </v>
      </c>
      <c r="I21" s="215"/>
      <c r="J21" s="216" t="str">
        <f>Badges!C151</f>
        <v>Level up</v>
      </c>
      <c r="K21" s="218" t="str">
        <f>IF(Badges!D150="A","A"," ")</f>
        <v xml:space="preserve"> </v>
      </c>
      <c r="M21" s="215"/>
      <c r="N21" s="216" t="str">
        <f>Badges!C224</f>
        <v>Interview an educational toy or game</v>
      </c>
      <c r="O21" s="218" t="str">
        <f>IF(Badges!D224="A","A"," ")</f>
        <v xml:space="preserve"> </v>
      </c>
      <c r="Q21" s="215"/>
      <c r="R21" s="216" t="str">
        <f>Badges!C298</f>
        <v>From read to reality</v>
      </c>
      <c r="S21" s="218" t="str">
        <f>IF(Badges!D298="A","A"," ")</f>
        <v xml:space="preserve"> </v>
      </c>
    </row>
    <row r="22" spans="1:19" x14ac:dyDescent="0.2">
      <c r="A22" s="222"/>
      <c r="B22" s="223"/>
      <c r="C22" s="224"/>
      <c r="E22" s="215"/>
      <c r="F22" s="216" t="str">
        <f>Badges!C78</f>
        <v>Count three blessings</v>
      </c>
      <c r="G22" s="218" t="str">
        <f>IF(Badges!D78="A","A"," ")</f>
        <v xml:space="preserve"> </v>
      </c>
      <c r="I22" s="215"/>
      <c r="J22" s="216" t="str">
        <f>Badges!C152</f>
        <v>Make it right</v>
      </c>
      <c r="K22" s="218" t="str">
        <f>IF(Badges!D151="A","A"," ")</f>
        <v xml:space="preserve"> </v>
      </c>
      <c r="M22" s="215"/>
      <c r="N22" s="216" t="str">
        <f>Badges!C225</f>
        <v>Observe kids at a toy store for two</v>
      </c>
      <c r="O22" s="218" t="str">
        <f>IF(Badges!D225="A","A"," ")</f>
        <v xml:space="preserve"> </v>
      </c>
      <c r="Q22" s="215"/>
      <c r="R22" s="216" t="str">
        <f>Badges!C299</f>
        <v>From virtual to reality</v>
      </c>
      <c r="S22" s="218" t="str">
        <f>IF(Badges!D299="A","A"," ")</f>
        <v xml:space="preserve"> </v>
      </c>
    </row>
    <row r="23" spans="1:19" x14ac:dyDescent="0.2">
      <c r="A23" s="583" t="str">
        <f>Badges!B6</f>
        <v>Digital Movie Maker</v>
      </c>
      <c r="B23" s="584"/>
      <c r="C23" s="584"/>
      <c r="E23" s="215"/>
      <c r="F23" s="216" t="str">
        <f>Badges!C79</f>
        <v>Stop and smell the roses</v>
      </c>
      <c r="G23" s="218" t="str">
        <f>IF(Badges!D79="A","A"," ")</f>
        <v xml:space="preserve"> </v>
      </c>
      <c r="I23" s="215"/>
      <c r="J23" s="216" t="str">
        <f>Badges!C153</f>
        <v>Do a survey</v>
      </c>
      <c r="K23" s="218" t="str">
        <f>IF(Badges!D152="A","A"," ")</f>
        <v xml:space="preserve"> </v>
      </c>
      <c r="M23" s="215"/>
      <c r="N23" s="216" t="str">
        <f>Badges!C226</f>
        <v>Volunteer for at least two hours</v>
      </c>
      <c r="O23" s="218" t="str">
        <f>IF(Badges!D226="A","A"," ")</f>
        <v xml:space="preserve"> </v>
      </c>
      <c r="Q23" s="215"/>
      <c r="R23" s="216" t="str">
        <f>Badges!C300</f>
        <v>From board to reality</v>
      </c>
      <c r="S23" s="218" t="str">
        <f>IF(Badges!D300="A","A"," ")</f>
        <v xml:space="preserve"> </v>
      </c>
    </row>
    <row r="24" spans="1:19" x14ac:dyDescent="0.2">
      <c r="A24" s="215">
        <v>1</v>
      </c>
      <c r="B24" s="216" t="str">
        <f>Badges!C7</f>
        <v>Learn digital video basics</v>
      </c>
      <c r="C24" s="217"/>
      <c r="E24" s="215">
        <v>2</v>
      </c>
      <c r="F24" s="216" t="str">
        <f>Badges!C80</f>
        <v>Think differently for happiness</v>
      </c>
      <c r="G24" s="217"/>
      <c r="I24" s="215">
        <v>3</v>
      </c>
      <c r="J24" s="216" t="str">
        <f>Badges!C154</f>
        <v>Use a screwdriver</v>
      </c>
      <c r="K24" s="217"/>
      <c r="M24" s="215">
        <v>4</v>
      </c>
      <c r="N24" s="216" t="str">
        <f>Badges!C227</f>
        <v>Find potential employers</v>
      </c>
      <c r="O24" s="217"/>
      <c r="Q24" s="215">
        <v>5</v>
      </c>
      <c r="R24" s="216" t="str">
        <f>Badges!C301</f>
        <v>Stage your grand finale</v>
      </c>
      <c r="S24" s="217"/>
    </row>
    <row r="25" spans="1:19" x14ac:dyDescent="0.2">
      <c r="A25" s="215"/>
      <c r="B25" s="216" t="str">
        <f>Badges!C8</f>
        <v>Connect with a local expert to learn</v>
      </c>
      <c r="C25" s="218" t="str">
        <f>IF(Badges!D8="A","A"," ")</f>
        <v>A</v>
      </c>
      <c r="E25" s="215"/>
      <c r="F25" s="216" t="str">
        <f>Badges!C81</f>
        <v>Focus on what's realistic</v>
      </c>
      <c r="G25" s="218" t="str">
        <f>IF(Badges!D81="A","A"," ")</f>
        <v xml:space="preserve"> </v>
      </c>
      <c r="I25" s="215"/>
      <c r="J25" s="216" t="str">
        <f>Badges!C155</f>
        <v>Fix loose screws</v>
      </c>
      <c r="K25" s="218" t="str">
        <f>IF(Badges!D154="A","A"," ")</f>
        <v xml:space="preserve"> </v>
      </c>
      <c r="M25" s="215"/>
      <c r="N25" s="216" t="str">
        <f>Badges!C228</f>
        <v>Market yourself</v>
      </c>
      <c r="O25" s="218" t="str">
        <f>IF(Badges!D228="A","A"," ")</f>
        <v xml:space="preserve"> </v>
      </c>
      <c r="Q25" s="215"/>
      <c r="R25" s="216" t="str">
        <f>Badges!C302</f>
        <v>A puzzle pentathlon</v>
      </c>
      <c r="S25" s="218" t="str">
        <f>IF(Badges!D302="A","A"," ")</f>
        <v xml:space="preserve"> </v>
      </c>
    </row>
    <row r="26" spans="1:19" x14ac:dyDescent="0.2">
      <c r="A26" s="215"/>
      <c r="B26" s="216" t="str">
        <f>Badges!C9</f>
        <v>Take a class</v>
      </c>
      <c r="C26" s="218" t="str">
        <f>IF(Badges!D9="A","A"," ")</f>
        <v xml:space="preserve"> </v>
      </c>
      <c r="E26" s="215"/>
      <c r="F26" s="216" t="str">
        <f>Badges!C82</f>
        <v>Try to use your strengths</v>
      </c>
      <c r="G26" s="218" t="str">
        <f>IF(Badges!D82="A","A"," ")</f>
        <v xml:space="preserve"> </v>
      </c>
      <c r="I26" s="215"/>
      <c r="J26" s="216" t="str">
        <f>Badges!C156</f>
        <v>Attach it, detach it</v>
      </c>
      <c r="K26" s="218" t="str">
        <f>IF(Badges!D155="A","A"," ")</f>
        <v xml:space="preserve"> </v>
      </c>
      <c r="M26" s="215"/>
      <c r="N26" s="216" t="str">
        <f>Badges!C229</f>
        <v xml:space="preserve">Create a questionnaire to give to </v>
      </c>
      <c r="O26" s="218" t="str">
        <f>IF(Badges!D229="A","A"," ")</f>
        <v>A</v>
      </c>
      <c r="Q26" s="215"/>
      <c r="R26" s="216" t="str">
        <f>Badges!C303</f>
        <v>A relay pentathlon</v>
      </c>
      <c r="S26" s="218" t="str">
        <f>IF(Badges!D303="A","A"," ")</f>
        <v xml:space="preserve"> </v>
      </c>
    </row>
    <row r="27" spans="1:19" x14ac:dyDescent="0.2">
      <c r="A27" s="215"/>
      <c r="B27" s="216" t="str">
        <f>Badges!C10</f>
        <v>Teach yourself</v>
      </c>
      <c r="C27" s="218" t="str">
        <f>IF(Badges!D10="A","A"," ")</f>
        <v xml:space="preserve"> </v>
      </c>
      <c r="E27" s="215"/>
      <c r="F27" s="216" t="str">
        <f>Badges!C79</f>
        <v>Stop and smell the roses</v>
      </c>
      <c r="G27" s="218" t="str">
        <f>IF(Badges!D83="A","A"," ")</f>
        <v xml:space="preserve"> </v>
      </c>
      <c r="I27" s="215"/>
      <c r="J27" s="216" t="str">
        <f>Badges!C157</f>
        <v>Build with a screwdriver</v>
      </c>
      <c r="K27" s="218" t="str">
        <f>IF(Badges!D156="A","A"," ")</f>
        <v xml:space="preserve"> </v>
      </c>
      <c r="M27" s="215"/>
      <c r="N27" s="216" t="str">
        <f>Badges!C230</f>
        <v>Conduct interviews with potential</v>
      </c>
      <c r="O27" s="218" t="str">
        <f>IF(Badges!D230="A","A"," ")</f>
        <v xml:space="preserve"> </v>
      </c>
      <c r="Q27" s="215"/>
      <c r="R27" s="216" t="str">
        <f>Badges!C304</f>
        <v>A wheel pentathlon</v>
      </c>
      <c r="S27" s="218" t="str">
        <f>IF(Badges!D304="A","A"," ")</f>
        <v xml:space="preserve"> </v>
      </c>
    </row>
    <row r="28" spans="1:19" x14ac:dyDescent="0.2">
      <c r="A28" s="215">
        <v>2</v>
      </c>
      <c r="B28" s="216" t="str">
        <f>Badges!C11</f>
        <v>Film. Then film some more…</v>
      </c>
      <c r="C28" s="217"/>
      <c r="E28" s="215">
        <v>3</v>
      </c>
      <c r="F28" s="216" t="str">
        <f>Badges!C84</f>
        <v>Get happy through others</v>
      </c>
      <c r="G28" s="217"/>
      <c r="I28" s="215">
        <v>4</v>
      </c>
      <c r="J28" s="216" t="str">
        <f>Badges!C158</f>
        <v>Saw some wood</v>
      </c>
      <c r="K28" s="217"/>
      <c r="M28" s="215">
        <v>5</v>
      </c>
      <c r="N28" s="216" t="str">
        <f>Badges!C231</f>
        <v>Practice your babysitting skills</v>
      </c>
      <c r="O28" s="217"/>
      <c r="Q28" s="583" t="str">
        <f>Badges!B307</f>
        <v>Entrepreneur</v>
      </c>
      <c r="R28" s="584"/>
      <c r="S28" s="584"/>
    </row>
    <row r="29" spans="1:19" x14ac:dyDescent="0.2">
      <c r="A29" s="215"/>
      <c r="B29" s="216" t="str">
        <f>Badges!C12</f>
        <v>Film a sporting event</v>
      </c>
      <c r="C29" s="218" t="str">
        <f>IF(Badges!D12="A","A"," ")</f>
        <v xml:space="preserve"> </v>
      </c>
      <c r="E29" s="215"/>
      <c r="F29" s="216" t="str">
        <f>Badges!C85</f>
        <v>Make a gratitude visit</v>
      </c>
      <c r="G29" s="218" t="str">
        <f>IF(Badges!D85="A","A"," ")</f>
        <v xml:space="preserve"> </v>
      </c>
      <c r="I29" s="215"/>
      <c r="J29" s="216" t="str">
        <f>Badges!C159</f>
        <v>End the alphabet</v>
      </c>
      <c r="K29" s="218" t="str">
        <f>IF(Badges!D158="A","A"," ")</f>
        <v xml:space="preserve"> </v>
      </c>
      <c r="M29" s="215"/>
      <c r="N29" s="216" t="str">
        <f>Badges!C232</f>
        <v>Come prepared for a game</v>
      </c>
      <c r="O29" s="218" t="str">
        <f>IF(Badges!D232="A","A"," ")</f>
        <v xml:space="preserve"> </v>
      </c>
      <c r="Q29" s="215">
        <v>1</v>
      </c>
      <c r="R29" s="216" t="str">
        <f>Badges!C308</f>
        <v>Brainstorm business ideas</v>
      </c>
      <c r="S29" s="217"/>
    </row>
    <row r="30" spans="1:19" x14ac:dyDescent="0.2">
      <c r="A30" s="215"/>
      <c r="B30" s="216" t="str">
        <f>Badges!C13</f>
        <v>Film a celebration</v>
      </c>
      <c r="C30" s="218" t="str">
        <f>IF(Badges!D13="A","A"," ")</f>
        <v xml:space="preserve"> </v>
      </c>
      <c r="E30" s="215"/>
      <c r="F30" s="216" t="str">
        <f>Badges!C86</f>
        <v>Write a forgiveness letter</v>
      </c>
      <c r="G30" s="218" t="str">
        <f>IF(Badges!D86="A","A"," ")</f>
        <v xml:space="preserve"> </v>
      </c>
      <c r="I30" s="215"/>
      <c r="J30" s="216" t="str">
        <f>Badges!C160</f>
        <v>Square it off</v>
      </c>
      <c r="K30" s="218" t="str">
        <f>IF(Badges!D159="A","A"," ")</f>
        <v xml:space="preserve"> </v>
      </c>
      <c r="M30" s="215"/>
      <c r="N30" s="216" t="str">
        <f>Badges!C233</f>
        <v>Make a tasty snack</v>
      </c>
      <c r="O30" s="218" t="str">
        <f>IF(Badges!D233="A","A"," ")</f>
        <v xml:space="preserve"> </v>
      </c>
      <c r="Q30" s="215"/>
      <c r="R30" s="216" t="str">
        <f>Badges!C309</f>
        <v>Interview your client</v>
      </c>
      <c r="S30" s="218" t="str">
        <f>IF(Badges!D309="A","A"," ")</f>
        <v xml:space="preserve"> </v>
      </c>
    </row>
    <row r="31" spans="1:19" x14ac:dyDescent="0.2">
      <c r="A31" s="215"/>
      <c r="B31" s="216" t="str">
        <f>Badges!C14</f>
        <v>Film a day in your life</v>
      </c>
      <c r="C31" s="218" t="str">
        <f>IF(Badges!D14="A","A"," ")</f>
        <v>A</v>
      </c>
      <c r="E31" s="215"/>
      <c r="F31" s="216" t="str">
        <f>Badges!C83</f>
        <v>Be happy for others</v>
      </c>
      <c r="G31" s="218" t="str">
        <f>IF(Badges!D87="A","A"," ")</f>
        <v xml:space="preserve"> </v>
      </c>
      <c r="I31" s="215"/>
      <c r="J31" s="216" t="str">
        <f>Badges!C161</f>
        <v>Make a simple doll</v>
      </c>
      <c r="K31" s="218" t="str">
        <f>IF(Badges!D160="A","A"," ")</f>
        <v xml:space="preserve"> </v>
      </c>
      <c r="M31" s="215"/>
      <c r="N31" s="216" t="str">
        <f>Badges!C234</f>
        <v>Plan a fun craft</v>
      </c>
      <c r="O31" s="218" t="str">
        <f>IF(Badges!D234="A","A"," ")</f>
        <v xml:space="preserve"> </v>
      </c>
      <c r="Q31" s="215"/>
      <c r="R31" s="216" t="str">
        <f>Badges!C310</f>
        <v>Become a keen observer</v>
      </c>
      <c r="S31" s="218" t="str">
        <f>IF(Badges!D310="A","A"," ")</f>
        <v xml:space="preserve"> </v>
      </c>
    </row>
    <row r="32" spans="1:19" x14ac:dyDescent="0.2">
      <c r="A32" s="215">
        <v>3</v>
      </c>
      <c r="B32" s="216" t="str">
        <f>Badges!C15</f>
        <v>Pick the perfect subject</v>
      </c>
      <c r="C32" s="217"/>
      <c r="E32" s="215">
        <v>4</v>
      </c>
      <c r="F32" s="216" t="str">
        <f>Badges!C88</f>
        <v>Do a helpful happiness experiment</v>
      </c>
      <c r="G32" s="217"/>
      <c r="I32" s="215">
        <v>5</v>
      </c>
      <c r="J32" s="216" t="str">
        <f>Badges!C162</f>
        <v>Build something yourself</v>
      </c>
      <c r="K32" s="217"/>
      <c r="M32" s="583" t="str">
        <f>Badges!B238</f>
        <v>Night Owl</v>
      </c>
      <c r="N32" s="584"/>
      <c r="O32" s="584"/>
      <c r="Q32" s="215"/>
      <c r="R32" s="216" t="str">
        <f>Badges!C311</f>
        <v>Group brainstorm</v>
      </c>
      <c r="S32" s="218" t="str">
        <f>IF(Badges!D311="A","A"," ")</f>
        <v xml:space="preserve"> </v>
      </c>
    </row>
    <row r="33" spans="1:19" x14ac:dyDescent="0.2">
      <c r="A33" s="215"/>
      <c r="B33" s="216" t="str">
        <f>Badges!C16</f>
        <v>Share a scene from a book in the</v>
      </c>
      <c r="C33" s="218" t="str">
        <f>IF(Badges!D16="A","A"," ")</f>
        <v xml:space="preserve"> </v>
      </c>
      <c r="E33" s="215"/>
      <c r="F33" s="216" t="str">
        <f>Badges!C89</f>
        <v xml:space="preserve">Design your own five-question </v>
      </c>
      <c r="G33" s="218" t="str">
        <f>IF(Badges!D89="A","A"," ")</f>
        <v xml:space="preserve"> </v>
      </c>
      <c r="I33" s="215"/>
      <c r="J33" s="216" t="str">
        <f>Badges!C163</f>
        <v>Build with your expert</v>
      </c>
      <c r="K33" s="218" t="str">
        <f>IF(Badges!D162="A","A"," ")</f>
        <v xml:space="preserve"> </v>
      </c>
      <c r="M33" s="215">
        <v>1</v>
      </c>
      <c r="N33" s="216" t="str">
        <f>Badges!C239</f>
        <v>Take a field trip to explore the night</v>
      </c>
      <c r="O33" s="217"/>
      <c r="Q33" s="215">
        <v>2</v>
      </c>
      <c r="R33" s="216" t="str">
        <f>Badges!C312</f>
        <v>Improve one idea</v>
      </c>
      <c r="S33" s="217"/>
    </row>
    <row r="34" spans="1:19" x14ac:dyDescent="0.2">
      <c r="A34" s="215"/>
      <c r="B34" s="216" t="str">
        <f>Badges!C17</f>
        <v>Share a cause</v>
      </c>
      <c r="C34" s="218" t="str">
        <f>IF(Badges!D17="A","A"," ")</f>
        <v>A</v>
      </c>
      <c r="E34" s="215"/>
      <c r="F34" s="216" t="str">
        <f>Badges!C90</f>
        <v>Try quick polling</v>
      </c>
      <c r="G34" s="218" t="str">
        <f>IF(Badges!D90="A","A"," ")</f>
        <v xml:space="preserve"> </v>
      </c>
      <c r="I34" s="215"/>
      <c r="J34" s="216" t="str">
        <f>Badges!C164</f>
        <v>Build with home improvers</v>
      </c>
      <c r="K34" s="218" t="str">
        <f>IF(Badges!D163="A","A"," ")</f>
        <v xml:space="preserve"> </v>
      </c>
      <c r="M34" s="215"/>
      <c r="N34" s="216" t="str">
        <f>Badges!C240</f>
        <v>Share night art</v>
      </c>
      <c r="O34" s="218" t="str">
        <f>IF(Badges!D240="A","A"," ")</f>
        <v xml:space="preserve"> </v>
      </c>
      <c r="Q34" s="215"/>
      <c r="R34" s="216" t="str">
        <f>Badges!C313</f>
        <v>Divide your idea into different parts</v>
      </c>
      <c r="S34" s="218" t="str">
        <f>IF(Badges!D313="A","A"," ")</f>
        <v xml:space="preserve"> </v>
      </c>
    </row>
    <row r="35" spans="1:19" x14ac:dyDescent="0.2">
      <c r="A35" s="215"/>
      <c r="B35" s="216" t="str">
        <f>Badges!C18</f>
        <v>Share a family story</v>
      </c>
      <c r="C35" s="218" t="str">
        <f>IF(Badges!D18="A","A"," ")</f>
        <v xml:space="preserve"> </v>
      </c>
      <c r="E35" s="215"/>
      <c r="F35" s="216" t="str">
        <f>Badges!C87</f>
        <v>Make something meaningful</v>
      </c>
      <c r="G35" s="218" t="str">
        <f>IF(Badges!D91="A","A"," ")</f>
        <v xml:space="preserve"> </v>
      </c>
      <c r="I35" s="215"/>
      <c r="J35" s="216" t="str">
        <f>Badges!C165</f>
        <v>Build at a craft store or artisan</v>
      </c>
      <c r="K35" s="218" t="str">
        <f>IF(Badges!D164="A","A"," ")</f>
        <v xml:space="preserve"> </v>
      </c>
      <c r="M35" s="215"/>
      <c r="N35" s="216" t="str">
        <f>Badges!C241</f>
        <v>Get into nightlife</v>
      </c>
      <c r="O35" s="218" t="str">
        <f>IF(Badges!D241="A","A"," ")</f>
        <v xml:space="preserve"> </v>
      </c>
      <c r="Q35" s="215"/>
      <c r="R35" s="216" t="str">
        <f>Badges!C314</f>
        <v>Beat your competitors</v>
      </c>
      <c r="S35" s="218" t="str">
        <f>IF(Badges!D314="A","A"," ")</f>
        <v xml:space="preserve"> </v>
      </c>
    </row>
    <row r="36" spans="1:19" ht="12.75" customHeight="1" x14ac:dyDescent="0.2">
      <c r="A36" s="215">
        <v>4</v>
      </c>
      <c r="B36" s="216" t="str">
        <f>Badges!C19</f>
        <v>Action</v>
      </c>
      <c r="C36" s="217"/>
      <c r="E36" s="215">
        <v>5</v>
      </c>
      <c r="F36" s="216" t="str">
        <f>Badges!C92</f>
        <v>Create a happiness action plan</v>
      </c>
      <c r="G36" s="217"/>
      <c r="I36" s="583" t="str">
        <f>Badges!B168</f>
        <v>Special Agent</v>
      </c>
      <c r="J36" s="584"/>
      <c r="K36" s="584"/>
      <c r="M36" s="215"/>
      <c r="N36" s="216" t="str">
        <f>Badges!C242</f>
        <v>Go solar (or luncar, or …</v>
      </c>
      <c r="O36" s="218" t="str">
        <f>IF(Badges!D242="A","A"," ")</f>
        <v xml:space="preserve"> </v>
      </c>
      <c r="Q36" s="215"/>
      <c r="R36" s="216" t="str">
        <f>Badges!C315</f>
        <v>Use a "guideline."</v>
      </c>
      <c r="S36" s="218" t="str">
        <f>IF(Badges!D315="A","A"," ")</f>
        <v xml:space="preserve"> </v>
      </c>
    </row>
    <row r="37" spans="1:19" ht="12.75" customHeight="1" x14ac:dyDescent="0.2">
      <c r="A37" s="215"/>
      <c r="B37" s="216" t="str">
        <f>Badges!C20</f>
        <v>Work solo</v>
      </c>
      <c r="C37" s="218" t="str">
        <f>IF(Badges!D20="A","A"," ")</f>
        <v xml:space="preserve"> </v>
      </c>
      <c r="E37" s="215"/>
      <c r="F37" s="216" t="str">
        <f>Badges!C93</f>
        <v>Find a happiness helper</v>
      </c>
      <c r="G37" s="218" t="str">
        <f>IF(Badges!D93="A","A"," ")</f>
        <v xml:space="preserve"> </v>
      </c>
      <c r="I37" s="215">
        <v>1</v>
      </c>
      <c r="J37" s="216" t="str">
        <f>Badges!C169</f>
        <v>Investigate investigation</v>
      </c>
      <c r="K37" s="217"/>
      <c r="M37" s="215">
        <v>2</v>
      </c>
      <c r="N37" s="216" t="str">
        <f>Badges!C243</f>
        <v>Tour your world after dark</v>
      </c>
      <c r="O37" s="217"/>
      <c r="Q37" s="215">
        <v>3</v>
      </c>
      <c r="R37" s="216" t="str">
        <f>Badges!C316</f>
        <v>Get into the financial side of things</v>
      </c>
      <c r="S37" s="217"/>
    </row>
    <row r="38" spans="1:19" x14ac:dyDescent="0.2">
      <c r="A38" s="215"/>
      <c r="B38" s="216" t="str">
        <f>Badges!C21</f>
        <v>Work with friends</v>
      </c>
      <c r="C38" s="218" t="str">
        <f>IF(Badges!D21="A","A"," ")</f>
        <v>A</v>
      </c>
      <c r="E38" s="215"/>
      <c r="F38" s="216" t="str">
        <f>Badges!C94</f>
        <v>Create an inspiration collage with</v>
      </c>
      <c r="G38" s="218" t="str">
        <f>IF(Badges!D94="A","A"," ")</f>
        <v xml:space="preserve"> </v>
      </c>
      <c r="I38" s="215"/>
      <c r="J38" s="216" t="str">
        <f>Badges!C170</f>
        <v>Organize a CSI-themed night for</v>
      </c>
      <c r="K38" s="218" t="str">
        <f>IF(Badges!D170="A","A"," ")</f>
        <v>A</v>
      </c>
      <c r="M38" s="215"/>
      <c r="N38" s="216" t="str">
        <f>Badges!C244</f>
        <v>Tour your neighborhood at night</v>
      </c>
      <c r="O38" s="218" t="str">
        <f>IF(Badges!D244="A","A"," ")</f>
        <v xml:space="preserve"> </v>
      </c>
      <c r="Q38" s="215"/>
      <c r="R38" s="216" t="str">
        <f>Badges!C317</f>
        <v>Seed money</v>
      </c>
      <c r="S38" s="218" t="str">
        <f>IF(Badges!D317="A","A"," ")</f>
        <v xml:space="preserve"> </v>
      </c>
    </row>
    <row r="39" spans="1:19" x14ac:dyDescent="0.2">
      <c r="A39" s="215"/>
      <c r="B39" s="216" t="str">
        <f>Badges!C22</f>
        <v>Work with a mentor</v>
      </c>
      <c r="C39" s="218" t="str">
        <f>IF(Badges!D22="A","A"," ")</f>
        <v xml:space="preserve"> </v>
      </c>
      <c r="E39" s="215"/>
      <c r="F39" s="216" t="str">
        <f>Badges!C91</f>
        <v>Focus on one friend</v>
      </c>
      <c r="G39" s="218" t="str">
        <f>IF(Badges!D95="A","A"," ")</f>
        <v xml:space="preserve"> </v>
      </c>
      <c r="I39" s="215"/>
      <c r="J39" s="216" t="str">
        <f>Badges!C171</f>
        <v>Host an "Identity Crisis" party</v>
      </c>
      <c r="K39" s="218" t="str">
        <f>IF(Badges!D171="A","A"," ")</f>
        <v xml:space="preserve"> </v>
      </c>
      <c r="M39" s="215"/>
      <c r="N39" s="216" t="str">
        <f>Badges!C245</f>
        <v>Visit a park, trail, lake, stream, or</v>
      </c>
      <c r="O39" s="218" t="str">
        <f>IF(Badges!D245="A","A"," ")</f>
        <v xml:space="preserve"> </v>
      </c>
      <c r="Q39" s="215"/>
      <c r="R39" s="216" t="str">
        <f>Badges!C318</f>
        <v>Business models</v>
      </c>
      <c r="S39" s="218" t="str">
        <f>IF(Badges!D318="A","A"," ")</f>
        <v xml:space="preserve"> </v>
      </c>
    </row>
    <row r="40" spans="1:19" x14ac:dyDescent="0.2">
      <c r="A40" s="215">
        <v>5</v>
      </c>
      <c r="B40" s="216" t="str">
        <f>Badges!C23</f>
        <v>Edit and premiere your movie</v>
      </c>
      <c r="C40" s="217"/>
      <c r="E40" s="583" t="str">
        <f>Badges!B98</f>
        <v>Screenwriter</v>
      </c>
      <c r="F40" s="616"/>
      <c r="G40" s="616"/>
      <c r="I40" s="215"/>
      <c r="J40" s="216" t="str">
        <f>Badges!C172</f>
        <v>Play Jane Bond</v>
      </c>
      <c r="K40" s="218" t="str">
        <f>IF(Badges!D172="A","A"," ")</f>
        <v xml:space="preserve"> </v>
      </c>
      <c r="M40" s="215"/>
      <c r="N40" s="216" t="str">
        <f>Badges!C246</f>
        <v>Visit a place that's open 24 hours</v>
      </c>
      <c r="O40" s="218" t="str">
        <f>IF(Badges!D246="A","A"," ")</f>
        <v xml:space="preserve"> </v>
      </c>
      <c r="Q40" s="215"/>
      <c r="R40" s="216" t="str">
        <f>Badges!C319</f>
        <v>Merchandising</v>
      </c>
      <c r="S40" s="218" t="str">
        <f>IF(Badges!D319="A","A"," ")</f>
        <v xml:space="preserve"> </v>
      </c>
    </row>
    <row r="41" spans="1:19" x14ac:dyDescent="0.2">
      <c r="A41" s="215"/>
      <c r="B41" s="216" t="str">
        <f>Badges!C24</f>
        <v>Add a sound track</v>
      </c>
      <c r="C41" s="218" t="str">
        <f>IF(Badges!D24="A","A"," ")</f>
        <v>A</v>
      </c>
      <c r="E41" s="215">
        <v>1</v>
      </c>
      <c r="F41" s="216" t="str">
        <f>Badges!C99</f>
        <v>Decide what makes a good script</v>
      </c>
      <c r="G41" s="217"/>
      <c r="I41" s="215">
        <v>2</v>
      </c>
      <c r="J41" s="216" t="str">
        <f>Badges!C173</f>
        <v>Reveal reality</v>
      </c>
      <c r="K41" s="217"/>
      <c r="M41" s="215">
        <v>3</v>
      </c>
      <c r="N41" s="216" t="str">
        <f>Badges!C247</f>
        <v>Meet people who work night hours</v>
      </c>
      <c r="O41" s="217"/>
      <c r="Q41" s="215">
        <v>4</v>
      </c>
      <c r="R41" s="216" t="str">
        <f>Badges!C320</f>
        <v>Imagine creating a business</v>
      </c>
      <c r="S41" s="217"/>
    </row>
    <row r="42" spans="1:19" ht="12.75" customHeight="1" x14ac:dyDescent="0.2">
      <c r="A42" s="215"/>
      <c r="B42" s="216" t="str">
        <f>Badges!C25</f>
        <v>Add a title and credits</v>
      </c>
      <c r="C42" s="218" t="str">
        <f>IF(Badges!D25="A","A"," ")</f>
        <v xml:space="preserve"> </v>
      </c>
      <c r="E42" s="215"/>
      <c r="F42" s="216" t="str">
        <f>Badges!C100</f>
        <v xml:space="preserve">Watch one movie or three shows in </v>
      </c>
      <c r="G42" s="218" t="str">
        <f>IF(Badges!D100="A","A"," ")</f>
        <v xml:space="preserve"> </v>
      </c>
      <c r="I42" s="215"/>
      <c r="J42" s="216" t="str">
        <f>Badges!C174</f>
        <v>Interview someone in forensics</v>
      </c>
      <c r="K42" s="218" t="str">
        <f>IF(Badges!D174="A","A"," ")</f>
        <v>A</v>
      </c>
      <c r="M42" s="215"/>
      <c r="N42" s="216" t="str">
        <f>Badges!C248</f>
        <v>Be an investigative reporter</v>
      </c>
      <c r="O42" s="218" t="str">
        <f>IF(Badges!D248="A","A"," ")</f>
        <v xml:space="preserve"> </v>
      </c>
      <c r="Q42" s="215"/>
      <c r="R42" s="216" t="str">
        <f>Badges!C321</f>
        <v>Write up a five-point business plan</v>
      </c>
      <c r="S42" s="218" t="str">
        <f>IF(Badges!D321="A","A"," ")</f>
        <v xml:space="preserve"> </v>
      </c>
    </row>
    <row r="43" spans="1:19" ht="12.75" customHeight="1" x14ac:dyDescent="0.2">
      <c r="A43" s="215"/>
      <c r="B43" s="216" t="str">
        <f>Badges!C26</f>
        <v>Add transitions</v>
      </c>
      <c r="C43" s="218" t="str">
        <f>IF(Badges!D26="A","A"," ")</f>
        <v xml:space="preserve"> </v>
      </c>
      <c r="E43" s="215"/>
      <c r="F43" s="216" t="str">
        <f>Badges!C101</f>
        <v>Host a script-dissection party with</v>
      </c>
      <c r="G43" s="218" t="str">
        <f>IF(Badges!D101="A","A"," ")</f>
        <v xml:space="preserve"> </v>
      </c>
      <c r="I43" s="215"/>
      <c r="J43" s="216" t="str">
        <f>Badges!C175</f>
        <v>Try the eyewitness challenge</v>
      </c>
      <c r="K43" s="218" t="str">
        <f>IF(Badges!D175="A","A"," ")</f>
        <v xml:space="preserve"> </v>
      </c>
      <c r="M43" s="215"/>
      <c r="N43" s="216" t="str">
        <f>Badges!C249</f>
        <v>Take part in the night shift</v>
      </c>
      <c r="O43" s="218" t="str">
        <f>IF(Badges!D249="A","A"," ")</f>
        <v xml:space="preserve"> </v>
      </c>
      <c r="Q43" s="215"/>
      <c r="R43" s="216" t="str">
        <f>Badges!C322</f>
        <v>Develop your "pitch."</v>
      </c>
      <c r="S43" s="218" t="str">
        <f>IF(Badges!D322="A","A"," ")</f>
        <v xml:space="preserve"> </v>
      </c>
    </row>
    <row r="44" spans="1:19" x14ac:dyDescent="0.2">
      <c r="A44" s="583" t="str">
        <f>Badges!B29</f>
        <v>Eating for Beauty</v>
      </c>
      <c r="B44" s="584"/>
      <c r="C44" s="584"/>
      <c r="E44" s="215"/>
      <c r="F44" s="216" t="str">
        <f>Badges!C102</f>
        <v>Read two scripts</v>
      </c>
      <c r="G44" s="218" t="str">
        <f>IF(Badges!D102="A","A"," ")</f>
        <v xml:space="preserve"> </v>
      </c>
      <c r="I44" s="215"/>
      <c r="J44" s="216" t="str">
        <f>Badges!C176</f>
        <v>Make some impressions</v>
      </c>
      <c r="K44" s="218" t="str">
        <f>IF(Badges!D176="A","A"," ")</f>
        <v xml:space="preserve"> </v>
      </c>
      <c r="M44" s="215"/>
      <c r="N44" s="216" t="str">
        <f>Badges!C250</f>
        <v>Create a photo essay</v>
      </c>
      <c r="O44" s="218" t="str">
        <f>IF(Badges!D250="A","A"," ")</f>
        <v xml:space="preserve"> </v>
      </c>
      <c r="Q44" s="215"/>
      <c r="R44" s="216" t="str">
        <f>Badges!C323</f>
        <v>Make a mock up of an</v>
      </c>
      <c r="S44" s="218" t="str">
        <f>IF(Badges!D323="A","A"," ")</f>
        <v xml:space="preserve"> </v>
      </c>
    </row>
    <row r="45" spans="1:19" x14ac:dyDescent="0.2">
      <c r="A45" s="215">
        <v>1</v>
      </c>
      <c r="B45" s="216" t="str">
        <f>Badges!C30</f>
        <v>Know how good nutrition helps your</v>
      </c>
      <c r="C45" s="217"/>
      <c r="E45" s="215">
        <v>2</v>
      </c>
      <c r="F45" s="216" t="str">
        <f>Badges!C103</f>
        <v>Come up with an idea for a story</v>
      </c>
      <c r="G45" s="217"/>
      <c r="I45" s="215">
        <v>3</v>
      </c>
      <c r="J45" s="216" t="str">
        <f>Badges!C177</f>
        <v xml:space="preserve">Try the science  </v>
      </c>
      <c r="K45" s="217"/>
      <c r="M45" s="215">
        <v>4</v>
      </c>
      <c r="N45" s="216" t="str">
        <f>Badges!C251</f>
        <v>Explore nature at night</v>
      </c>
      <c r="O45" s="217"/>
      <c r="Q45" s="215">
        <v>5</v>
      </c>
      <c r="R45" s="216" t="str">
        <f>Badges!C324</f>
        <v>Practice sharing your business</v>
      </c>
      <c r="S45" s="217"/>
    </row>
    <row r="46" spans="1:19" x14ac:dyDescent="0.2">
      <c r="A46" s="215"/>
      <c r="B46" s="216" t="str">
        <f>Badges!C31</f>
        <v>Eat by color</v>
      </c>
      <c r="C46" s="218" t="str">
        <f>IF(Badges!D31="A","A"," ")</f>
        <v xml:space="preserve"> </v>
      </c>
      <c r="E46" s="215"/>
      <c r="F46" s="216" t="str">
        <f>Badges!C104</f>
        <v>Look into your own life</v>
      </c>
      <c r="G46" s="218" t="str">
        <f>IF(Badges!D104="A","A"," ")</f>
        <v xml:space="preserve"> </v>
      </c>
      <c r="I46" s="215"/>
      <c r="J46" s="216" t="str">
        <f>Badges!C178</f>
        <v>Forensic chemistry</v>
      </c>
      <c r="K46" s="218" t="str">
        <f>IF(Badges!D178="A","A"," ")</f>
        <v xml:space="preserve"> </v>
      </c>
      <c r="M46" s="215"/>
      <c r="N46" s="216" t="str">
        <f>Badges!C252</f>
        <v>Examine the night sky</v>
      </c>
      <c r="O46" s="218" t="str">
        <f>IF(Badges!D252="A","A"," ")</f>
        <v xml:space="preserve"> </v>
      </c>
      <c r="Q46" s="215"/>
      <c r="R46" s="216" t="str">
        <f>Badges!C325</f>
        <v>Present your idea to someone who</v>
      </c>
      <c r="S46" s="218" t="str">
        <f>IF(Badges!D325="A","A"," ")</f>
        <v xml:space="preserve"> </v>
      </c>
    </row>
    <row r="47" spans="1:19" x14ac:dyDescent="0.2">
      <c r="A47" s="215"/>
      <c r="B47" s="216" t="str">
        <f>Badges!C32</f>
        <v>Have a food-log challenge with</v>
      </c>
      <c r="C47" s="218" t="str">
        <f>IF(Badges!D32="A","A"," ")</f>
        <v xml:space="preserve"> </v>
      </c>
      <c r="E47" s="215"/>
      <c r="F47" s="216" t="str">
        <f>Badges!C105</f>
        <v>Add to a story you already know</v>
      </c>
      <c r="G47" s="218" t="str">
        <f>IF(Badges!D105="A","A"," ")</f>
        <v xml:space="preserve"> </v>
      </c>
      <c r="I47" s="215"/>
      <c r="J47" s="216" t="str">
        <f>Badges!C179</f>
        <v>Forensic physics</v>
      </c>
      <c r="K47" s="218" t="str">
        <f>IF(Badges!D179="A","A"," ")</f>
        <v>A</v>
      </c>
      <c r="M47" s="215"/>
      <c r="N47" s="216" t="str">
        <f>Badges!C253</f>
        <v>Create a nocturnal animal</v>
      </c>
      <c r="O47" s="218" t="str">
        <f>IF(Badges!D253="A","A"," ")</f>
        <v xml:space="preserve"> </v>
      </c>
      <c r="Q47" s="215"/>
      <c r="R47" s="216" t="str">
        <f>Badges!C326</f>
        <v>Present to an expert</v>
      </c>
      <c r="S47" s="218" t="str">
        <f>IF(Badges!D326="A","A"," ")</f>
        <v xml:space="preserve"> </v>
      </c>
    </row>
    <row r="48" spans="1:19" x14ac:dyDescent="0.2">
      <c r="A48" s="215"/>
      <c r="B48" s="216" t="str">
        <f>Badges!C33</f>
        <v>Make your own food pyramid</v>
      </c>
      <c r="C48" s="218" t="str">
        <f>IF(Badges!D33="A","A"," ")</f>
        <v xml:space="preserve"> </v>
      </c>
      <c r="E48" s="215"/>
      <c r="F48" s="216" t="str">
        <f>Badges!C106</f>
        <v>Play Story Maker</v>
      </c>
      <c r="G48" s="218" t="str">
        <f>IF(Badges!D106="A","A"," ")</f>
        <v xml:space="preserve"> </v>
      </c>
      <c r="I48" s="215"/>
      <c r="J48" s="216" t="str">
        <f>Badges!C180</f>
        <v>Forensic biology</v>
      </c>
      <c r="K48" s="218" t="str">
        <f>IF(Badges!D180="A","A"," ")</f>
        <v xml:space="preserve"> </v>
      </c>
      <c r="M48" s="215"/>
      <c r="N48" s="216" t="str">
        <f>Badges!C254</f>
        <v>Sketch a landscape plan for your</v>
      </c>
      <c r="O48" s="218" t="str">
        <f>IF(Badges!D254="A","A"," ")</f>
        <v xml:space="preserve"> </v>
      </c>
      <c r="Q48" s="215"/>
      <c r="R48" s="216" t="str">
        <f>Badges!C327</f>
        <v>Gather a group of clients</v>
      </c>
      <c r="S48" s="218" t="str">
        <f>IF(Badges!D327="A","A"," ")</f>
        <v xml:space="preserve"> </v>
      </c>
    </row>
    <row r="49" spans="1:19" x14ac:dyDescent="0.2">
      <c r="A49" s="215">
        <v>2</v>
      </c>
      <c r="B49" s="216" t="str">
        <f>Badges!C34</f>
        <v>Find out how what you eat affects</v>
      </c>
      <c r="C49" s="217"/>
      <c r="E49" s="215">
        <v>3</v>
      </c>
      <c r="F49" s="216" t="str">
        <f>Badges!C107</f>
        <v>Get to know your characters</v>
      </c>
      <c r="G49" s="217"/>
      <c r="I49" s="215">
        <v>4</v>
      </c>
      <c r="J49" s="216" t="str">
        <f>Badges!C181</f>
        <v>Key in to body language</v>
      </c>
      <c r="K49" s="217"/>
      <c r="M49" s="215">
        <v>5</v>
      </c>
      <c r="N49" s="216" t="str">
        <f>Badges!C255</f>
        <v>Host the Extreme Nighttime Party</v>
      </c>
      <c r="O49" s="217"/>
      <c r="Q49" s="583" t="str">
        <f>Badges!B330</f>
        <v>Netiquette</v>
      </c>
      <c r="R49" s="584"/>
      <c r="S49" s="584"/>
    </row>
    <row r="50" spans="1:19" x14ac:dyDescent="0.2">
      <c r="A50" s="215"/>
      <c r="B50" s="216" t="str">
        <f>Badges!C35</f>
        <v>Get enough water</v>
      </c>
      <c r="C50" s="218" t="str">
        <f>IF(Badges!D35="A","A"," ")</f>
        <v xml:space="preserve"> </v>
      </c>
      <c r="E50" s="215"/>
      <c r="F50" s="216" t="str">
        <f>Badges!C108</f>
        <v>Spend some time people watching</v>
      </c>
      <c r="G50" s="218" t="str">
        <f>IF(Badges!D108="A","A"," ")</f>
        <v xml:space="preserve"> </v>
      </c>
      <c r="I50" s="215"/>
      <c r="J50" s="216" t="str">
        <f>Badges!C182</f>
        <v>Find out about "tells"</v>
      </c>
      <c r="K50" s="218" t="str">
        <f>IF(Badges!D182="A","A"," ")</f>
        <v xml:space="preserve"> </v>
      </c>
      <c r="M50" s="215"/>
      <c r="N50" s="216" t="str">
        <f>Badges!C256</f>
        <v>A "night" activity for younger Girl</v>
      </c>
      <c r="O50" s="218" t="str">
        <f>IF(Badges!D256="A","A"," ")</f>
        <v xml:space="preserve"> </v>
      </c>
      <c r="Q50" s="215">
        <v>1</v>
      </c>
      <c r="R50" s="216" t="str">
        <f>Badges!C331</f>
        <v>Explore "oops!" and "wow!"</v>
      </c>
      <c r="S50" s="217"/>
    </row>
    <row r="51" spans="1:19" x14ac:dyDescent="0.2">
      <c r="A51" s="215"/>
      <c r="B51" s="216" t="str">
        <f>Badges!C36</f>
        <v>Make a Top 10 list of antioxidant-</v>
      </c>
      <c r="C51" s="218" t="str">
        <f>IF(Badges!D36="A","A"," ")</f>
        <v xml:space="preserve"> </v>
      </c>
      <c r="E51" s="215"/>
      <c r="F51" s="216" t="str">
        <f>Badges!C109</f>
        <v>Exaggerate details about people</v>
      </c>
      <c r="G51" s="218" t="str">
        <f>IF(Badges!D109="A","A"," ")</f>
        <v xml:space="preserve"> </v>
      </c>
      <c r="I51" s="215"/>
      <c r="J51" s="216" t="str">
        <f>Badges!C183</f>
        <v>Research body language</v>
      </c>
      <c r="K51" s="218" t="str">
        <f>IF(Badges!D183="A","A"," ")</f>
        <v xml:space="preserve"> </v>
      </c>
      <c r="M51" s="215"/>
      <c r="N51" s="216" t="str">
        <f>Badges!C257</f>
        <v>A "Power Down!" night</v>
      </c>
      <c r="O51" s="218" t="str">
        <f>IF(Badges!D257="A","A"," ")</f>
        <v xml:space="preserve"> </v>
      </c>
      <c r="Q51" s="215"/>
      <c r="R51" s="216" t="str">
        <f>Badges!C332</f>
        <v>Brainstorm some "oops" and "wow"</v>
      </c>
      <c r="S51" s="218" t="str">
        <f>IF(Badges!D332="A","A"," ")</f>
        <v xml:space="preserve"> </v>
      </c>
    </row>
    <row r="52" spans="1:19" x14ac:dyDescent="0.2">
      <c r="A52" s="215"/>
      <c r="B52" s="216" t="str">
        <f>Badges!C37</f>
        <v>Do a grocery-store scavenger hunt</v>
      </c>
      <c r="C52" s="218" t="str">
        <f>IF(Badges!D37="A","A"," ")</f>
        <v xml:space="preserve"> </v>
      </c>
      <c r="E52" s="215"/>
      <c r="F52" s="216" t="str">
        <f>Badges!C110</f>
        <v>Mix and match</v>
      </c>
      <c r="G52" s="218" t="str">
        <f>IF(Badges!D110="A","A"," ")</f>
        <v xml:space="preserve"> </v>
      </c>
      <c r="I52" s="215"/>
      <c r="J52" s="216" t="str">
        <f>Badges!C184</f>
        <v>Check out voice analysis</v>
      </c>
      <c r="K52" s="218" t="str">
        <f>IF(Badges!D184="A","A"," ")</f>
        <v>A</v>
      </c>
      <c r="M52" s="215"/>
      <c r="N52" s="216" t="str">
        <f>Badges!C258</f>
        <v>A nighttime legend</v>
      </c>
      <c r="O52" s="218" t="str">
        <f>IF(Badges!D258="A","A"," ")</f>
        <v xml:space="preserve"> </v>
      </c>
      <c r="Q52" s="215"/>
      <c r="R52" s="216" t="str">
        <f>Badges!C333</f>
        <v>Interview someone with a job that</v>
      </c>
      <c r="S52" s="218" t="str">
        <f>IF(Badges!D333="A","A"," ")</f>
        <v xml:space="preserve"> </v>
      </c>
    </row>
    <row r="53" spans="1:19" x14ac:dyDescent="0.2">
      <c r="A53" s="215">
        <v>3</v>
      </c>
      <c r="B53" s="216" t="str">
        <f>Badges!C38</f>
        <v>Explore how your diet affects your</v>
      </c>
      <c r="C53" s="217"/>
      <c r="E53" s="215">
        <v>4</v>
      </c>
      <c r="F53" s="216" t="str">
        <f>Badges!C111</f>
        <v>Build the plot</v>
      </c>
      <c r="G53" s="217"/>
      <c r="I53" s="215">
        <v>5</v>
      </c>
      <c r="J53" s="216" t="str">
        <f>Badges!C185</f>
        <v>Practice the art of detection</v>
      </c>
      <c r="K53" s="217"/>
      <c r="M53" s="583" t="str">
        <f>Badges!B261</f>
        <v>Animal Helpers</v>
      </c>
      <c r="N53" s="584"/>
      <c r="O53" s="584"/>
      <c r="Q53" s="215"/>
      <c r="R53" s="216" t="str">
        <f>Badges!C334</f>
        <v>Read four published stories</v>
      </c>
      <c r="S53" s="218" t="str">
        <f>IF(Badges!D334="A","A"," ")</f>
        <v xml:space="preserve"> </v>
      </c>
    </row>
    <row r="54" spans="1:19" x14ac:dyDescent="0.2">
      <c r="A54" s="215"/>
      <c r="B54" s="216" t="str">
        <f>Badges!C39</f>
        <v>Food makeovers</v>
      </c>
      <c r="C54" s="218" t="str">
        <f>IF(Badges!D39="A","A"," ")</f>
        <v xml:space="preserve"> </v>
      </c>
      <c r="E54" s="215"/>
      <c r="F54" s="216" t="str">
        <f>Badges!C112</f>
        <v>Fill out the worksheet using your</v>
      </c>
      <c r="G54" s="218" t="str">
        <f>IF(Badges!D112="A","A"," ")</f>
        <v xml:space="preserve"> </v>
      </c>
      <c r="I54" s="215"/>
      <c r="J54" s="216" t="str">
        <f>Badges!C186</f>
        <v>Write a scene or script for your own</v>
      </c>
      <c r="K54" s="218" t="str">
        <f>IF(Badges!D186="A","A"," ")</f>
        <v xml:space="preserve"> </v>
      </c>
      <c r="M54" s="215">
        <v>1</v>
      </c>
      <c r="N54" s="216" t="str">
        <f>Badges!C262</f>
        <v>Explore the connection between</v>
      </c>
      <c r="O54" s="217"/>
      <c r="Q54" s="215">
        <v>2</v>
      </c>
      <c r="R54" s="216" t="str">
        <f>Badges!C335</f>
        <v>Dig into stories of "ouch" -and repair</v>
      </c>
      <c r="S54" s="217"/>
    </row>
    <row r="55" spans="1:19" x14ac:dyDescent="0.2">
      <c r="A55" s="215"/>
      <c r="B55" s="216" t="str">
        <f>Badges!C40</f>
        <v>Sugar detective</v>
      </c>
      <c r="C55" s="218" t="str">
        <f>IF(Badges!D40="A","A"," ")</f>
        <v xml:space="preserve"> </v>
      </c>
      <c r="E55" s="215"/>
      <c r="F55" s="216" t="str">
        <f>Badges!C113</f>
        <v>Find your plot twists in the news</v>
      </c>
      <c r="G55" s="218" t="str">
        <f>IF(Badges!D113="A","A"," ")</f>
        <v xml:space="preserve"> </v>
      </c>
      <c r="I55" s="215"/>
      <c r="J55" s="216" t="str">
        <f>Badges!C187</f>
        <v>Sketch or sculpt a "suspect" or</v>
      </c>
      <c r="K55" s="218" t="str">
        <f>IF(Badges!D187="A","A"," ")</f>
        <v xml:space="preserve"> </v>
      </c>
      <c r="M55" s="215"/>
      <c r="N55" s="216" t="str">
        <f>Badges!C263</f>
        <v>Find out how views of animals have</v>
      </c>
      <c r="O55" s="218" t="str">
        <f>IF(Badges!D263="A","A"," ")</f>
        <v>A</v>
      </c>
      <c r="Q55" s="215"/>
      <c r="R55" s="216" t="str">
        <f>Badges!C336</f>
        <v>Go through your last 50 texts</v>
      </c>
      <c r="S55" s="218" t="str">
        <f>IF(Badges!D336="A","A"," ")</f>
        <v xml:space="preserve"> </v>
      </c>
    </row>
    <row r="56" spans="1:19" x14ac:dyDescent="0.2">
      <c r="A56" s="215"/>
      <c r="B56" s="216" t="str">
        <f>Badges!C41</f>
        <v>Chemical detective</v>
      </c>
      <c r="C56" s="218" t="str">
        <f>IF(Badges!D41="A","A"," ")</f>
        <v xml:space="preserve"> </v>
      </c>
      <c r="E56" s="215"/>
      <c r="F56" s="216" t="str">
        <f>Badges!C114</f>
        <v>Use plot twists from a familiar story</v>
      </c>
      <c r="G56" s="218" t="str">
        <f>IF(Badges!D114="A","A"," ")</f>
        <v xml:space="preserve"> </v>
      </c>
      <c r="I56" s="215"/>
      <c r="J56" s="216" t="str">
        <f>Badges!C188</f>
        <v>Create or re-create a spy scenario</v>
      </c>
      <c r="K56" s="218" t="str">
        <f>IF(Badges!D188="A","A"," ")</f>
        <v>A</v>
      </c>
      <c r="M56" s="215"/>
      <c r="N56" s="216" t="str">
        <f>Badges!C264</f>
        <v>Watch a documentary series on the</v>
      </c>
      <c r="O56" s="218" t="str">
        <f>IF(Badges!D264="A","A"," ")</f>
        <v xml:space="preserve"> </v>
      </c>
      <c r="Q56" s="215"/>
      <c r="R56" s="216" t="str">
        <f>Badges!C337</f>
        <v>Interview a psychologist, guidance</v>
      </c>
      <c r="S56" s="218" t="str">
        <f>IF(Badges!D337="A","A"," ")</f>
        <v xml:space="preserve"> </v>
      </c>
    </row>
    <row r="57" spans="1:19" x14ac:dyDescent="0.2">
      <c r="A57" s="215">
        <v>4</v>
      </c>
      <c r="B57" s="216" t="str">
        <f>Badges!C42</f>
        <v>Investigate how what you eat affects</v>
      </c>
      <c r="C57" s="217"/>
      <c r="E57" s="215">
        <v>5</v>
      </c>
      <c r="F57" s="216" t="str">
        <f>Badges!C115</f>
        <v>Write a 12-age script - and share it</v>
      </c>
      <c r="G57" s="217"/>
      <c r="I57" s="583" t="str">
        <f>Badges!B191</f>
        <v>Trailblazing</v>
      </c>
      <c r="J57" s="584"/>
      <c r="K57" s="584"/>
      <c r="M57" s="215"/>
      <c r="N57" s="216" t="str">
        <f>Badges!C265</f>
        <v>Show how animals helped at key</v>
      </c>
      <c r="O57" s="218" t="str">
        <f>IF(Badges!D265="A","A"," ")</f>
        <v xml:space="preserve"> </v>
      </c>
      <c r="Q57" s="215"/>
      <c r="R57" s="216" t="str">
        <f>Badges!C338</f>
        <v>Start a kindness practice</v>
      </c>
      <c r="S57" s="218" t="str">
        <f>IF(Badges!D338="A","A"," ")</f>
        <v xml:space="preserve"> </v>
      </c>
    </row>
    <row r="58" spans="1:19" x14ac:dyDescent="0.2">
      <c r="A58" s="215"/>
      <c r="B58" s="216" t="str">
        <f>Badges!C43</f>
        <v>Make an illustrated chart of snooze/</v>
      </c>
      <c r="C58" s="218" t="str">
        <f>IF(Badges!D43="A","A"," ")</f>
        <v xml:space="preserve"> </v>
      </c>
      <c r="E58" s="215"/>
      <c r="F58" s="216" t="str">
        <f>Badges!C116</f>
        <v>Work solo</v>
      </c>
      <c r="G58" s="218" t="str">
        <f>IF(Badges!D116="A","A"," ")</f>
        <v xml:space="preserve"> </v>
      </c>
      <c r="I58" s="215">
        <v>1</v>
      </c>
      <c r="J58" s="216" t="str">
        <f>Badges!C192</f>
        <v>Start planning your adventure</v>
      </c>
      <c r="K58" s="217"/>
      <c r="M58" s="215">
        <v>2</v>
      </c>
      <c r="N58" s="216" t="str">
        <f>Badges!C266</f>
        <v>Find out how animals help keep</v>
      </c>
      <c r="O58" s="217"/>
      <c r="Q58" s="215">
        <v>3</v>
      </c>
      <c r="R58" s="216" t="str">
        <f>Badges!C339</f>
        <v>Look at e-mail, commenting, or</v>
      </c>
      <c r="S58" s="217"/>
    </row>
    <row r="59" spans="1:19" x14ac:dyDescent="0.2">
      <c r="A59" s="215"/>
      <c r="B59" s="216" t="str">
        <f>Badges!C44</f>
        <v>Take the two-week test</v>
      </c>
      <c r="C59" s="218" t="str">
        <f>IF(Badges!D44="A","A"," ")</f>
        <v xml:space="preserve"> </v>
      </c>
      <c r="E59" s="215"/>
      <c r="F59" s="216" t="str">
        <f>Badges!C117</f>
        <v>Work with a friend</v>
      </c>
      <c r="G59" s="218" t="str">
        <f>IF(Badges!D117="A","A"," ")</f>
        <v xml:space="preserve"> </v>
      </c>
      <c r="I59" s="215"/>
      <c r="J59" s="216" t="str">
        <f>Badges!C193</f>
        <v>Ask an older Girl Scout or Girl Scout</v>
      </c>
      <c r="K59" s="218" t="str">
        <f>IF(Badges!D193="A","A"," ")</f>
        <v xml:space="preserve"> </v>
      </c>
      <c r="M59" s="215"/>
      <c r="N59" s="216" t="str">
        <f>Badges!C267</f>
        <v>Check out a safety team that uses</v>
      </c>
      <c r="O59" s="218" t="str">
        <f>IF(Badges!D267="A","A"," ")</f>
        <v xml:space="preserve"> </v>
      </c>
      <c r="Q59" s="215"/>
      <c r="R59" s="216" t="str">
        <f>Badges!C340</f>
        <v>Get into e-mail etiquette</v>
      </c>
      <c r="S59" s="218" t="str">
        <f>IF(Badges!D340="A","A"," ")</f>
        <v xml:space="preserve"> </v>
      </c>
    </row>
    <row r="60" spans="1:19" x14ac:dyDescent="0.2">
      <c r="A60" s="215"/>
      <c r="B60" s="216" t="str">
        <f>Badges!C45</f>
        <v>REM it up</v>
      </c>
      <c r="C60" s="218" t="str">
        <f>IF(Badges!D45="A","A"," ")</f>
        <v xml:space="preserve"> </v>
      </c>
      <c r="E60" s="215"/>
      <c r="F60" s="216" t="str">
        <f>Badges!C118</f>
        <v>Work with a mentor</v>
      </c>
      <c r="G60" s="218" t="str">
        <f>IF(Badges!D118="A","A"," ")</f>
        <v xml:space="preserve"> </v>
      </c>
      <c r="I60" s="215"/>
      <c r="J60" s="216" t="str">
        <f>Badges!C194</f>
        <v>Check with a member of a local</v>
      </c>
      <c r="K60" s="218" t="str">
        <f>IF(Badges!D194="A","A"," ")</f>
        <v xml:space="preserve"> </v>
      </c>
      <c r="M60" s="215"/>
      <c r="N60" s="216" t="str">
        <f>Badges!C268</f>
        <v>Talk to a trainer</v>
      </c>
      <c r="O60" s="218" t="str">
        <f>IF(Badges!D268="A","A"," ")</f>
        <v>A</v>
      </c>
      <c r="Q60" s="215"/>
      <c r="R60" s="216" t="str">
        <f>Badges!C341</f>
        <v>Find your best commenting voice</v>
      </c>
      <c r="S60" s="218" t="str">
        <f>IF(Badges!D341="A","A"," ")</f>
        <v xml:space="preserve"> </v>
      </c>
    </row>
    <row r="61" spans="1:19" ht="12.75" customHeight="1" x14ac:dyDescent="0.2">
      <c r="A61" s="215">
        <v>5</v>
      </c>
      <c r="B61" s="216" t="str">
        <f>Badges!C46</f>
        <v>Look at how your diet affects your</v>
      </c>
      <c r="C61" s="217"/>
      <c r="E61" s="583" t="str">
        <f>Badges!B122</f>
        <v>Book Artist</v>
      </c>
      <c r="F61" s="584"/>
      <c r="G61" s="584"/>
      <c r="I61" s="215"/>
      <c r="J61" s="216" t="str">
        <f>Badges!C195</f>
        <v>Do it yourself</v>
      </c>
      <c r="K61" s="218" t="str">
        <f>IF(Badges!D195="A","A"," ")</f>
        <v xml:space="preserve"> </v>
      </c>
      <c r="M61" s="215"/>
      <c r="N61" s="216" t="str">
        <f>Badges!C269</f>
        <v>Read stories about animal heroes</v>
      </c>
      <c r="O61" s="218" t="str">
        <f>IF(Badges!D269="A","A"," ")</f>
        <v xml:space="preserve"> </v>
      </c>
      <c r="Q61" s="215"/>
      <c r="R61" s="216" t="str">
        <f>Badges!C342</f>
        <v>Good net sportsmanship</v>
      </c>
      <c r="S61" s="218" t="str">
        <f>IF(Badges!D342="A","A"," ")</f>
        <v xml:space="preserve"> </v>
      </c>
    </row>
    <row r="62" spans="1:19" ht="12.75" customHeight="1" x14ac:dyDescent="0.2">
      <c r="A62" s="215"/>
      <c r="B62" s="216" t="str">
        <f>Badges!C47</f>
        <v>Take a poll of friends and family</v>
      </c>
      <c r="C62" s="218" t="str">
        <f>IF(Badges!D47="A","A"," ")</f>
        <v xml:space="preserve"> </v>
      </c>
      <c r="E62" s="215">
        <v>1</v>
      </c>
      <c r="F62" s="216" t="str">
        <f>Badges!C123</f>
        <v>Explore the art of bookbinding</v>
      </c>
      <c r="G62" s="217"/>
      <c r="I62" s="215">
        <v>2</v>
      </c>
      <c r="J62" s="216" t="str">
        <f>Badges!C196</f>
        <v>Get your body and your teamwork</v>
      </c>
      <c r="K62" s="217"/>
      <c r="M62" s="215">
        <v>3</v>
      </c>
      <c r="N62" s="216" t="str">
        <f>Badges!C270</f>
        <v>Know how animals help people</v>
      </c>
      <c r="O62" s="217"/>
      <c r="Q62" s="215">
        <v>4</v>
      </c>
      <c r="R62" s="216" t="str">
        <f>Badges!C343</f>
        <v>Decide what makes a great social</v>
      </c>
      <c r="S62" s="217"/>
    </row>
    <row r="63" spans="1:19" x14ac:dyDescent="0.2">
      <c r="A63" s="215"/>
      <c r="B63" s="216" t="str">
        <f>Badges!C48</f>
        <v>Do an exercise/energy experiment</v>
      </c>
      <c r="C63" s="218" t="str">
        <f>IF(Badges!D48="A","A"," ")</f>
        <v xml:space="preserve"> </v>
      </c>
      <c r="E63" s="215"/>
      <c r="F63" s="216" t="str">
        <f>Badges!C124</f>
        <v>Survey a book collection</v>
      </c>
      <c r="G63" s="218" t="str">
        <f>IF(Badges!D124="A","A"," ")</f>
        <v xml:space="preserve"> </v>
      </c>
      <c r="I63" s="215"/>
      <c r="J63" s="216" t="str">
        <f>Badges!C197</f>
        <v>Participate in a physically</v>
      </c>
      <c r="K63" s="218" t="str">
        <f>IF(Badges!D197="A","A"," ")</f>
        <v xml:space="preserve"> </v>
      </c>
      <c r="M63" s="215"/>
      <c r="N63" s="216" t="str">
        <f>Badges!C271</f>
        <v>Talk to a vet or psychologist</v>
      </c>
      <c r="O63" s="218" t="str">
        <f>IF(Badges!D271="A","A"," ")</f>
        <v xml:space="preserve"> </v>
      </c>
      <c r="Q63" s="215"/>
      <c r="R63" s="216" t="str">
        <f>Badges!C344</f>
        <v>Discuss some character profiles</v>
      </c>
      <c r="S63" s="218" t="str">
        <f>IF(Badges!D344="A","A"," ")</f>
        <v xml:space="preserve"> </v>
      </c>
    </row>
    <row r="64" spans="1:19" x14ac:dyDescent="0.2">
      <c r="A64" s="215"/>
      <c r="B64" s="216" t="str">
        <f>Badges!C49</f>
        <v>Create a chart or blog post</v>
      </c>
      <c r="C64" s="218" t="str">
        <f>IF(Badges!D49="A","A"," ")</f>
        <v xml:space="preserve"> </v>
      </c>
      <c r="E64" s="215"/>
      <c r="F64" s="216" t="str">
        <f>Badges!C125</f>
        <v>Interview or visit a book artist or</v>
      </c>
      <c r="G64" s="218" t="str">
        <f>IF(Badges!D125="A","A"," ")</f>
        <v xml:space="preserve"> </v>
      </c>
      <c r="I64" s="215"/>
      <c r="J64" s="216" t="str">
        <f>Badges!C198</f>
        <v>Build a teamwork and endurance</v>
      </c>
      <c r="K64" s="218" t="str">
        <f>IF(Badges!D198="A","A"," ")</f>
        <v xml:space="preserve"> </v>
      </c>
      <c r="M64" s="215"/>
      <c r="N64" s="216" t="str">
        <f>Badges!C272</f>
        <v>Visit an organization that uses</v>
      </c>
      <c r="O64" s="218" t="str">
        <f>IF(Badges!D272="A","A"," ")</f>
        <v xml:space="preserve"> </v>
      </c>
      <c r="Q64" s="215"/>
      <c r="R64" s="216" t="str">
        <f>Badges!C345</f>
        <v>Get feedback on a profile of your</v>
      </c>
      <c r="S64" s="218" t="str">
        <f>IF(Badges!D345="A","A"," ")</f>
        <v xml:space="preserve"> </v>
      </c>
    </row>
    <row r="65" spans="1:19" x14ac:dyDescent="0.2">
      <c r="A65" s="583" t="str">
        <f>Badges!B52</f>
        <v>Public Speaker</v>
      </c>
      <c r="B65" s="584"/>
      <c r="C65" s="584"/>
      <c r="E65" s="215"/>
      <c r="F65" s="216" t="str">
        <f>Badges!C126</f>
        <v>Tour a book arts center or art</v>
      </c>
      <c r="G65" s="218" t="str">
        <f>IF(Badges!D126="A","A"," ")</f>
        <v xml:space="preserve"> </v>
      </c>
      <c r="I65" s="215"/>
      <c r="J65" s="216" t="str">
        <f>Badges!C199</f>
        <v>Try a "boot camp" exercise course</v>
      </c>
      <c r="K65" s="218" t="str">
        <f>IF(Badges!D199="A","A"," ")</f>
        <v xml:space="preserve"> </v>
      </c>
      <c r="M65" s="215"/>
      <c r="N65" s="216" t="str">
        <f>Badges!C273</f>
        <v>Interview at least five pet owners</v>
      </c>
      <c r="O65" s="218" t="str">
        <f>IF(Badges!D273="A","A"," ")</f>
        <v>A</v>
      </c>
      <c r="Q65" s="215"/>
      <c r="R65" s="216" t="str">
        <f>Badges!C346</f>
        <v>Read three stories that discuss</v>
      </c>
      <c r="S65" s="218" t="str">
        <f>IF(Badges!D346="A","A"," ")</f>
        <v xml:space="preserve"> </v>
      </c>
    </row>
    <row r="66" spans="1:19" x14ac:dyDescent="0.2">
      <c r="A66" s="215">
        <v>1</v>
      </c>
      <c r="B66" s="216" t="str">
        <f>Badges!C53</f>
        <v>Get a feel for performing solo</v>
      </c>
      <c r="C66" s="217"/>
      <c r="E66" s="215">
        <v>2</v>
      </c>
      <c r="F66" s="216" t="str">
        <f>Badges!C127</f>
        <v>Get familiar with the insides of a</v>
      </c>
      <c r="G66" s="217"/>
      <c r="I66" s="215">
        <v>3</v>
      </c>
      <c r="J66" s="216" t="str">
        <f>Badges!C200</f>
        <v>Create your menu</v>
      </c>
      <c r="K66" s="217"/>
      <c r="M66" s="215">
        <v>4</v>
      </c>
      <c r="N66" s="216" t="str">
        <f>Badges!C274</f>
        <v>Check out how animals help people</v>
      </c>
      <c r="O66" s="217"/>
      <c r="Q66" s="215">
        <v>5</v>
      </c>
      <c r="R66" s="216" t="str">
        <f>Badges!C347</f>
        <v>Spread better practices</v>
      </c>
      <c r="S66" s="217"/>
    </row>
    <row r="67" spans="1:19" x14ac:dyDescent="0.2">
      <c r="A67" s="215"/>
      <c r="B67" s="216" t="str">
        <f>Badges!C54</f>
        <v>Read aloud one monologue from</v>
      </c>
      <c r="C67" s="218" t="str">
        <f>IF(Badges!D54="A","A"," ")</f>
        <v xml:space="preserve"> </v>
      </c>
      <c r="E67" s="215"/>
      <c r="F67" s="216" t="str">
        <f>Badges!C128</f>
        <v>Mend an old book</v>
      </c>
      <c r="G67" s="218" t="str">
        <f>IF(Badges!D128="A","A"," ")</f>
        <v xml:space="preserve"> </v>
      </c>
      <c r="I67" s="215"/>
      <c r="J67" s="216" t="str">
        <f>Badges!C201</f>
        <v>Find three recipes for quick meals</v>
      </c>
      <c r="K67" s="218" t="str">
        <f>IF(Badges!D201="A","A"," ")</f>
        <v xml:space="preserve"> </v>
      </c>
      <c r="M67" s="215"/>
      <c r="N67" s="216" t="str">
        <f>Badges!C275</f>
        <v>Talk to someone who trains</v>
      </c>
      <c r="O67" s="218" t="str">
        <f>IF(Badges!D275="A","A"," ")</f>
        <v xml:space="preserve"> </v>
      </c>
      <c r="Q67" s="215"/>
      <c r="R67" s="216" t="str">
        <f>Badges!C348</f>
        <v>Make it a pledge</v>
      </c>
      <c r="S67" s="218" t="str">
        <f>IF(Badges!D348="A","A"," ")</f>
        <v xml:space="preserve"> </v>
      </c>
    </row>
    <row r="68" spans="1:19" x14ac:dyDescent="0.2">
      <c r="A68" s="215"/>
      <c r="B68" s="216" t="str">
        <f>Badges!C55</f>
        <v>Read aloud two political speeches</v>
      </c>
      <c r="C68" s="218" t="str">
        <f>IF(Badges!D55="A","A"," ")</f>
        <v xml:space="preserve"> </v>
      </c>
      <c r="E68" s="215"/>
      <c r="F68" s="216" t="str">
        <f>Badges!C129</f>
        <v>Take an old book apart</v>
      </c>
      <c r="G68" s="218" t="str">
        <f>IF(Badges!D129="A","A"," ")</f>
        <v xml:space="preserve"> </v>
      </c>
      <c r="I68" s="215"/>
      <c r="J68" s="216" t="str">
        <f>Badges!C202</f>
        <v>Get into quick-energy snacks</v>
      </c>
      <c r="K68" s="218" t="str">
        <f>IF(Badges!D202="A","A"," ")</f>
        <v xml:space="preserve"> </v>
      </c>
      <c r="M68" s="215"/>
      <c r="N68" s="216" t="str">
        <f>Badges!C276</f>
        <v>Speak to someone who has an</v>
      </c>
      <c r="O68" s="218" t="str">
        <f>IF(Badges!D276="A","A"," ")</f>
        <v>A</v>
      </c>
      <c r="Q68" s="215"/>
      <c r="R68" s="216" t="str">
        <f>Badges!C349</f>
        <v>Edit into a top 10</v>
      </c>
      <c r="S68" s="218" t="str">
        <f>IF(Badges!D349="A","A"," ")</f>
        <v xml:space="preserve"> </v>
      </c>
    </row>
    <row r="69" spans="1:19" x14ac:dyDescent="0.2">
      <c r="A69" s="215"/>
      <c r="B69" s="216" t="str">
        <f>Badges!C56</f>
        <v>Read aloud three poems or one</v>
      </c>
      <c r="C69" s="218" t="str">
        <f>IF(Badges!D56="A","A"," ")</f>
        <v xml:space="preserve"> </v>
      </c>
      <c r="E69" s="215"/>
      <c r="F69" s="216" t="str">
        <f>Badges!C130</f>
        <v>Visit an antique or rare bookseller</v>
      </c>
      <c r="G69" s="218" t="str">
        <f>IF(Badges!D130="A","A"," ")</f>
        <v xml:space="preserve"> </v>
      </c>
      <c r="I69" s="215"/>
      <c r="J69" s="216" t="str">
        <f>Badges!C203</f>
        <v>Trash the trash challenge</v>
      </c>
      <c r="K69" s="218" t="str">
        <f>IF(Badges!D203="A","A"," ")</f>
        <v xml:space="preserve"> </v>
      </c>
      <c r="M69" s="215"/>
      <c r="N69" s="216" t="str">
        <f>Badges!C277</f>
        <v xml:space="preserve">Research the pros and cons of </v>
      </c>
      <c r="O69" s="218" t="str">
        <f>IF(Badges!D277="A","A"," ")</f>
        <v xml:space="preserve"> </v>
      </c>
      <c r="Q69" s="215"/>
      <c r="R69" s="216" t="str">
        <f>Badges!C350</f>
        <v>Present it</v>
      </c>
      <c r="S69" s="218" t="str">
        <f>IF(Badges!D350="A","A"," ")</f>
        <v xml:space="preserve"> </v>
      </c>
    </row>
    <row r="70" spans="1:19" ht="23.25" x14ac:dyDescent="0.35">
      <c r="A70" s="599" t="str">
        <f ca="1">MID(CELL("filename",A8),FIND(IF(ISERROR(FIND("]",CELL("filename",A8))),"$","]"),CELL("filename",A8))+1,256)</f>
        <v>Victoria</v>
      </c>
      <c r="B70" s="599"/>
      <c r="C70" s="599"/>
      <c r="E70" s="610" t="s">
        <v>16</v>
      </c>
      <c r="F70" s="615"/>
      <c r="G70" s="615"/>
      <c r="I70" s="610" t="s">
        <v>16</v>
      </c>
      <c r="J70" s="610"/>
      <c r="K70" s="610"/>
      <c r="M70" s="610" t="s">
        <v>16</v>
      </c>
      <c r="N70" s="610"/>
      <c r="O70" s="610"/>
      <c r="Q70" s="610" t="s">
        <v>151</v>
      </c>
      <c r="R70" s="611"/>
      <c r="S70" s="611"/>
    </row>
    <row r="71" spans="1:19" x14ac:dyDescent="0.2">
      <c r="A71" s="210"/>
      <c r="B71" s="211"/>
      <c r="C71" s="212" t="s">
        <v>28</v>
      </c>
      <c r="E71" s="583" t="str">
        <f>Badges!B377</f>
        <v>Good Sportsmanship</v>
      </c>
      <c r="F71" s="584"/>
      <c r="G71" s="584"/>
      <c r="I71" s="583" t="str">
        <f>Badges!B446</f>
        <v>Cadette First Aid</v>
      </c>
      <c r="J71" s="584"/>
      <c r="K71" s="584"/>
      <c r="M71" s="583" t="str">
        <f>Badges!B516</f>
        <v>Budgeting</v>
      </c>
      <c r="N71" s="584"/>
      <c r="O71" s="584"/>
      <c r="Q71" s="612" t="str">
        <f>'Age-Level'!B5</f>
        <v>Silver Torch Award</v>
      </c>
      <c r="R71" s="612"/>
      <c r="S71" s="219" t="str">
        <f>IF('Age-Level'!D8="C","C",IF('Age-Level'!D8="P","P",""))</f>
        <v>P</v>
      </c>
    </row>
    <row r="72" spans="1:19" x14ac:dyDescent="0.2">
      <c r="A72" s="577" t="str">
        <f>Summary!A21</f>
        <v>Legacy</v>
      </c>
      <c r="B72" s="577"/>
      <c r="C72" s="577"/>
      <c r="E72" s="215">
        <v>3</v>
      </c>
      <c r="F72" s="216" t="str">
        <f>Badges!C386</f>
        <v>Be a good teammate</v>
      </c>
      <c r="G72" s="217"/>
      <c r="I72" s="215">
        <v>4</v>
      </c>
      <c r="J72" s="216" t="str">
        <f>Badges!C459</f>
        <v>Know the signs of shock and how</v>
      </c>
      <c r="K72" s="217"/>
      <c r="M72" s="215">
        <v>5</v>
      </c>
      <c r="N72" s="216" t="str">
        <f>Badges!C533</f>
        <v>Create a budget that focuses on</v>
      </c>
      <c r="O72" s="217"/>
      <c r="Q72" s="612" t="str">
        <f>'Age-Level'!B9</f>
        <v>Cadette Community Service bar</v>
      </c>
      <c r="R72" s="612"/>
      <c r="S72" s="219" t="str">
        <f>IF('Age-Level'!D9="C","C",IF('Age-Level'!D9="P","P",""))</f>
        <v/>
      </c>
    </row>
    <row r="73" spans="1:19" x14ac:dyDescent="0.2">
      <c r="A73" s="608" t="str">
        <f>Summary!A22</f>
        <v>Comic Artist</v>
      </c>
      <c r="B73" s="609"/>
      <c r="C73" s="219" t="str">
        <f>IF(Badges!D376="C","C",IF(Badges!D376="P","P",""))</f>
        <v/>
      </c>
      <c r="E73" s="215"/>
      <c r="F73" s="216" t="str">
        <f>Badges!C387</f>
        <v>Play Trust, like they did on Survivor</v>
      </c>
      <c r="G73" s="218" t="str">
        <f>IF(Badges!D387="A","A"," ")</f>
        <v xml:space="preserve"> </v>
      </c>
      <c r="I73" s="215"/>
      <c r="J73" s="216" t="str">
        <f>Badges!C460</f>
        <v>Research the signs of shock and</v>
      </c>
      <c r="K73" s="218" t="str">
        <f>IF(Badges!D460="A","A"," ")</f>
        <v xml:space="preserve"> </v>
      </c>
      <c r="M73" s="215"/>
      <c r="N73" s="216" t="str">
        <f>Badges!C534</f>
        <v>Make a savings action plan</v>
      </c>
      <c r="O73" s="218" t="str">
        <f>IF(Badges!D534="A","A"," ")</f>
        <v xml:space="preserve"> </v>
      </c>
      <c r="Q73" s="612" t="str">
        <f>'Age-Level'!B12</f>
        <v>Cadette Service to Girl Scouting bar</v>
      </c>
      <c r="R73" s="612"/>
      <c r="S73" s="219" t="str">
        <f>IF('Age-Level'!D10="C","C",IF('Age-Level'!D10="P","P",""))</f>
        <v/>
      </c>
    </row>
    <row r="74" spans="1:19" x14ac:dyDescent="0.2">
      <c r="A74" s="606" t="str">
        <f>Summary!A23</f>
        <v>Good Sportsmanship</v>
      </c>
      <c r="B74" s="607"/>
      <c r="C74" s="220" t="str">
        <f>IF(Badges!D399="C","C",IF(Badges!D399="P","P",""))</f>
        <v>P</v>
      </c>
      <c r="E74" s="215"/>
      <c r="F74" s="216" t="str">
        <f>Badges!C388</f>
        <v>Play three team-building games</v>
      </c>
      <c r="G74" s="218" t="str">
        <f>IF(Badges!D388="A","A"," ")</f>
        <v>A</v>
      </c>
      <c r="I74" s="215"/>
      <c r="J74" s="216" t="str">
        <f>Badges!C461</f>
        <v>Interview a doctor or nurse about the</v>
      </c>
      <c r="K74" s="218" t="str">
        <f>IF(Badges!D461="A","A"," ")</f>
        <v xml:space="preserve"> </v>
      </c>
      <c r="M74" s="215"/>
      <c r="N74" s="216" t="str">
        <f>Badges!C535</f>
        <v>Form a support group</v>
      </c>
      <c r="O74" s="218" t="str">
        <f>IF(Badges!D535="A","A"," ")</f>
        <v xml:space="preserve"> </v>
      </c>
      <c r="Q74" s="612" t="str">
        <f>'Age-Level'!B15</f>
        <v>Cadette Program Aide</v>
      </c>
      <c r="R74" s="612"/>
      <c r="S74" s="219" t="str">
        <f>IF('Age-Level'!D19="C","C",IF('Age-Level'!D19="P","P",""))</f>
        <v>C</v>
      </c>
    </row>
    <row r="75" spans="1:19" x14ac:dyDescent="0.2">
      <c r="A75" s="606" t="str">
        <f>Summary!A24</f>
        <v>Finding Common Ground</v>
      </c>
      <c r="B75" s="607"/>
      <c r="C75" s="220" t="str">
        <f>IF(Badges!D422="C","C",IF(Badges!D422="P","P",""))</f>
        <v/>
      </c>
      <c r="E75" s="215"/>
      <c r="F75" s="216" t="str">
        <f>Badges!C389</f>
        <v>Play Capture the Flag</v>
      </c>
      <c r="G75" s="218" t="str">
        <f>IF(Badges!D389="A","A"," ")</f>
        <v xml:space="preserve"> </v>
      </c>
      <c r="I75" s="215"/>
      <c r="J75" s="216" t="str">
        <f>Badges!C462</f>
        <v>Ask an EMT or first responder to</v>
      </c>
      <c r="K75" s="218" t="str">
        <f>IF(Badges!D462="A","A"," ")</f>
        <v xml:space="preserve"> </v>
      </c>
      <c r="M75" s="215"/>
      <c r="N75" s="216" t="str">
        <f>Badges!C536</f>
        <v>Imagine yourself in the future</v>
      </c>
      <c r="O75" s="218" t="str">
        <f>IF(Badges!D536="A","A"," ")</f>
        <v xml:space="preserve"> </v>
      </c>
      <c r="Q75" s="612" t="str">
        <f>'Age-Level'!B20</f>
        <v>Journey Summit Pin</v>
      </c>
      <c r="R75" s="612"/>
      <c r="S75" s="373" t="str">
        <f>IF('Age-Level'!D21="C","C",IF('Age-Level'!D21="P","P",""))</f>
        <v/>
      </c>
    </row>
    <row r="76" spans="1:19" x14ac:dyDescent="0.2">
      <c r="A76" s="606" t="str">
        <f>Summary!A25</f>
        <v>New Cuisines</v>
      </c>
      <c r="B76" s="607"/>
      <c r="C76" s="220" t="str">
        <f>IF(Badges!D445="C","C",IF(Badges!D445="P","P",""))</f>
        <v/>
      </c>
      <c r="E76" s="215">
        <v>4</v>
      </c>
      <c r="F76" s="216" t="str">
        <f>Badges!C390</f>
        <v>Psych yourself up</v>
      </c>
      <c r="G76" s="217"/>
      <c r="I76" s="215">
        <v>5</v>
      </c>
      <c r="J76" s="216" t="str">
        <f>Badges!C463</f>
        <v>Learn to prevent and treat injuries</v>
      </c>
      <c r="K76" s="217"/>
      <c r="M76" s="583" t="str">
        <f>Badges!B562</f>
        <v>Financing My Dreams</v>
      </c>
      <c r="N76" s="584"/>
      <c r="O76" s="584"/>
      <c r="Q76" s="603" t="str">
        <f>'Age-Level'!C23</f>
        <v>Cookie Rally (Year 1)</v>
      </c>
      <c r="R76" s="603"/>
      <c r="S76" s="227" t="str">
        <f>IF('Age-Level'!D23="A","A"," ")</f>
        <v>A</v>
      </c>
    </row>
    <row r="77" spans="1:19" x14ac:dyDescent="0.2">
      <c r="A77" s="606" t="str">
        <f>Summary!A26</f>
        <v>Cadette First Aid</v>
      </c>
      <c r="B77" s="607"/>
      <c r="C77" s="220" t="str">
        <f>IF(Badges!D468="C","C",IF(Badges!D468="P","P",""))</f>
        <v/>
      </c>
      <c r="E77" s="215"/>
      <c r="F77" s="216" t="str">
        <f>Badges!C391</f>
        <v>But I landed my triple axel</v>
      </c>
      <c r="G77" s="218" t="str">
        <f>IF(Badges!D391="A","A"," ")</f>
        <v xml:space="preserve"> </v>
      </c>
      <c r="I77" s="215"/>
      <c r="J77" s="216" t="str">
        <f>Badges!C464</f>
        <v>Take a first aid course</v>
      </c>
      <c r="K77" s="218" t="str">
        <f>IF(Badges!D464="A","A"," ")</f>
        <v xml:space="preserve"> </v>
      </c>
      <c r="M77" s="215">
        <v>1</v>
      </c>
      <c r="N77" s="216" t="str">
        <f>Badges!C563</f>
        <v>Explore dream jobs</v>
      </c>
      <c r="O77" s="217"/>
      <c r="Q77" s="603" t="str">
        <f>'Age-Level'!C24</f>
        <v>Cookie Sales (Year 1)</v>
      </c>
      <c r="R77" s="603"/>
      <c r="S77" s="227" t="str">
        <f>IF('Age-Level'!D24="A","A"," ")</f>
        <v xml:space="preserve"> </v>
      </c>
    </row>
    <row r="78" spans="1:19" x14ac:dyDescent="0.2">
      <c r="A78" s="606" t="str">
        <f>Summary!A27</f>
        <v>Cadette Girl Scout Way</v>
      </c>
      <c r="B78" s="607"/>
      <c r="C78" s="220" t="str">
        <f>IF(Badges!D491="C","C",IF(Badges!D491="P","P",""))</f>
        <v>C</v>
      </c>
      <c r="E78" s="215"/>
      <c r="F78" s="216" t="str">
        <f>Badges!C392</f>
        <v>Mind over matter</v>
      </c>
      <c r="G78" s="218" t="str">
        <f>IF(Badges!D392="A","A"," ")</f>
        <v xml:space="preserve"> </v>
      </c>
      <c r="I78" s="215"/>
      <c r="J78" s="216" t="str">
        <f>Badges!C465</f>
        <v>Ask a park ranger, lifeguard, or ski</v>
      </c>
      <c r="K78" s="218" t="str">
        <f>IF(Badges!D465="A","A"," ")</f>
        <v xml:space="preserve"> </v>
      </c>
      <c r="M78" s="215"/>
      <c r="N78" s="216" t="str">
        <f>Badges!C564</f>
        <v>Track your dreams</v>
      </c>
      <c r="O78" s="218" t="str">
        <f>IF(Badges!D564="A","A"," ")</f>
        <v xml:space="preserve"> </v>
      </c>
      <c r="Q78" s="603" t="str">
        <f>'Age-Level'!C25</f>
        <v>Cookie Pin (Year 1)</v>
      </c>
      <c r="R78" s="603"/>
      <c r="S78" s="227" t="str">
        <f>IF('Age-Level'!D25="A","A"," ")</f>
        <v xml:space="preserve"> </v>
      </c>
    </row>
    <row r="79" spans="1:19" x14ac:dyDescent="0.2">
      <c r="A79" s="613" t="str">
        <f>Summary!A28</f>
        <v>Trees</v>
      </c>
      <c r="B79" s="614"/>
      <c r="C79" s="221" t="str">
        <f>IF(Badges!D514="C","C",IF(Badges!D514="P","P",""))</f>
        <v/>
      </c>
      <c r="E79" s="215"/>
      <c r="F79" s="216" t="str">
        <f>Badges!C393</f>
        <v>Play sports psychology games</v>
      </c>
      <c r="G79" s="218" t="str">
        <f>IF(Badges!D393="A","A"," ")</f>
        <v xml:space="preserve"> </v>
      </c>
      <c r="I79" s="215"/>
      <c r="J79" s="216" t="str">
        <f>Badges!C466</f>
        <v xml:space="preserve">Interview a doctor or nurse  </v>
      </c>
      <c r="K79" s="218" t="str">
        <f>IF(Badges!D466="A","A"," ")</f>
        <v xml:space="preserve"> </v>
      </c>
      <c r="M79" s="215"/>
      <c r="N79" s="216" t="str">
        <f>Badges!C565</f>
        <v>Talk to people about their jobs</v>
      </c>
      <c r="O79" s="218" t="str">
        <f>IF(Badges!D565="A","A"," ")</f>
        <v xml:space="preserve"> </v>
      </c>
      <c r="Q79" s="603" t="str">
        <f>'Age-Level'!C26</f>
        <v>Cookie Rally (Year 2)</v>
      </c>
      <c r="R79" s="603"/>
      <c r="S79" s="227" t="str">
        <f>IF('Age-Level'!D26="A","A"," ")</f>
        <v xml:space="preserve"> </v>
      </c>
    </row>
    <row r="80" spans="1:19" x14ac:dyDescent="0.2">
      <c r="A80" s="577" t="str">
        <f>Summary!A29</f>
        <v>Financial Literacy</v>
      </c>
      <c r="B80" s="577"/>
      <c r="C80" s="577"/>
      <c r="E80" s="215">
        <v>5</v>
      </c>
      <c r="F80" s="216" t="str">
        <f>Badges!C394</f>
        <v>Put your definition of good</v>
      </c>
      <c r="G80" s="217"/>
      <c r="I80" s="583" t="str">
        <f>Badges!B469</f>
        <v>Cadette Girl Scout Way</v>
      </c>
      <c r="J80" s="584"/>
      <c r="K80" s="584"/>
      <c r="M80" s="215"/>
      <c r="N80" s="216" t="str">
        <f>Badges!C566</f>
        <v>Hold a group brainstorm</v>
      </c>
      <c r="O80" s="218" t="str">
        <f>IF(Badges!D566="A","A"," ")</f>
        <v xml:space="preserve"> </v>
      </c>
      <c r="Q80" s="603" t="str">
        <f>'Age-Level'!C27</f>
        <v>Cookie Sales (Year 2)</v>
      </c>
      <c r="R80" s="603"/>
      <c r="S80" s="227" t="str">
        <f>IF('Age-Level'!D27="A","A"," ")</f>
        <v xml:space="preserve"> </v>
      </c>
    </row>
    <row r="81" spans="1:22" x14ac:dyDescent="0.2">
      <c r="A81" s="608" t="str">
        <f>Summary!A30</f>
        <v>Budgeting</v>
      </c>
      <c r="B81" s="609"/>
      <c r="C81" s="219" t="str">
        <f>IF(Badges!D538="C","C",IF(Badges!D538="P","P",""))</f>
        <v/>
      </c>
      <c r="E81" s="215"/>
      <c r="F81" s="216" t="str">
        <f>Badges!C395</f>
        <v>Compete</v>
      </c>
      <c r="G81" s="218" t="str">
        <f>IF(Badges!D395="A","A"," ")</f>
        <v>A</v>
      </c>
      <c r="I81" s="215">
        <v>1</v>
      </c>
      <c r="J81" s="216" t="str">
        <f>Badges!C470</f>
        <v>Lead a group in song</v>
      </c>
      <c r="K81" s="217"/>
      <c r="M81" s="215">
        <v>2</v>
      </c>
      <c r="N81" s="216" t="str">
        <f>Badges!C567</f>
        <v>Price out buying your dream home</v>
      </c>
      <c r="O81" s="217"/>
      <c r="Q81" s="603" t="str">
        <f>'Age-Level'!C28</f>
        <v>Cookie Pin (Year 2)</v>
      </c>
      <c r="R81" s="603"/>
      <c r="S81" s="227" t="str">
        <f>IF('Age-Level'!D28="A","A"," ")</f>
        <v xml:space="preserve"> </v>
      </c>
    </row>
    <row r="82" spans="1:22" x14ac:dyDescent="0.2">
      <c r="A82" s="606" t="str">
        <f>Summary!A32</f>
        <v>Financing My Dreams</v>
      </c>
      <c r="B82" s="607"/>
      <c r="C82" s="220" t="str">
        <f>IF(Badges!D584="C","C",IF(Badges!D584="P","P",""))</f>
        <v/>
      </c>
      <c r="E82" s="215"/>
      <c r="F82" s="216" t="str">
        <f>Badges!C396</f>
        <v>Play with little kids</v>
      </c>
      <c r="G82" s="218" t="str">
        <f>IF(Badges!D396="A","A"," ")</f>
        <v xml:space="preserve"> </v>
      </c>
      <c r="I82" s="215"/>
      <c r="J82" s="216" t="str">
        <f>Badges!C471</f>
        <v>Organize a songfest</v>
      </c>
      <c r="K82" s="218" t="str">
        <f>IF(Badges!D471="A","A"," ")</f>
        <v xml:space="preserve"> </v>
      </c>
      <c r="M82" s="215"/>
      <c r="N82" s="216" t="str">
        <f>Badges!C568</f>
        <v>Go house hunting</v>
      </c>
      <c r="O82" s="218" t="str">
        <f>IF(Badges!D568="A","A"," ")</f>
        <v xml:space="preserve"> </v>
      </c>
      <c r="Q82" s="603" t="str">
        <f>'Age-Level'!C29</f>
        <v>Cookie Rally (Year 3)</v>
      </c>
      <c r="R82" s="603"/>
      <c r="S82" s="227" t="str">
        <f>IF('Age-Level'!D29="A","A"," ")</f>
        <v xml:space="preserve"> </v>
      </c>
    </row>
    <row r="83" spans="1:22" x14ac:dyDescent="0.2">
      <c r="A83" s="590" t="str">
        <f>Summary!A33</f>
        <v>Cookie Business</v>
      </c>
      <c r="B83" s="591"/>
      <c r="C83" s="592"/>
      <c r="D83" s="211"/>
      <c r="E83" s="215"/>
      <c r="F83" s="216" t="str">
        <f>Badges!C397</f>
        <v>Take on the role of referee, umpire</v>
      </c>
      <c r="G83" s="218" t="str">
        <f>IF(Badges!D397="A","A"," ")</f>
        <v xml:space="preserve"> </v>
      </c>
      <c r="I83" s="215"/>
      <c r="J83" s="216" t="str">
        <f>Badges!C472</f>
        <v>Teach an international song</v>
      </c>
      <c r="K83" s="218" t="str">
        <f>IF(Badges!D472="A","A"," ")</f>
        <v>A</v>
      </c>
      <c r="M83" s="215"/>
      <c r="N83" s="216" t="str">
        <f>Badges!C569</f>
        <v>Get expert real estate device</v>
      </c>
      <c r="O83" s="218" t="str">
        <f>IF(Badges!D569="A","A"," ")</f>
        <v xml:space="preserve"> </v>
      </c>
      <c r="Q83" s="603" t="str">
        <f>'Age-Level'!C30</f>
        <v>Cookie Sales (Year 3)</v>
      </c>
      <c r="R83" s="603"/>
      <c r="S83" s="227" t="str">
        <f>IF('Age-Level'!D30="A","A"," ")</f>
        <v xml:space="preserve"> </v>
      </c>
    </row>
    <row r="84" spans="1:22" x14ac:dyDescent="0.2">
      <c r="A84" s="606" t="str">
        <f>Summary!A34</f>
        <v>Business Plan</v>
      </c>
      <c r="B84" s="607"/>
      <c r="C84" s="220" t="str">
        <f>IF(Badges!D598="C","C",IF(Badges!D598="P","P",""))</f>
        <v>P</v>
      </c>
      <c r="E84" s="583" t="str">
        <f>Badges!B400</f>
        <v>Finding Common Ground</v>
      </c>
      <c r="F84" s="583"/>
      <c r="G84" s="583"/>
      <c r="I84" s="215"/>
      <c r="J84" s="216" t="str">
        <f>Badges!C473</f>
        <v>Help Brownies complete their Girl</v>
      </c>
      <c r="K84" s="218" t="str">
        <f>IF(Badges!D473="A","A"," ")</f>
        <v xml:space="preserve"> </v>
      </c>
      <c r="M84" s="215"/>
      <c r="N84" s="216" t="str">
        <f>Badges!C570</f>
        <v>Browse real estate ads</v>
      </c>
      <c r="O84" s="218" t="str">
        <f>IF(Badges!D570="A","A"," ")</f>
        <v xml:space="preserve"> </v>
      </c>
      <c r="Q84" s="603" t="str">
        <f>'Age-Level'!C31</f>
        <v>Cookie Pin (Year 3)</v>
      </c>
      <c r="R84" s="603"/>
      <c r="S84" s="227" t="str">
        <f>IF('Age-Level'!D31="A","A"," ")</f>
        <v xml:space="preserve"> </v>
      </c>
    </row>
    <row r="85" spans="1:22" x14ac:dyDescent="0.2">
      <c r="A85" s="606" t="str">
        <f>Summary!A36</f>
        <v>Think Big</v>
      </c>
      <c r="B85" s="607"/>
      <c r="C85" s="220" t="str">
        <f>IF(Badges!D624="C","C",IF(Badges!D624="P","P",""))</f>
        <v>P</v>
      </c>
      <c r="E85" s="215">
        <v>1</v>
      </c>
      <c r="F85" s="216" t="str">
        <f>Badges!C401</f>
        <v>Get to know someone different from</v>
      </c>
      <c r="G85" s="217"/>
      <c r="I85" s="215">
        <v>2</v>
      </c>
      <c r="J85" s="216" t="str">
        <f>Badges!C474</f>
        <v>Celebrate Girl Scout Week</v>
      </c>
      <c r="K85" s="217"/>
      <c r="M85" s="215">
        <v>3</v>
      </c>
      <c r="N85" s="216" t="str">
        <f>Badges!C571</f>
        <v>Research dream vacations</v>
      </c>
      <c r="O85" s="217"/>
      <c r="Q85" s="603" t="str">
        <f>'Age-Level'!C33</f>
        <v>Fall Sales (Year 1)</v>
      </c>
      <c r="R85" s="603"/>
      <c r="S85" s="220" t="str">
        <f>IF('Age-Level'!D33="A","A","")</f>
        <v>A</v>
      </c>
    </row>
    <row r="86" spans="1:22" x14ac:dyDescent="0.2">
      <c r="A86" s="242"/>
      <c r="B86" s="242"/>
      <c r="C86" s="285"/>
      <c r="E86" s="215"/>
      <c r="F86" s="216" t="str">
        <f>Badges!C402</f>
        <v>Difference of background</v>
      </c>
      <c r="G86" s="218" t="str">
        <f>IF(Badges!D402="A","A"," ")</f>
        <v xml:space="preserve"> </v>
      </c>
      <c r="I86" s="215"/>
      <c r="J86" s="216" t="str">
        <f>Badges!C475</f>
        <v>Focus on "be courageous and</v>
      </c>
      <c r="K86" s="218" t="str">
        <f>IF(Badges!D475="A","A"," ")</f>
        <v>A</v>
      </c>
      <c r="M86" s="215"/>
      <c r="N86" s="216" t="str">
        <f>Badges!C572</f>
        <v>Explore the world of travel</v>
      </c>
      <c r="O86" s="218" t="str">
        <f>IF(Badges!D572="A","A"," ")</f>
        <v xml:space="preserve"> </v>
      </c>
      <c r="Q86" s="603" t="str">
        <f>'Age-Level'!C34</f>
        <v>Fall Sales (Year 2)</v>
      </c>
      <c r="R86" s="603"/>
      <c r="S86" s="220" t="str">
        <f>IF('Age-Level'!D34="A","A","")</f>
        <v/>
      </c>
    </row>
    <row r="87" spans="1:22" x14ac:dyDescent="0.2">
      <c r="A87" s="578" t="s">
        <v>92</v>
      </c>
      <c r="B87" s="579"/>
      <c r="C87" s="579"/>
      <c r="E87" s="215"/>
      <c r="F87" s="216" t="str">
        <f>Badges!C403</f>
        <v>Difference of belief</v>
      </c>
      <c r="G87" s="218" t="str">
        <f>IF(Badges!D403="A","A"," ")</f>
        <v xml:space="preserve"> </v>
      </c>
      <c r="I87" s="215"/>
      <c r="J87" s="216" t="str">
        <f>Badges!C476</f>
        <v>Be confident and courageous</v>
      </c>
      <c r="K87" s="218" t="str">
        <f>IF(Badges!D476="A","A"," ")</f>
        <v xml:space="preserve"> </v>
      </c>
      <c r="M87" s="215"/>
      <c r="N87" s="216" t="str">
        <f>Badges!C573</f>
        <v>Visit a travel agent</v>
      </c>
      <c r="O87" s="218" t="str">
        <f>IF(Badges!D573="A","A"," ")</f>
        <v xml:space="preserve"> </v>
      </c>
      <c r="Q87" s="603" t="str">
        <f>'Age-Level'!C35</f>
        <v>Fall Sales (Year 3)</v>
      </c>
      <c r="R87" s="603"/>
      <c r="S87" s="220" t="str">
        <f>IF('Age-Level'!D35="A","A","")</f>
        <v/>
      </c>
    </row>
    <row r="88" spans="1:22" x14ac:dyDescent="0.2">
      <c r="B88" s="604" t="str">
        <f>Journey!A6</f>
        <v>aMAZE!</v>
      </c>
      <c r="C88" s="605"/>
      <c r="E88" s="215"/>
      <c r="F88" s="216" t="str">
        <f>Badges!C404</f>
        <v>Difference of opinion</v>
      </c>
      <c r="G88" s="218" t="str">
        <f>IF(Badges!D404="A","A"," ")</f>
        <v xml:space="preserve"> </v>
      </c>
      <c r="I88" s="215"/>
      <c r="J88" s="216" t="str">
        <f>Badges!C477</f>
        <v>Create a project honoring the</v>
      </c>
      <c r="K88" s="218" t="str">
        <f>IF(Badges!D477="A","A"," ")</f>
        <v xml:space="preserve"> </v>
      </c>
      <c r="M88" s="215"/>
      <c r="N88" s="216" t="str">
        <f>Badges!C574</f>
        <v>Create a tour group</v>
      </c>
      <c r="O88" s="218" t="str">
        <f>IF(Badges!D574="A","A"," ")</f>
        <v xml:space="preserve"> </v>
      </c>
      <c r="Q88" s="603" t="str">
        <f>'Age-Level'!C37</f>
        <v>Thinking Day (Year 1)</v>
      </c>
      <c r="R88" s="603"/>
      <c r="S88" s="220" t="str">
        <f>IF('Age-Level'!D37="A","A","")</f>
        <v/>
      </c>
    </row>
    <row r="89" spans="1:22" x14ac:dyDescent="0.2">
      <c r="B89" s="226" t="str">
        <f>Journey!B7</f>
        <v>The Interact Award</v>
      </c>
      <c r="C89" s="220" t="str">
        <f>IF(Journey!D17="C","C",IF(Journey!D17="P","P",""))</f>
        <v/>
      </c>
      <c r="E89" s="215">
        <v>2</v>
      </c>
      <c r="F89" s="216" t="str">
        <f>Badges!C405</f>
        <v>Make decisions in a group</v>
      </c>
      <c r="G89" s="217"/>
      <c r="I89" s="215">
        <v>3</v>
      </c>
      <c r="J89" s="216" t="str">
        <f>Badges!C478</f>
        <v>Share sisterhood through the Girl</v>
      </c>
      <c r="K89" s="217"/>
      <c r="M89" s="215">
        <v>4</v>
      </c>
      <c r="N89" s="216" t="str">
        <f>Badges!C575</f>
        <v>Make a dream giving goal</v>
      </c>
      <c r="O89" s="217"/>
      <c r="Q89" s="603" t="str">
        <f>'Age-Level'!C38</f>
        <v>Thinking Day (Year 2)</v>
      </c>
      <c r="R89" s="603"/>
      <c r="S89" s="220" t="str">
        <f>IF('Age-Level'!D38="A","A","")</f>
        <v/>
      </c>
    </row>
    <row r="90" spans="1:22" x14ac:dyDescent="0.2">
      <c r="B90" s="226" t="str">
        <f>Journey!B18</f>
        <v>The Diplomat Award</v>
      </c>
      <c r="C90" s="220" t="str">
        <f>IF(Journey!D26="C","C",IF(Journey!D26="P","P",""))</f>
        <v/>
      </c>
      <c r="E90" s="215"/>
      <c r="F90" s="216" t="str">
        <f>Badges!C406</f>
        <v>Use one of the methods from the</v>
      </c>
      <c r="G90" s="218" t="str">
        <f>IF(Badges!D406="A","A"," ")</f>
        <v xml:space="preserve"> </v>
      </c>
      <c r="I90" s="215"/>
      <c r="J90" s="216" t="str">
        <f>Badges!C479</f>
        <v>Throw a community sisterhood</v>
      </c>
      <c r="K90" s="218" t="str">
        <f>IF(Badges!D479="A","A"," ")</f>
        <v xml:space="preserve"> </v>
      </c>
      <c r="M90" s="215"/>
      <c r="N90" s="216" t="str">
        <f>Badges!C576</f>
        <v>Find local philanthropists</v>
      </c>
      <c r="O90" s="218" t="str">
        <f>IF(Badges!D576="A","A"," ")</f>
        <v xml:space="preserve"> </v>
      </c>
      <c r="Q90" s="603" t="str">
        <f>'Age-Level'!C39</f>
        <v>Thinking Day (Year 3)</v>
      </c>
      <c r="R90" s="603"/>
      <c r="S90" s="220" t="str">
        <f>IF('Age-Level'!D39="A","A","")</f>
        <v/>
      </c>
    </row>
    <row r="91" spans="1:22" x14ac:dyDescent="0.2">
      <c r="B91" s="226" t="str">
        <f>Journey!B27</f>
        <v>The Peacemaker Award</v>
      </c>
      <c r="C91" s="220" t="str">
        <f>IF(Journey!D29="C","C",IF(Journey!D29="P","P",""))</f>
        <v/>
      </c>
      <c r="E91" s="215"/>
      <c r="F91" s="216" t="str">
        <f>Badges!C407</f>
        <v>Use two of the methods</v>
      </c>
      <c r="G91" s="218" t="str">
        <f>IF(Badges!D407="A","A"," ")</f>
        <v xml:space="preserve"> </v>
      </c>
      <c r="I91" s="215"/>
      <c r="J91" s="216" t="str">
        <f>Badges!C480</f>
        <v>Spotlight a hidden heroine</v>
      </c>
      <c r="K91" s="218" t="str">
        <f>IF(Badges!D480="A","A"," ")</f>
        <v xml:space="preserve"> </v>
      </c>
      <c r="M91" s="215"/>
      <c r="N91" s="216" t="str">
        <f>Badges!C577</f>
        <v>Learn what's going on in the world of</v>
      </c>
      <c r="O91" s="218" t="str">
        <f>IF(Badges!D577="A","A"," ")</f>
        <v xml:space="preserve"> </v>
      </c>
      <c r="Q91" s="603" t="str">
        <f>'Age-Level'!C41</f>
        <v>Global Action Award</v>
      </c>
      <c r="R91" s="603"/>
      <c r="S91" s="220" t="str">
        <f>IF('Age-Level'!D41="A","A","")</f>
        <v/>
      </c>
    </row>
    <row r="92" spans="1:22" x14ac:dyDescent="0.2">
      <c r="B92" s="226" t="str">
        <f>Journey!B31</f>
        <v>Leader in Action</v>
      </c>
      <c r="C92" s="220" t="str">
        <f>IF(Journey!D38="C","C",IF(Journey!D38="P","P",""))</f>
        <v/>
      </c>
      <c r="E92" s="215"/>
      <c r="F92" s="216" t="str">
        <f>Badges!C408</f>
        <v>Try them all</v>
      </c>
      <c r="G92" s="218" t="str">
        <f>IF(Badges!D408="A","A"," ")</f>
        <v xml:space="preserve"> </v>
      </c>
      <c r="I92" s="215"/>
      <c r="J92" s="216" t="str">
        <f>Badges!C481</f>
        <v>Team up for sisterhood</v>
      </c>
      <c r="K92" s="218" t="str">
        <f>IF(Badges!D481="A","A"," ")</f>
        <v>A</v>
      </c>
      <c r="M92" s="215"/>
      <c r="N92" s="216" t="str">
        <f>Badges!C578</f>
        <v>Research your favorite charity</v>
      </c>
      <c r="O92" s="218" t="str">
        <f>IF(Badges!D578="A","A"," ")</f>
        <v xml:space="preserve"> </v>
      </c>
      <c r="Q92" s="603" t="str">
        <f>'Age-Level'!C43</f>
        <v>International Friendship Recognition</v>
      </c>
      <c r="R92" s="603"/>
      <c r="S92" s="220" t="str">
        <f>IF('Age-Level'!D43="A","A","")</f>
        <v/>
      </c>
    </row>
    <row r="93" spans="1:22" x14ac:dyDescent="0.2">
      <c r="A93" s="225"/>
      <c r="B93" s="286" t="str">
        <f>Journey!A41</f>
        <v>BREATHE</v>
      </c>
      <c r="C93" s="287"/>
      <c r="E93" s="215">
        <v>3</v>
      </c>
      <c r="F93" s="216" t="str">
        <f>Badges!C409</f>
        <v>Explore civil debate</v>
      </c>
      <c r="G93" s="217"/>
      <c r="I93" s="215">
        <v>4</v>
      </c>
      <c r="J93" s="216" t="str">
        <f>Badges!C482</f>
        <v>Leave a place better than you found</v>
      </c>
      <c r="K93" s="217"/>
      <c r="L93" s="222"/>
      <c r="M93" s="215">
        <v>5</v>
      </c>
      <c r="N93" s="216" t="str">
        <f>Badges!C579</f>
        <v>Add up your dreams</v>
      </c>
      <c r="O93" s="217"/>
      <c r="Q93" s="603" t="str">
        <f>'Age-Level'!C45</f>
        <v>Investiture</v>
      </c>
      <c r="R93" s="603"/>
      <c r="S93" s="220" t="str">
        <f>IF('Age-Level'!D45="A","A","")</f>
        <v/>
      </c>
    </row>
    <row r="94" spans="1:22" x14ac:dyDescent="0.2">
      <c r="A94" s="225"/>
      <c r="B94" s="226" t="str">
        <f>Journey!B42</f>
        <v>Aware</v>
      </c>
      <c r="C94" s="220" t="str">
        <f>IF(Journey!D22="C","C",IF(Journey!D22="P","P",""))</f>
        <v/>
      </c>
      <c r="E94" s="215"/>
      <c r="F94" s="216" t="str">
        <f>Badges!C410</f>
        <v>Ask an expert to teach you the</v>
      </c>
      <c r="G94" s="218" t="str">
        <f>IF(Badges!D410="A","A"," ")</f>
        <v xml:space="preserve"> </v>
      </c>
      <c r="I94" s="215"/>
      <c r="J94" s="216" t="str">
        <f>Badges!C483</f>
        <v>Clean up a hiking trail-or clear a new</v>
      </c>
      <c r="K94" s="218" t="str">
        <f>IF(Badges!D483="A","A"," ")</f>
        <v xml:space="preserve"> </v>
      </c>
      <c r="M94" s="215"/>
      <c r="N94" s="216" t="str">
        <f>Badges!C580</f>
        <v>Plan with friends</v>
      </c>
      <c r="O94" s="218" t="str">
        <f>IF(Badges!D580="A","A"," ")</f>
        <v xml:space="preserve"> </v>
      </c>
      <c r="Q94" s="603" t="str">
        <f>'Age-Level'!C46</f>
        <v>Rededication (1st year)</v>
      </c>
      <c r="R94" s="603"/>
      <c r="S94" s="232" t="str">
        <f>IF('Age-Level'!D46="C","C","")</f>
        <v/>
      </c>
    </row>
    <row r="95" spans="1:22" x14ac:dyDescent="0.2">
      <c r="A95" s="225"/>
      <c r="B95" s="226" t="str">
        <f>Journey!B48</f>
        <v>Alert</v>
      </c>
      <c r="C95" s="220" t="str">
        <f>IF(Journey!D31="C","C",IF(Journey!D31="P","P",""))</f>
        <v/>
      </c>
      <c r="E95" s="215"/>
      <c r="F95" s="216" t="str">
        <f>Badges!C411</f>
        <v>Watch candidates for elected office</v>
      </c>
      <c r="G95" s="218" t="str">
        <f>IF(Badges!D411="A","A"," ")</f>
        <v xml:space="preserve"> </v>
      </c>
      <c r="I95" s="215"/>
      <c r="J95" s="216" t="str">
        <f>Badges!C484</f>
        <v>Help clear an invasive species from</v>
      </c>
      <c r="K95" s="218" t="str">
        <f>IF(Badges!D484="A","A"," ")</f>
        <v>A</v>
      </c>
      <c r="M95" s="215"/>
      <c r="N95" s="216" t="str">
        <f>Badges!C581</f>
        <v>Plan with your family</v>
      </c>
      <c r="O95" s="218" t="str">
        <f>IF(Badges!D581="A","A"," ")</f>
        <v xml:space="preserve"> </v>
      </c>
      <c r="Q95" s="603" t="str">
        <f>'Age-Level'!C47</f>
        <v>Rededication (2nd year)</v>
      </c>
      <c r="R95" s="603"/>
      <c r="S95" s="232" t="str">
        <f>IF('Age-Level'!D47="C","C","")</f>
        <v/>
      </c>
      <c r="U95" s="213"/>
      <c r="V95" s="213"/>
    </row>
    <row r="96" spans="1:22" x14ac:dyDescent="0.2">
      <c r="A96" s="225"/>
      <c r="B96" s="226" t="str">
        <f>Journey!B55</f>
        <v>Affirm</v>
      </c>
      <c r="C96" s="220" t="str">
        <f>IF(Journey!D34="C","C",IF(Journey!D34="P","P",""))</f>
        <v/>
      </c>
      <c r="E96" s="215"/>
      <c r="F96" s="216" t="str">
        <f>Badges!C412</f>
        <v>Understand a famous debate in</v>
      </c>
      <c r="G96" s="218" t="str">
        <f>IF(Badges!D412="A","A"," ")</f>
        <v xml:space="preserve"> </v>
      </c>
      <c r="I96" s="215"/>
      <c r="J96" s="216" t="str">
        <f>Badges!C485</f>
        <v>Help with three general-maintenance</v>
      </c>
      <c r="K96" s="218" t="str">
        <f>IF(Badges!D485="A","A"," ")</f>
        <v xml:space="preserve"> </v>
      </c>
      <c r="M96" s="215"/>
      <c r="N96" s="216" t="str">
        <f>Badges!C582</f>
        <v>Plan over and over again</v>
      </c>
      <c r="O96" s="218" t="str">
        <f>IF(Badges!D582="A","A"," ")</f>
        <v xml:space="preserve"> </v>
      </c>
      <c r="Q96" s="603" t="str">
        <f>'Age-Level'!C48</f>
        <v>Rededication (3rd year)</v>
      </c>
      <c r="R96" s="603"/>
      <c r="S96" s="232" t="str">
        <f>IF('Age-Level'!D48="C","C","")</f>
        <v/>
      </c>
      <c r="U96" s="213"/>
      <c r="V96" s="213"/>
    </row>
    <row r="97" spans="1:23" x14ac:dyDescent="0.2">
      <c r="A97" s="222"/>
      <c r="B97" s="226" t="str">
        <f>Journey!B62</f>
        <v>Leader in Action</v>
      </c>
      <c r="C97" s="220" t="str">
        <f>IF(Journey!D43="C","C",IF(Journey!D43="P","P",""))</f>
        <v/>
      </c>
      <c r="E97" s="215">
        <v>4</v>
      </c>
      <c r="F97" s="216" t="str">
        <f>Badges!C413</f>
        <v>Understand a compromise</v>
      </c>
      <c r="G97" s="217"/>
      <c r="I97" s="215">
        <v>5</v>
      </c>
      <c r="J97" s="216" t="str">
        <f>Badges!C486</f>
        <v>Enjoy Girl Scout traditions</v>
      </c>
      <c r="K97" s="217"/>
      <c r="M97" s="583" t="str">
        <f>Badges!B586</f>
        <v>Business Plan</v>
      </c>
      <c r="N97" s="584"/>
      <c r="O97" s="584"/>
      <c r="Q97" s="603" t="str">
        <f>'Age-Level'!C49</f>
        <v>Rededication (4th year)</v>
      </c>
      <c r="R97" s="603"/>
      <c r="S97" s="232" t="str">
        <f>IF('Age-Level'!D49="C","C","")</f>
        <v/>
      </c>
      <c r="U97" s="213"/>
      <c r="V97" s="213"/>
    </row>
    <row r="98" spans="1:23" ht="14.25" customHeight="1" x14ac:dyDescent="0.2">
      <c r="B98" s="288" t="str">
        <f>Journey!A75</f>
        <v>MEdia</v>
      </c>
      <c r="C98" s="289"/>
      <c r="E98" s="215"/>
      <c r="F98" s="216" t="str">
        <f>Badges!C414</f>
        <v>A community compromise</v>
      </c>
      <c r="G98" s="218" t="str">
        <f>IF(Badges!D414="A","A"," ")</f>
        <v xml:space="preserve"> </v>
      </c>
      <c r="I98" s="215"/>
      <c r="J98" s="216" t="str">
        <f>Badges!C487</f>
        <v>Make a tradition "to do" list</v>
      </c>
      <c r="K98" s="218" t="str">
        <f>IF(Badges!D487="A","A"," ")</f>
        <v xml:space="preserve"> </v>
      </c>
      <c r="M98" s="215">
        <v>1</v>
      </c>
      <c r="N98" s="216" t="str">
        <f>Badges!C587</f>
        <v>Write your mission statement and</v>
      </c>
      <c r="O98" s="217"/>
      <c r="Q98" s="603" t="str">
        <f>'Age-Level'!C50</f>
        <v>Rededication (5th year)</v>
      </c>
      <c r="R98" s="603"/>
      <c r="S98" s="232" t="str">
        <f>IF('Age-Level'!D50="C","C","")</f>
        <v/>
      </c>
      <c r="U98" s="213"/>
      <c r="V98" s="213"/>
    </row>
    <row r="99" spans="1:23" x14ac:dyDescent="0.2">
      <c r="B99" s="226" t="str">
        <f>Journey!C77</f>
        <v>Monitor</v>
      </c>
      <c r="C99" s="220" t="str">
        <f>IF(Journey!D78="C","C",IF(Journey!D78="P","P",""))</f>
        <v/>
      </c>
      <c r="E99" s="215"/>
      <c r="F99" s="216" t="str">
        <f>Badges!C415</f>
        <v>A family or friendship compromise</v>
      </c>
      <c r="G99" s="218" t="str">
        <f>IF(Badges!D415="A","A"," ")</f>
        <v xml:space="preserve"> </v>
      </c>
      <c r="I99" s="215"/>
      <c r="J99" s="216" t="str">
        <f>Badges!C488</f>
        <v>Go global</v>
      </c>
      <c r="K99" s="218" t="str">
        <f>IF(Badges!D488="A","A"," ")</f>
        <v xml:space="preserve"> </v>
      </c>
      <c r="M99" s="215"/>
      <c r="N99" s="216" t="str">
        <f>Badges!C588</f>
        <v>A mission statement is a short</v>
      </c>
      <c r="O99" s="218" t="str">
        <f>IF(Badges!D588="A","A"," ")</f>
        <v xml:space="preserve"> </v>
      </c>
      <c r="Q99" s="586" t="str">
        <f>'Age-Level'!B51</f>
        <v>My Promise, My Faith (Year 1)</v>
      </c>
      <c r="R99" s="598"/>
      <c r="S99" s="232"/>
      <c r="U99" s="290"/>
      <c r="V99" s="291"/>
      <c r="W99" s="243"/>
    </row>
    <row r="100" spans="1:23" x14ac:dyDescent="0.2">
      <c r="B100" s="226" t="str">
        <f>Journey!C80</f>
        <v>Influence</v>
      </c>
      <c r="C100" s="220" t="str">
        <f>IF(Journey!D81="C","C",IF(Journey!D81="P","P",""))</f>
        <v/>
      </c>
      <c r="E100" s="215"/>
      <c r="F100" s="216" t="str">
        <f>Badges!C416</f>
        <v>A state or national compromise</v>
      </c>
      <c r="G100" s="218" t="str">
        <f>IF(Badges!D416="A","A"," ")</f>
        <v xml:space="preserve"> </v>
      </c>
      <c r="I100" s="215"/>
      <c r="J100" s="216" t="str">
        <f>Badges!C489</f>
        <v>Learn the history of your Girl Scout</v>
      </c>
      <c r="K100" s="218" t="str">
        <f>IF(Badges!D489="A","A"," ")</f>
        <v>A</v>
      </c>
      <c r="M100" s="215">
        <v>2</v>
      </c>
      <c r="N100" s="216" t="str">
        <f>Badges!C589</f>
        <v>Increase your customer base</v>
      </c>
      <c r="O100" s="217"/>
      <c r="Q100" s="293">
        <v>1</v>
      </c>
      <c r="R100" s="245" t="str">
        <f>'Age-Level'!C52</f>
        <v>Choose one line from the Law</v>
      </c>
      <c r="S100" s="232" t="str">
        <f>IF('Age-Level'!D52="A","A","")</f>
        <v/>
      </c>
      <c r="U100" s="213"/>
      <c r="V100" s="213"/>
    </row>
    <row r="101" spans="1:23" x14ac:dyDescent="0.2">
      <c r="B101" s="226" t="str">
        <f>Journey!C83</f>
        <v>Cultivate</v>
      </c>
      <c r="C101" s="220" t="str">
        <f>IF(Journey!D84="C","C",IF(Journey!D84="P","P",""))</f>
        <v/>
      </c>
      <c r="E101" s="215">
        <v>5</v>
      </c>
      <c r="F101" s="216" t="str">
        <f>Badges!C417</f>
        <v>Find common ground through</v>
      </c>
      <c r="G101" s="217"/>
      <c r="I101" s="583" t="str">
        <f>Badges!B492</f>
        <v>Trees</v>
      </c>
      <c r="J101" s="584"/>
      <c r="K101" s="584"/>
      <c r="M101" s="215"/>
      <c r="N101" s="216" t="str">
        <f>Badges!C590</f>
        <v>What's the number one reason</v>
      </c>
      <c r="O101" s="218" t="str">
        <f>IF(Badges!D590="A","A"," ")</f>
        <v>A</v>
      </c>
      <c r="Q101" s="292">
        <v>2</v>
      </c>
      <c r="R101" s="245" t="str">
        <f>'Age-Level'!C53</f>
        <v>Find a woman in your community</v>
      </c>
      <c r="S101" s="232" t="str">
        <f>IF('Age-Level'!D53="A","A","")</f>
        <v/>
      </c>
      <c r="U101" s="213"/>
      <c r="V101" s="213"/>
    </row>
    <row r="102" spans="1:23" x14ac:dyDescent="0.2">
      <c r="B102" s="226" t="str">
        <f>Journey!B86</f>
        <v>Leader in Action</v>
      </c>
      <c r="C102" s="220" t="str">
        <f>IF(Journey!D96="C","C",IF(Journey!D96="P","P",""))</f>
        <v/>
      </c>
      <c r="E102" s="215"/>
      <c r="F102" s="216" t="str">
        <f>Badges!C418</f>
        <v>Mediate a cookie conflict</v>
      </c>
      <c r="G102" s="218" t="str">
        <f>IF(Badges!D418="A","A"," ")</f>
        <v xml:space="preserve"> </v>
      </c>
      <c r="I102" s="215">
        <v>1</v>
      </c>
      <c r="J102" s="216" t="str">
        <f>Badges!C493</f>
        <v>Try some tree fun</v>
      </c>
      <c r="K102" s="217"/>
      <c r="M102" s="215">
        <v>3</v>
      </c>
      <c r="N102" s="216" t="str">
        <f>Badges!C591</f>
        <v>Get into the details</v>
      </c>
      <c r="O102" s="217"/>
      <c r="Q102" s="292">
        <v>3</v>
      </c>
      <c r="R102" s="245" t="str">
        <f>'Age-Level'!C54</f>
        <v>Gather three inspirational quotes</v>
      </c>
      <c r="S102" s="232" t="str">
        <f>IF('Age-Level'!D54="A","A","")</f>
        <v/>
      </c>
      <c r="U102" s="213"/>
      <c r="V102" s="213"/>
    </row>
    <row r="103" spans="1:23" x14ac:dyDescent="0.2">
      <c r="B103" s="241"/>
      <c r="C103" s="241"/>
      <c r="E103" s="215"/>
      <c r="F103" s="216" t="str">
        <f>Badges!C419</f>
        <v>Mediate with a pro</v>
      </c>
      <c r="G103" s="218" t="str">
        <f>IF(Badges!D419="A","A"," ")</f>
        <v xml:space="preserve"> </v>
      </c>
      <c r="I103" s="215"/>
      <c r="J103" s="216" t="str">
        <f>Badges!C494</f>
        <v>Take a tree trip</v>
      </c>
      <c r="K103" s="218" t="str">
        <f>IF(Badges!D494="A","A"," ")</f>
        <v xml:space="preserve"> </v>
      </c>
      <c r="M103" s="215"/>
      <c r="N103" s="216" t="str">
        <f>Badges!C592</f>
        <v>Decide what you want to do with</v>
      </c>
      <c r="O103" s="218" t="str">
        <f>IF(Badges!D592="A","A"," ")</f>
        <v>A</v>
      </c>
      <c r="Q103" s="292">
        <v>4</v>
      </c>
      <c r="R103" s="245" t="str">
        <f>'Age-Level'!C55</f>
        <v>Make something to remind you</v>
      </c>
      <c r="S103" s="232" t="str">
        <f>IF('Age-Level'!D55="A","A","")</f>
        <v/>
      </c>
      <c r="U103" s="213"/>
      <c r="V103" s="213"/>
    </row>
    <row r="104" spans="1:23" x14ac:dyDescent="0.2">
      <c r="A104" s="578" t="s">
        <v>149</v>
      </c>
      <c r="B104" s="579"/>
      <c r="C104" s="579"/>
      <c r="E104" s="215"/>
      <c r="F104" s="216" t="str">
        <f>Badges!C420</f>
        <v>Suggest solutions for a current</v>
      </c>
      <c r="G104" s="218" t="str">
        <f>IF(Badges!D420="A","A"," ")</f>
        <v xml:space="preserve"> </v>
      </c>
      <c r="I104" s="215"/>
      <c r="J104" s="216" t="str">
        <f>Badges!C495</f>
        <v>Design a tree house</v>
      </c>
      <c r="K104" s="218" t="str">
        <f>IF(Badges!D495="A","A"," ")</f>
        <v xml:space="preserve"> </v>
      </c>
      <c r="M104" s="215">
        <v>4</v>
      </c>
      <c r="N104" s="216" t="str">
        <f>Badges!C593</f>
        <v>Make a risk management plan</v>
      </c>
      <c r="O104" s="217"/>
      <c r="Q104" s="292">
        <v>5</v>
      </c>
      <c r="R104" s="245" t="str">
        <f>'Age-Level'!C56</f>
        <v xml:space="preserve">Make a commitment to live what </v>
      </c>
      <c r="S104" s="232" t="str">
        <f>IF('Age-Level'!D56="A","A","")</f>
        <v/>
      </c>
      <c r="U104" s="213"/>
      <c r="V104" s="213"/>
    </row>
    <row r="105" spans="1:23" x14ac:dyDescent="0.2">
      <c r="A105" s="229"/>
      <c r="B105" s="244" t="str">
        <f>Bridging!B6</f>
        <v>Pass It On!</v>
      </c>
      <c r="C105" s="219" t="str">
        <f>IF(Bridging!D10="C","C",IF(Bridging!D10="P","P",""))</f>
        <v/>
      </c>
      <c r="E105" s="583" t="str">
        <f>Badges!B423</f>
        <v>New Cuisines</v>
      </c>
      <c r="F105" s="584"/>
      <c r="G105" s="584"/>
      <c r="I105" s="215"/>
      <c r="J105" s="216" t="str">
        <f>Badges!C496</f>
        <v>Cook a tree dish</v>
      </c>
      <c r="K105" s="218" t="str">
        <f>IF(Badges!D496="A","A"," ")</f>
        <v xml:space="preserve"> </v>
      </c>
      <c r="M105" s="215"/>
      <c r="N105" s="216" t="str">
        <f>Badges!C594</f>
        <v>A risk management plan gets you</v>
      </c>
      <c r="O105" s="218" t="str">
        <f>IF(Badges!D594="A","A"," ")</f>
        <v>A</v>
      </c>
      <c r="Q105" s="586" t="str">
        <f>'Age-Level'!B58</f>
        <v>My Promise, My Faith (Year 2)</v>
      </c>
      <c r="R105" s="598"/>
      <c r="S105" s="232"/>
      <c r="U105" s="213"/>
      <c r="V105" s="213"/>
    </row>
    <row r="106" spans="1:23" x14ac:dyDescent="0.2">
      <c r="A106" s="229"/>
      <c r="B106" s="230" t="str">
        <f>Bridging!B11</f>
        <v>Look Ahead!</v>
      </c>
      <c r="C106" s="219" t="str">
        <f>IF(Bridging!D15="C","C",IF(Bridging!D15="P","P",""))</f>
        <v/>
      </c>
      <c r="E106" s="215">
        <v>1</v>
      </c>
      <c r="F106" s="216" t="str">
        <f>Badges!C424</f>
        <v>Make a dish from another country</v>
      </c>
      <c r="G106" s="217"/>
      <c r="I106" s="215">
        <v>2</v>
      </c>
      <c r="J106" s="216" t="str">
        <f>Badges!C497</f>
        <v>Dig into the amazing science of</v>
      </c>
      <c r="K106" s="217"/>
      <c r="M106" s="215">
        <v>5</v>
      </c>
      <c r="N106" s="216" t="str">
        <f>Badges!C595</f>
        <v>Get expert feedback on your plan</v>
      </c>
      <c r="O106" s="217"/>
      <c r="Q106" s="293">
        <v>1</v>
      </c>
      <c r="R106" s="258" t="str">
        <f>'Age-Level'!C59</f>
        <v>Choose one line from the Law</v>
      </c>
      <c r="S106" s="232" t="str">
        <f>IF('Age-Level'!D59="A","A","")</f>
        <v/>
      </c>
      <c r="U106" s="213"/>
      <c r="V106" s="213"/>
    </row>
    <row r="107" spans="1:23" x14ac:dyDescent="0.2">
      <c r="A107" s="229"/>
      <c r="B107" s="245" t="str">
        <f>Bridging!C16</f>
        <v>Plan a Ceremony</v>
      </c>
      <c r="C107" s="219" t="str">
        <f>IF(Bridging!D17="C","C",IF(Bridging!D17="P","P",""))</f>
        <v/>
      </c>
      <c r="E107" s="215"/>
      <c r="F107" s="216" t="str">
        <f>Badges!C425</f>
        <v>Cook something from an area of the</v>
      </c>
      <c r="G107" s="218" t="str">
        <f>IF(Badges!D425="A","A"," ")</f>
        <v xml:space="preserve"> </v>
      </c>
      <c r="I107" s="215"/>
      <c r="J107" s="216" t="str">
        <f>Badges!C498</f>
        <v>Be a naturalist in your neighborhood</v>
      </c>
      <c r="K107" s="218" t="str">
        <f>IF(Badges!D498="A","A"," ")</f>
        <v xml:space="preserve"> </v>
      </c>
      <c r="M107" s="215"/>
      <c r="N107" s="216" t="str">
        <f>Badges!C596</f>
        <v>Once you have your business plan</v>
      </c>
      <c r="O107" s="218" t="str">
        <f>IF(Badges!D596="A","A"," ")</f>
        <v>A</v>
      </c>
      <c r="Q107" s="292">
        <v>2</v>
      </c>
      <c r="R107" s="258" t="str">
        <f>'Age-Level'!C60</f>
        <v>Find a woman in your community</v>
      </c>
      <c r="S107" s="232" t="str">
        <f>IF('Age-Level'!D60="A","A","")</f>
        <v/>
      </c>
      <c r="U107" s="213"/>
      <c r="V107" s="213"/>
    </row>
    <row r="108" spans="1:23" x14ac:dyDescent="0.2">
      <c r="B108" s="231" t="s">
        <v>150</v>
      </c>
      <c r="C108" s="219" t="str">
        <f>IF(Bridging!D18="C","C",IF(Bridging!D18="P","P",""))</f>
        <v/>
      </c>
      <c r="E108" s="215"/>
      <c r="F108" s="216" t="str">
        <f>Badges!C426</f>
        <v>Find a relative, friend, or neighbor</v>
      </c>
      <c r="G108" s="218" t="str">
        <f>IF(Badges!D426="A","A"," ")</f>
        <v xml:space="preserve"> </v>
      </c>
      <c r="I108" s="215"/>
      <c r="J108" s="216" t="str">
        <f>Badges!C499</f>
        <v>Sketch and label the parts of a tree</v>
      </c>
      <c r="K108" s="218" t="str">
        <f>IF(Badges!D499="A","A"," ")</f>
        <v xml:space="preserve"> </v>
      </c>
      <c r="M108" s="583" t="str">
        <f>Badges!B612</f>
        <v>Think Big</v>
      </c>
      <c r="N108" s="584"/>
      <c r="O108" s="584"/>
      <c r="Q108" s="292">
        <v>3</v>
      </c>
      <c r="R108" s="258" t="str">
        <f>'Age-Level'!C61</f>
        <v>Gather three inspirational quotes</v>
      </c>
      <c r="S108" s="232" t="str">
        <f>IF('Age-Level'!D61="A","A","")</f>
        <v/>
      </c>
      <c r="U108" s="213"/>
      <c r="V108" s="213"/>
    </row>
    <row r="109" spans="1:23" x14ac:dyDescent="0.2">
      <c r="B109" s="223"/>
      <c r="C109" s="243"/>
      <c r="E109" s="215"/>
      <c r="F109" s="216" t="str">
        <f>Badges!C427</f>
        <v>Let a particular ingredient be your</v>
      </c>
      <c r="G109" s="218" t="str">
        <f>IF(Badges!D427="A","A"," ")</f>
        <v xml:space="preserve"> </v>
      </c>
      <c r="I109" s="215"/>
      <c r="J109" s="216" t="str">
        <f>Badges!C500</f>
        <v>Delve into the forest life cycle</v>
      </c>
      <c r="K109" s="218" t="str">
        <f>IF(Badges!D500="A","A"," ")</f>
        <v xml:space="preserve"> </v>
      </c>
      <c r="M109" s="215">
        <v>1</v>
      </c>
      <c r="N109" s="216" t="str">
        <f>Badges!C613</f>
        <v>Come up with a big idea</v>
      </c>
      <c r="O109" s="217"/>
      <c r="Q109" s="292">
        <v>4</v>
      </c>
      <c r="R109" s="258" t="str">
        <f>'Age-Level'!C62</f>
        <v>Make something to remind you</v>
      </c>
      <c r="S109" s="232" t="str">
        <f>IF('Age-Level'!D62="A","A","")</f>
        <v/>
      </c>
      <c r="U109" s="213"/>
      <c r="V109" s="213"/>
    </row>
    <row r="110" spans="1:23" x14ac:dyDescent="0.2">
      <c r="A110" s="583" t="str">
        <f>Badges!B354</f>
        <v>Comic Artist</v>
      </c>
      <c r="B110" s="584"/>
      <c r="C110" s="584"/>
      <c r="E110" s="215">
        <v>2</v>
      </c>
      <c r="F110" s="216" t="str">
        <f>Badges!C428</f>
        <v>Discover a dish from another region</v>
      </c>
      <c r="G110" s="217"/>
      <c r="I110" s="215">
        <v>3</v>
      </c>
      <c r="J110" s="216" t="str">
        <f>Badges!C501</f>
        <v>Make a creative project starring</v>
      </c>
      <c r="K110" s="217"/>
      <c r="M110" s="215"/>
      <c r="N110" s="216" t="str">
        <f>Badges!C614</f>
        <v>As you and your friends think about</v>
      </c>
      <c r="O110" s="218" t="str">
        <f>IF(Badges!D614="A","A"," ")</f>
        <v xml:space="preserve"> </v>
      </c>
      <c r="Q110" s="292">
        <v>5</v>
      </c>
      <c r="R110" s="258" t="str">
        <f>'Age-Level'!C63</f>
        <v xml:space="preserve">Make a commitment to live what </v>
      </c>
      <c r="S110" s="232" t="str">
        <f>IF('Age-Level'!D63="A","A","")</f>
        <v/>
      </c>
      <c r="U110" s="291"/>
      <c r="V110" s="291"/>
      <c r="W110" s="243"/>
    </row>
    <row r="111" spans="1:23" x14ac:dyDescent="0.2">
      <c r="A111" s="215">
        <v>1</v>
      </c>
      <c r="B111" s="216" t="str">
        <f>Badges!C355</f>
        <v>Delve into the world of comics</v>
      </c>
      <c r="C111" s="217"/>
      <c r="E111" s="215"/>
      <c r="F111" s="216" t="str">
        <f>Badges!C429</f>
        <v>Put together a meal based on a food</v>
      </c>
      <c r="G111" s="218" t="str">
        <f>IF(Badges!D429="A","A"," ")</f>
        <v xml:space="preserve"> </v>
      </c>
      <c r="I111" s="215"/>
      <c r="J111" s="216" t="str">
        <f>Badges!C502</f>
        <v>Get tree crafty</v>
      </c>
      <c r="K111" s="218" t="str">
        <f>IF(Badges!D502="A","A"," ")</f>
        <v xml:space="preserve"> </v>
      </c>
      <c r="M111" s="215">
        <v>2</v>
      </c>
      <c r="N111" s="216" t="str">
        <f>Badges!C615</f>
        <v>Take your sales to the next level</v>
      </c>
      <c r="O111" s="217"/>
      <c r="Q111" s="586" t="str">
        <f>'Age-Level'!B65</f>
        <v>My Promise, My Faith (Year 3)</v>
      </c>
      <c r="R111" s="598"/>
      <c r="S111" s="232"/>
      <c r="U111" s="213"/>
      <c r="V111" s="213"/>
    </row>
    <row r="112" spans="1:23" x14ac:dyDescent="0.2">
      <c r="A112" s="215"/>
      <c r="B112" s="216" t="str">
        <f>Badges!C356</f>
        <v>Collect comic strips from the</v>
      </c>
      <c r="C112" s="218" t="str">
        <f>IF(Badges!D356="A","A"," ")</f>
        <v xml:space="preserve"> </v>
      </c>
      <c r="E112" s="215"/>
      <c r="F112" s="216" t="str">
        <f>Badges!C430</f>
        <v>Research and cook a regional</v>
      </c>
      <c r="G112" s="218" t="str">
        <f>IF(Badges!D430="A","A"," ")</f>
        <v xml:space="preserve"> </v>
      </c>
      <c r="I112" s="215"/>
      <c r="J112" s="216" t="str">
        <f>Badges!C503</f>
        <v>Capture a tree on your convas or the</v>
      </c>
      <c r="K112" s="218" t="str">
        <f>IF(Badges!D503="A","A"," ")</f>
        <v xml:space="preserve"> </v>
      </c>
      <c r="M112" s="215"/>
      <c r="N112" s="216" t="str">
        <f>Badges!C616</f>
        <v>When you have a big goal, you have</v>
      </c>
      <c r="O112" s="218" t="str">
        <f>IF(Badges!D616="A","A"," ")</f>
        <v>A</v>
      </c>
      <c r="Q112" s="293">
        <v>1</v>
      </c>
      <c r="R112" s="245" t="str">
        <f>'Age-Level'!C66</f>
        <v>Choose one line from the Law</v>
      </c>
      <c r="S112" s="232" t="str">
        <f>IF('Age-Level'!D66="A","A","")</f>
        <v/>
      </c>
      <c r="U112" s="213"/>
      <c r="V112" s="213"/>
    </row>
    <row r="113" spans="1:22" x14ac:dyDescent="0.2">
      <c r="A113" s="215"/>
      <c r="B113" s="216" t="str">
        <f>Badges!C357</f>
        <v>Visit with a comic artist</v>
      </c>
      <c r="C113" s="218" t="str">
        <f>IF(Badges!D357="A","A"," ")</f>
        <v xml:space="preserve"> </v>
      </c>
      <c r="E113" s="215"/>
      <c r="F113" s="216" t="str">
        <f>Badges!C431</f>
        <v>Find out how well you know your</v>
      </c>
      <c r="G113" s="218" t="str">
        <f>IF(Badges!D431="A","A"," ")</f>
        <v xml:space="preserve"> </v>
      </c>
      <c r="I113" s="215"/>
      <c r="J113" s="216" t="str">
        <f>Badges!C504</f>
        <v>Create your own tree legend</v>
      </c>
      <c r="K113" s="218" t="str">
        <f>IF(Badges!D504="A","A"," ")</f>
        <v xml:space="preserve"> </v>
      </c>
      <c r="M113" s="215">
        <v>3</v>
      </c>
      <c r="N113" s="216" t="str">
        <f>Badges!C617</f>
        <v>Sell your big dream to others</v>
      </c>
      <c r="O113" s="217"/>
      <c r="Q113" s="292">
        <v>2</v>
      </c>
      <c r="R113" s="258" t="str">
        <f>'Age-Level'!C67</f>
        <v>Find a woman in your community</v>
      </c>
      <c r="S113" s="232" t="str">
        <f>IF('Age-Level'!D67="A","A","")</f>
        <v/>
      </c>
      <c r="U113" s="213"/>
      <c r="V113" s="213"/>
    </row>
    <row r="114" spans="1:22" x14ac:dyDescent="0.2">
      <c r="A114" s="215"/>
      <c r="B114" s="216" t="str">
        <f>Badges!C358</f>
        <v>Make sticky-note comics</v>
      </c>
      <c r="C114" s="218" t="str">
        <f>IF(Badges!D358="A","A"," ")</f>
        <v xml:space="preserve"> </v>
      </c>
      <c r="E114" s="215">
        <v>3</v>
      </c>
      <c r="F114" s="216" t="str">
        <f>Badges!C432</f>
        <v>Whip up a dish from another time</v>
      </c>
      <c r="G114" s="217"/>
      <c r="I114" s="215">
        <v>4</v>
      </c>
      <c r="J114" s="216" t="str">
        <f>Badges!C505</f>
        <v>Explore the connection between</v>
      </c>
      <c r="K114" s="217"/>
      <c r="M114" s="215"/>
      <c r="N114" s="216" t="str">
        <f>Badges!C618</f>
        <v>Whether you're using your cookie</v>
      </c>
      <c r="O114" s="218" t="str">
        <f>IF(Badges!D618="A","A"," ")</f>
        <v xml:space="preserve"> </v>
      </c>
      <c r="Q114" s="292">
        <v>3</v>
      </c>
      <c r="R114" s="258" t="str">
        <f>'Age-Level'!C68</f>
        <v>Gather three inspirational quotes</v>
      </c>
      <c r="S114" s="232" t="str">
        <f>IF('Age-Level'!D68="A","A","")</f>
        <v/>
      </c>
      <c r="U114" s="213"/>
      <c r="V114" s="213"/>
    </row>
    <row r="115" spans="1:22" x14ac:dyDescent="0.2">
      <c r="A115" s="215">
        <v>2</v>
      </c>
      <c r="B115" s="216" t="str">
        <f>Badges!C359</f>
        <v>Choose a story to tell</v>
      </c>
      <c r="C115" s="217"/>
      <c r="E115" s="215"/>
      <c r="F115" s="216" t="str">
        <f>Badges!C433</f>
        <v>Try a recipe inspired by a historical</v>
      </c>
      <c r="G115" s="218" t="str">
        <f>IF(Badges!D433="A","A"," ")</f>
        <v xml:space="preserve"> </v>
      </c>
      <c r="I115" s="215"/>
      <c r="J115" s="216" t="str">
        <f>Badges!C506</f>
        <v>Debate logging, clear-cutting, and</v>
      </c>
      <c r="K115" s="218" t="str">
        <f>IF(Badges!D506="A","A"," ")</f>
        <v xml:space="preserve"> </v>
      </c>
      <c r="M115" s="215">
        <v>4</v>
      </c>
      <c r="N115" s="216" t="str">
        <f>Badges!C619</f>
        <v>Ask experts to help you take your</v>
      </c>
      <c r="O115" s="217"/>
      <c r="Q115" s="292">
        <v>4</v>
      </c>
      <c r="R115" s="258" t="str">
        <f>'Age-Level'!C69</f>
        <v>Make something to remind you</v>
      </c>
      <c r="S115" s="232" t="str">
        <f>IF('Age-Level'!D69="A","A","")</f>
        <v/>
      </c>
      <c r="U115" s="213"/>
      <c r="V115" s="213"/>
    </row>
    <row r="116" spans="1:22" x14ac:dyDescent="0.2">
      <c r="A116" s="215"/>
      <c r="B116" s="216" t="str">
        <f>Badges!C360</f>
        <v>Think of a story from your life</v>
      </c>
      <c r="C116" s="218" t="str">
        <f>IF(Badges!D360="A","A"," ")</f>
        <v xml:space="preserve"> </v>
      </c>
      <c r="E116" s="215"/>
      <c r="F116" s="216" t="str">
        <f>Badges!C434</f>
        <v>Ask a grandparent or other relative</v>
      </c>
      <c r="G116" s="218" t="str">
        <f>IF(Badges!D434="A","A"," ")</f>
        <v xml:space="preserve"> </v>
      </c>
      <c r="I116" s="215"/>
      <c r="J116" s="216" t="str">
        <f>Badges!C507</f>
        <v>Chart how wood travels</v>
      </c>
      <c r="K116" s="218" t="str">
        <f>IF(Badges!D507="A","A"," ")</f>
        <v xml:space="preserve"> </v>
      </c>
      <c r="M116" s="215"/>
      <c r="N116" s="216" t="str">
        <f>Badges!C620</f>
        <v>Show your plan to a businesswoman</v>
      </c>
      <c r="O116" s="218" t="str">
        <f>IF(Badges!D620="A","A"," ")</f>
        <v xml:space="preserve"> </v>
      </c>
      <c r="Q116" s="292">
        <v>5</v>
      </c>
      <c r="R116" s="258" t="str">
        <f>'Age-Level'!C70</f>
        <v xml:space="preserve">Make a commitment to live what </v>
      </c>
      <c r="S116" s="232" t="str">
        <f>IF('Age-Level'!D70="A","A","")</f>
        <v/>
      </c>
    </row>
    <row r="117" spans="1:22" x14ac:dyDescent="0.2">
      <c r="A117" s="215"/>
      <c r="B117" s="216" t="str">
        <f>Badges!C361</f>
        <v>Think of a story from a book or</v>
      </c>
      <c r="C117" s="218" t="str">
        <f>IF(Badges!D361="A","A"," ")</f>
        <v xml:space="preserve"> </v>
      </c>
      <c r="E117" s="215"/>
      <c r="F117" s="216" t="str">
        <f>Badges!C435</f>
        <v>Pick a piece of the past that excites</v>
      </c>
      <c r="G117" s="218" t="str">
        <f>IF(Badges!D435="A","A"," ")</f>
        <v xml:space="preserve"> </v>
      </c>
      <c r="I117" s="215"/>
      <c r="J117" s="216" t="str">
        <f>Badges!C508</f>
        <v>Create a dream tree garden</v>
      </c>
      <c r="K117" s="218" t="str">
        <f>IF(Badges!D508="A","A"," ")</f>
        <v xml:space="preserve"> </v>
      </c>
      <c r="M117" s="215">
        <v>5</v>
      </c>
      <c r="N117" s="216" t="str">
        <f>Badges!C621</f>
        <v>Share your experience in a big way</v>
      </c>
      <c r="O117" s="217"/>
      <c r="Q117" s="586" t="str">
        <f>'Age-Level'!B72</f>
        <v>Safety Award</v>
      </c>
      <c r="R117" s="598"/>
      <c r="S117" s="232"/>
    </row>
    <row r="118" spans="1:22" x14ac:dyDescent="0.2">
      <c r="A118" s="215"/>
      <c r="B118" s="216" t="str">
        <f>Badges!C362</f>
        <v>Make something up</v>
      </c>
      <c r="C118" s="218" t="str">
        <f>IF(Badges!D362="A","A"," ")</f>
        <v xml:space="preserve"> </v>
      </c>
      <c r="E118" s="215">
        <v>4</v>
      </c>
      <c r="F118" s="216" t="str">
        <f>Badges!C436</f>
        <v>Cook a dish that makes a statement</v>
      </c>
      <c r="G118" s="217"/>
      <c r="I118" s="215">
        <v>5</v>
      </c>
      <c r="J118" s="216" t="str">
        <f>Badges!C509</f>
        <v>Help trees thrive</v>
      </c>
      <c r="K118" s="217"/>
      <c r="M118" s="215"/>
      <c r="N118" s="216" t="str">
        <f>Badges!C622</f>
        <v>Think of innovative ways to let your</v>
      </c>
      <c r="O118" s="218" t="str">
        <f>IF(Badges!D622="A","A"," ")</f>
        <v>A</v>
      </c>
      <c r="Q118" s="293">
        <v>1</v>
      </c>
      <c r="R118" s="245" t="str">
        <f>'Age-Level'!C73</f>
        <v>Learn how to make a room safe for a</v>
      </c>
      <c r="S118" s="232" t="str">
        <f>IF('Age-Level'!D73="A","A","")</f>
        <v/>
      </c>
    </row>
    <row r="119" spans="1:22" x14ac:dyDescent="0.2">
      <c r="A119" s="215">
        <v>3</v>
      </c>
      <c r="B119" s="216" t="str">
        <f>Badges!C363</f>
        <v>Draw it out</v>
      </c>
      <c r="C119" s="217"/>
      <c r="E119" s="215"/>
      <c r="F119" s="216" t="str">
        <f>Badges!C437</f>
        <v>Take a processed food you love and</v>
      </c>
      <c r="G119" s="218" t="str">
        <f>IF(Badges!D437="A","A"," ")</f>
        <v xml:space="preserve"> </v>
      </c>
      <c r="I119" s="215"/>
      <c r="J119" s="216" t="str">
        <f>Badges!C510</f>
        <v>Plant a tree</v>
      </c>
      <c r="K119" s="218" t="str">
        <f>IF(Badges!D510="A","A"," ")</f>
        <v xml:space="preserve"> </v>
      </c>
      <c r="M119" s="225"/>
      <c r="N119" s="239"/>
      <c r="O119" s="243"/>
      <c r="Q119" s="292">
        <v>2</v>
      </c>
      <c r="R119" s="245" t="str">
        <f>'Age-Level'!C74</f>
        <v>Find out about water safety</v>
      </c>
      <c r="S119" s="232" t="str">
        <f>IF('Age-Level'!D74="A","A","")</f>
        <v/>
      </c>
    </row>
    <row r="120" spans="1:22" x14ac:dyDescent="0.2">
      <c r="A120" s="215"/>
      <c r="B120" s="216" t="str">
        <f>Badges!C364</f>
        <v>Use tracing paper</v>
      </c>
      <c r="C120" s="218" t="str">
        <f>IF(Badges!D364="A","A"," ")</f>
        <v xml:space="preserve"> </v>
      </c>
      <c r="E120" s="215"/>
      <c r="F120" s="216" t="str">
        <f>Badges!C438</f>
        <v>Choose a veggie protein and find a</v>
      </c>
      <c r="G120" s="218" t="str">
        <f>IF(Badges!D438="A","A"," ")</f>
        <v xml:space="preserve"> </v>
      </c>
      <c r="I120" s="215"/>
      <c r="J120" s="216" t="str">
        <f>Badges!C511</f>
        <v>Tend to a tree somewhere in your</v>
      </c>
      <c r="K120" s="218" t="str">
        <f>IF(Badges!D511="A","A"," ")</f>
        <v xml:space="preserve"> </v>
      </c>
      <c r="Q120" s="292">
        <v>3</v>
      </c>
      <c r="R120" s="245" t="str">
        <f>'Age-Level'!C75</f>
        <v>Teach a Daisy or Brownie what to do if</v>
      </c>
      <c r="S120" s="232" t="str">
        <f>IF('Age-Level'!D75="A","A","")</f>
        <v/>
      </c>
    </row>
    <row r="121" spans="1:22" x14ac:dyDescent="0.2">
      <c r="A121" s="215"/>
      <c r="B121" s="216" t="str">
        <f>Badges!C365</f>
        <v>Do a "free draw."</v>
      </c>
      <c r="C121" s="218" t="str">
        <f>IF(Badges!D365="A","A"," ")</f>
        <v xml:space="preserve"> </v>
      </c>
      <c r="E121" s="215"/>
      <c r="F121" s="216" t="str">
        <f>Badges!C439</f>
        <v>Try a recipe for a special diet</v>
      </c>
      <c r="G121" s="218" t="str">
        <f>IF(Badges!D439="A","A"," ")</f>
        <v xml:space="preserve"> </v>
      </c>
      <c r="I121" s="215"/>
      <c r="J121" s="216" t="str">
        <f>Badges!C512</f>
        <v>Shadow one of the tree caretakers</v>
      </c>
      <c r="K121" s="218" t="str">
        <f>IF(Badges!D512="A","A"," ")</f>
        <v xml:space="preserve"> </v>
      </c>
      <c r="Q121" s="292">
        <v>4</v>
      </c>
      <c r="R121" s="245" t="str">
        <f>'Age-Level'!C76</f>
        <v>With your family, make sure you have</v>
      </c>
      <c r="S121" s="232" t="str">
        <f>IF('Age-Level'!D76="A","A","")</f>
        <v/>
      </c>
    </row>
    <row r="122" spans="1:22" x14ac:dyDescent="0.2">
      <c r="A122" s="215"/>
      <c r="B122" s="216" t="str">
        <f>Badges!C366</f>
        <v>Use a how-to book, video, or</v>
      </c>
      <c r="C122" s="218" t="str">
        <f>IF(Badges!D366="A","A"," ")</f>
        <v xml:space="preserve"> </v>
      </c>
      <c r="E122" s="215">
        <v>5</v>
      </c>
      <c r="F122" s="216" t="str">
        <f>Badges!C440</f>
        <v>Share your dishes on a culinary</v>
      </c>
      <c r="G122" s="217"/>
      <c r="I122" s="583" t="str">
        <f>Badges!B516</f>
        <v>Budgeting</v>
      </c>
      <c r="J122" s="584"/>
      <c r="K122" s="584"/>
      <c r="Q122" s="292">
        <v>5</v>
      </c>
      <c r="R122" s="245" t="str">
        <f>'Age-Level'!C77</f>
        <v>Discuss bullying with your Girl Scout</v>
      </c>
      <c r="S122" s="232" t="str">
        <f>IF('Age-Level'!D77="A","A","")</f>
        <v/>
      </c>
    </row>
    <row r="123" spans="1:22" x14ac:dyDescent="0.2">
      <c r="A123" s="215">
        <v>4</v>
      </c>
      <c r="B123" s="216" t="str">
        <f>Badges!C367</f>
        <v>Frame it in four panels</v>
      </c>
      <c r="C123" s="217"/>
      <c r="E123" s="215"/>
      <c r="F123" s="216" t="str">
        <f>Badges!C441</f>
        <v>Throw a potluck party</v>
      </c>
      <c r="G123" s="218" t="str">
        <f>IF(Badges!D441="A","A"," ")</f>
        <v xml:space="preserve"> </v>
      </c>
      <c r="I123" s="215">
        <v>1</v>
      </c>
      <c r="J123" s="216" t="str">
        <f>Badges!C517</f>
        <v>Practice budgeting for your values</v>
      </c>
      <c r="K123" s="217"/>
      <c r="Q123" s="292"/>
      <c r="R123" s="292"/>
      <c r="S123" s="187"/>
    </row>
    <row r="124" spans="1:22" x14ac:dyDescent="0.2">
      <c r="A124" s="215"/>
      <c r="B124" s="216" t="str">
        <f>Badges!C368</f>
        <v>Use facial expressions</v>
      </c>
      <c r="C124" s="218" t="str">
        <f>IF(Badges!D368="A","A"," ")</f>
        <v xml:space="preserve"> </v>
      </c>
      <c r="E124" s="215"/>
      <c r="F124" s="216" t="str">
        <f>Badges!C442</f>
        <v>Host a "new cuisine" party</v>
      </c>
      <c r="G124" s="218" t="str">
        <f>IF(Badges!D442="A","A"," ")</f>
        <v xml:space="preserve"> </v>
      </c>
      <c r="I124" s="215"/>
      <c r="J124" s="216" t="str">
        <f>Badges!C518</f>
        <v>Create a team values list</v>
      </c>
      <c r="K124" s="218" t="str">
        <f>IF(Badges!D518="A","A"," ")</f>
        <v xml:space="preserve"> </v>
      </c>
      <c r="Q124" s="575"/>
      <c r="R124" s="576"/>
      <c r="S124" s="576"/>
    </row>
    <row r="125" spans="1:22" x14ac:dyDescent="0.2">
      <c r="A125" s="215"/>
      <c r="B125" s="216" t="str">
        <f>Badges!C369</f>
        <v>Use body postures</v>
      </c>
      <c r="C125" s="218" t="str">
        <f>IF(Badges!D369="A","A"," ")</f>
        <v xml:space="preserve"> </v>
      </c>
      <c r="E125" s="215"/>
      <c r="F125" s="216" t="str">
        <f>Badges!C443</f>
        <v>Hold a progressive dinner with</v>
      </c>
      <c r="G125" s="218" t="str">
        <f>IF(Badges!D443="A","A"," ")</f>
        <v xml:space="preserve"> </v>
      </c>
      <c r="I125" s="215"/>
      <c r="J125" s="216" t="str">
        <f>Badges!C519</f>
        <v>Make your own values list</v>
      </c>
      <c r="K125" s="218" t="str">
        <f>IF(Badges!D519="A","A"," ")</f>
        <v xml:space="preserve"> </v>
      </c>
    </row>
    <row r="126" spans="1:22" x14ac:dyDescent="0.2">
      <c r="A126" s="215"/>
      <c r="B126" s="216" t="str">
        <f>Badges!C370</f>
        <v xml:space="preserve">Use both facial expressions and </v>
      </c>
      <c r="C126" s="218" t="str">
        <f>IF(Badges!D370="A","A"," ")</f>
        <v xml:space="preserve"> </v>
      </c>
      <c r="E126" s="583" t="str">
        <f>Badges!B446</f>
        <v>Cadette First Aid</v>
      </c>
      <c r="F126" s="584"/>
      <c r="G126" s="584"/>
      <c r="I126" s="215"/>
      <c r="J126" s="216" t="str">
        <f>Badges!C520</f>
        <v>Find out how other people budget to</v>
      </c>
      <c r="K126" s="218" t="str">
        <f>IF(Badges!D520="A","A"," ")</f>
        <v xml:space="preserve"> </v>
      </c>
    </row>
    <row r="127" spans="1:22" x14ac:dyDescent="0.2">
      <c r="A127" s="215">
        <v>5</v>
      </c>
      <c r="B127" s="216" t="str">
        <f>Badges!C371</f>
        <v>Add the words</v>
      </c>
      <c r="C127" s="217"/>
      <c r="E127" s="215">
        <v>1</v>
      </c>
      <c r="F127" s="216" t="str">
        <f>Badges!C447</f>
        <v>Understand how to care for younger</v>
      </c>
      <c r="G127" s="217"/>
      <c r="I127" s="215">
        <v>2</v>
      </c>
      <c r="J127" s="216" t="str">
        <f>Badges!C521</f>
        <v>Learn to track your spending</v>
      </c>
      <c r="K127" s="217"/>
    </row>
    <row r="128" spans="1:22" x14ac:dyDescent="0.2">
      <c r="A128" s="215"/>
      <c r="B128" s="216" t="str">
        <f>Badges!C372</f>
        <v>Add some dialogue</v>
      </c>
      <c r="C128" s="218" t="str">
        <f>IF(Badges!D372="A","A"," ")</f>
        <v xml:space="preserve"> </v>
      </c>
      <c r="E128" s="215"/>
      <c r="F128" s="216" t="str">
        <f>Badges!C448</f>
        <v>Take a babysitting class</v>
      </c>
      <c r="G128" s="218" t="str">
        <f>IF(Badges!D448="A","A"," ")</f>
        <v xml:space="preserve"> </v>
      </c>
      <c r="I128" s="215"/>
      <c r="J128" s="216" t="str">
        <f>Badges!C522</f>
        <v>Get on the "write" track</v>
      </c>
      <c r="K128" s="218" t="str">
        <f>IF(Badges!D522="A","A"," ")</f>
        <v xml:space="preserve"> </v>
      </c>
    </row>
    <row r="129" spans="1:19" x14ac:dyDescent="0.2">
      <c r="A129" s="215"/>
      <c r="B129" s="216" t="str">
        <f>Badges!C373</f>
        <v>Add thought bubbles</v>
      </c>
      <c r="C129" s="218" t="str">
        <f>IF(Badges!D373="A","A"," ")</f>
        <v xml:space="preserve"> </v>
      </c>
      <c r="E129" s="215"/>
      <c r="F129" s="216" t="str">
        <f>Badges!C449</f>
        <v>Ask a medical professional</v>
      </c>
      <c r="G129" s="218" t="str">
        <f>IF(Badges!D449="A","A"," ")</f>
        <v xml:space="preserve"> </v>
      </c>
      <c r="I129" s="215"/>
      <c r="J129" s="216" t="str">
        <f>Badges!C523</f>
        <v>Spot spending habits</v>
      </c>
      <c r="K129" s="218" t="str">
        <f>IF(Badges!D523="A","A"," ")</f>
        <v xml:space="preserve"> </v>
      </c>
    </row>
    <row r="130" spans="1:19" x14ac:dyDescent="0.2">
      <c r="A130" s="215"/>
      <c r="B130" s="216" t="str">
        <f>Badges!C374</f>
        <v>Run a narrative in separate</v>
      </c>
      <c r="C130" s="218" t="str">
        <f>IF(Badges!D374="A","A"," ")</f>
        <v xml:space="preserve"> </v>
      </c>
      <c r="E130" s="215"/>
      <c r="F130" s="216" t="str">
        <f>Badges!C450</f>
        <v>Talk to child care professionals</v>
      </c>
      <c r="G130" s="218" t="str">
        <f>IF(Badges!D450="A","A"," ")</f>
        <v xml:space="preserve"> </v>
      </c>
      <c r="I130" s="215"/>
      <c r="J130" s="216" t="str">
        <f>Badges!C524</f>
        <v>Pretend you're a psychologist</v>
      </c>
      <c r="K130" s="218" t="str">
        <f>IF(Badges!D524="A","A"," ")</f>
        <v xml:space="preserve"> </v>
      </c>
    </row>
    <row r="131" spans="1:19" x14ac:dyDescent="0.2">
      <c r="A131" s="583" t="str">
        <f>Badges!B377</f>
        <v>Good Sportsmanship</v>
      </c>
      <c r="B131" s="584"/>
      <c r="C131" s="584"/>
      <c r="E131" s="215">
        <v>2</v>
      </c>
      <c r="F131" s="216" t="str">
        <f>Badges!C451</f>
        <v>Know how to use everything in a</v>
      </c>
      <c r="G131" s="217"/>
      <c r="I131" s="215">
        <v>3</v>
      </c>
      <c r="J131" s="216" t="str">
        <f>Badges!C525</f>
        <v>Find out about different ways to save</v>
      </c>
      <c r="K131" s="217"/>
    </row>
    <row r="132" spans="1:19" x14ac:dyDescent="0.2">
      <c r="A132" s="215">
        <v>1</v>
      </c>
      <c r="B132" s="216" t="str">
        <f>Badges!C378</f>
        <v>Create your own definition of</v>
      </c>
      <c r="C132" s="217"/>
      <c r="E132" s="215"/>
      <c r="F132" s="216" t="str">
        <f>Badges!C452</f>
        <v>Talk to a medical professional</v>
      </c>
      <c r="G132" s="218" t="str">
        <f>IF(Badges!D452="A","A"," ")</f>
        <v xml:space="preserve"> </v>
      </c>
      <c r="I132" s="215"/>
      <c r="J132" s="216" t="str">
        <f>Badges!C526</f>
        <v>Do field research</v>
      </c>
      <c r="K132" s="218" t="str">
        <f>IF(Badges!D526="A","A"," ")</f>
        <v xml:space="preserve"> </v>
      </c>
    </row>
    <row r="133" spans="1:19" x14ac:dyDescent="0.2">
      <c r="A133" s="215"/>
      <c r="B133" s="216" t="str">
        <f>Badges!C379</f>
        <v>Go to a sports event</v>
      </c>
      <c r="C133" s="218" t="str">
        <f>IF(Badges!D379="A","A"," ")</f>
        <v xml:space="preserve"> </v>
      </c>
      <c r="E133" s="215"/>
      <c r="F133" s="216" t="str">
        <f>Badges!C453</f>
        <v>Take a course</v>
      </c>
      <c r="G133" s="218" t="str">
        <f>IF(Badges!D453="A","A"," ")</f>
        <v xml:space="preserve"> </v>
      </c>
      <c r="I133" s="215"/>
      <c r="J133" s="216" t="str">
        <f>Badges!C527</f>
        <v>Let money talk</v>
      </c>
      <c r="K133" s="218" t="str">
        <f>IF(Badges!D527="A","A"," ")</f>
        <v xml:space="preserve"> </v>
      </c>
    </row>
    <row r="134" spans="1:19" x14ac:dyDescent="0.2">
      <c r="A134" s="215"/>
      <c r="B134" s="216" t="str">
        <f>Badges!C380</f>
        <v>Watch a sports series</v>
      </c>
      <c r="C134" s="218" t="str">
        <f>IF(Badges!D380="A","A"," ")</f>
        <v xml:space="preserve"> </v>
      </c>
      <c r="E134" s="215"/>
      <c r="F134" s="216" t="str">
        <f>Badges!C454</f>
        <v>Talk to an emergency responder</v>
      </c>
      <c r="G134" s="218" t="str">
        <f>IF(Badges!D454="A","A"," ")</f>
        <v xml:space="preserve"> </v>
      </c>
      <c r="I134" s="215"/>
      <c r="J134" s="216" t="str">
        <f>Badges!C528</f>
        <v>Hit the books</v>
      </c>
      <c r="K134" s="218" t="str">
        <f>IF(Badges!D528="A","A"," ")</f>
        <v xml:space="preserve"> </v>
      </c>
    </row>
    <row r="135" spans="1:19" x14ac:dyDescent="0.2">
      <c r="A135" s="215"/>
      <c r="B135" s="216" t="str">
        <f>Badges!C381</f>
        <v>Head to the Web</v>
      </c>
      <c r="C135" s="218" t="str">
        <f>IF(Badges!D381="A","A"," ")</f>
        <v xml:space="preserve"> </v>
      </c>
      <c r="E135" s="215">
        <v>3</v>
      </c>
      <c r="F135" s="216" t="str">
        <f>Badges!C455</f>
        <v>Find out how to prevent serious</v>
      </c>
      <c r="G135" s="217"/>
      <c r="I135" s="215">
        <v>4</v>
      </c>
      <c r="J135" s="216" t="str">
        <f>Badges!C529</f>
        <v>Explore different ways to give</v>
      </c>
      <c r="K135" s="217"/>
    </row>
    <row r="136" spans="1:19" x14ac:dyDescent="0.2">
      <c r="A136" s="215">
        <v>2</v>
      </c>
      <c r="B136" s="216" t="str">
        <f>Badges!C382</f>
        <v>Be a good competitor</v>
      </c>
      <c r="C136" s="217"/>
      <c r="E136" s="215"/>
      <c r="F136" s="216" t="str">
        <f>Badges!C456</f>
        <v>Talk to first aiders</v>
      </c>
      <c r="G136" s="218" t="str">
        <f>IF(Badges!D456="A","A"," ")</f>
        <v xml:space="preserve"> </v>
      </c>
      <c r="I136" s="215"/>
      <c r="J136" s="216" t="str">
        <f>Badges!C530</f>
        <v>Lead with your heart</v>
      </c>
      <c r="K136" s="218" t="str">
        <f>IF(Badges!D530="A","A"," ")</f>
        <v xml:space="preserve"> </v>
      </c>
    </row>
    <row r="137" spans="1:19" x14ac:dyDescent="0.2">
      <c r="A137" s="215"/>
      <c r="B137" s="216" t="str">
        <f>Badges!C383</f>
        <v>Make an illustrated quote book</v>
      </c>
      <c r="C137" s="218" t="str">
        <f>IF(Badges!D383="A","A"," ")</f>
        <v xml:space="preserve"> </v>
      </c>
      <c r="E137" s="215"/>
      <c r="F137" s="216" t="str">
        <f>Badges!C457</f>
        <v>Ask a wilderness expert</v>
      </c>
      <c r="G137" s="218" t="str">
        <f>IF(Badges!D457="A","A"," ")</f>
        <v xml:space="preserve"> </v>
      </c>
      <c r="I137" s="215"/>
      <c r="J137" s="216" t="str">
        <f>Badges!C531</f>
        <v>Team up with others</v>
      </c>
      <c r="K137" s="218" t="str">
        <f>IF(Badges!D531="A","A"," ")</f>
        <v xml:space="preserve"> </v>
      </c>
    </row>
    <row r="138" spans="1:19" x14ac:dyDescent="0.2">
      <c r="A138" s="215"/>
      <c r="B138" s="216" t="str">
        <f>Badges!C384</f>
        <v>Talk to an athletic director, coach</v>
      </c>
      <c r="C138" s="218" t="str">
        <f>IF(Badges!D384="A","A"," ")</f>
        <v xml:space="preserve"> </v>
      </c>
      <c r="E138" s="215"/>
      <c r="F138" s="216" t="str">
        <f>Badges!C458</f>
        <v>Find out about common injuries</v>
      </c>
      <c r="G138" s="218" t="str">
        <f>IF(Badges!D458="A","A"," ")</f>
        <v xml:space="preserve"> </v>
      </c>
      <c r="I138" s="215"/>
      <c r="J138" s="216" t="str">
        <f>Badges!C532</f>
        <v>Learn from a professional</v>
      </c>
      <c r="K138" s="218" t="str">
        <f>IF(Badges!D532="A","A"," ")</f>
        <v xml:space="preserve"> </v>
      </c>
    </row>
    <row r="139" spans="1:19" x14ac:dyDescent="0.2">
      <c r="A139" s="215"/>
      <c r="B139" s="216" t="str">
        <f>Badges!C385</f>
        <v>Get a biography of a female athlete</v>
      </c>
      <c r="C139" s="218" t="str">
        <f>IF(Badges!D385="A","A"," ")</f>
        <v xml:space="preserve"> </v>
      </c>
      <c r="E139" s="225"/>
      <c r="F139" s="242"/>
      <c r="G139" s="243"/>
      <c r="H139" s="222"/>
      <c r="I139" s="225"/>
      <c r="J139" s="242"/>
      <c r="K139" s="243"/>
      <c r="L139" s="222"/>
      <c r="M139" s="222"/>
    </row>
    <row r="140" spans="1:19" ht="23.25" x14ac:dyDescent="0.35">
      <c r="A140" s="599" t="str">
        <f ca="1">MID(CELL("filename",A78),FIND(IF(ISERROR(FIND("]",CELL("filename",A78))),"$","]"),CELL("filename",A78))+1,256)</f>
        <v>Victoria</v>
      </c>
      <c r="B140" s="599"/>
      <c r="C140" s="599"/>
      <c r="E140" s="578" t="s">
        <v>62</v>
      </c>
      <c r="F140" s="585"/>
      <c r="G140" s="585"/>
      <c r="H140" s="222"/>
      <c r="I140" s="577" t="s">
        <v>148</v>
      </c>
      <c r="J140" s="577"/>
      <c r="K140" s="577"/>
      <c r="L140" s="222"/>
      <c r="M140" s="600" t="s">
        <v>148</v>
      </c>
      <c r="N140" s="601"/>
      <c r="O140" s="602"/>
      <c r="Q140" s="600" t="s">
        <v>148</v>
      </c>
      <c r="R140" s="601"/>
      <c r="S140" s="602"/>
    </row>
    <row r="141" spans="1:19" x14ac:dyDescent="0.2">
      <c r="A141" s="210"/>
      <c r="B141" s="211"/>
      <c r="C141" s="212" t="s">
        <v>29</v>
      </c>
      <c r="E141" s="588" t="str">
        <f>'Fun Patches'!C5</f>
        <v>&lt;LIST PATCH HERE&gt;</v>
      </c>
      <c r="F141" s="589"/>
      <c r="G141" s="218" t="str">
        <f>IF('Fun Patches'!D5="A","A"," ")</f>
        <v xml:space="preserve"> </v>
      </c>
      <c r="H141" s="222"/>
      <c r="I141" s="228" t="str">
        <f>'Council Own'!B6</f>
        <v>&lt;&lt;List Badge Here&gt;&gt;</v>
      </c>
      <c r="J141" s="228"/>
      <c r="K141" s="228"/>
      <c r="L141" s="222"/>
      <c r="M141" s="228" t="str">
        <f>'Council Own'!B54</f>
        <v>&lt;&lt;List Badge Here&gt;&gt;</v>
      </c>
      <c r="N141" s="228"/>
      <c r="O141" s="228"/>
      <c r="Q141" s="228" t="str">
        <f>'Council Own'!B102</f>
        <v>&lt;&lt;List Badge Here&gt;&gt;</v>
      </c>
      <c r="R141" s="228"/>
      <c r="S141" s="228"/>
    </row>
    <row r="142" spans="1:19" x14ac:dyDescent="0.2">
      <c r="A142" s="590" t="s">
        <v>148</v>
      </c>
      <c r="B142" s="591"/>
      <c r="C142" s="592"/>
      <c r="E142" s="586" t="str">
        <f>'Fun Patches'!C6</f>
        <v>&lt;LIST PATCH HERE&gt;</v>
      </c>
      <c r="F142" s="587"/>
      <c r="G142" s="227" t="str">
        <f>IF('Fun Patches'!D6="A","A"," ")</f>
        <v xml:space="preserve"> </v>
      </c>
      <c r="H142" s="222"/>
      <c r="I142" s="215">
        <v>1</v>
      </c>
      <c r="J142" s="245" t="str">
        <f>'Council Own'!C7</f>
        <v>Discover Savannah GA</v>
      </c>
      <c r="K142" s="227" t="str">
        <f>IF('Council Own'!D7="A","A"," ")</f>
        <v xml:space="preserve"> </v>
      </c>
      <c r="L142" s="222"/>
      <c r="M142" s="215">
        <v>1</v>
      </c>
      <c r="N142" s="245" t="str">
        <f>'Council Own'!C55</f>
        <v>&lt;List Requirement Here&gt;</v>
      </c>
      <c r="O142" s="227" t="str">
        <f>IF('Council Own'!D55="A","A"," ")</f>
        <v xml:space="preserve"> </v>
      </c>
      <c r="Q142" s="215">
        <v>1</v>
      </c>
      <c r="R142" s="245" t="str">
        <f>'Council Own'!C103</f>
        <v>&lt;List Requirement Here&gt;</v>
      </c>
      <c r="S142" s="227" t="str">
        <f>IF('Council Own'!D103="A","A"," ")</f>
        <v xml:space="preserve"> </v>
      </c>
    </row>
    <row r="143" spans="1:19" x14ac:dyDescent="0.2">
      <c r="A143" s="593" t="str">
        <f>'Council Own'!B6</f>
        <v>&lt;&lt;List Badge Here&gt;&gt;</v>
      </c>
      <c r="B143" s="594"/>
      <c r="C143" s="220" t="str">
        <f>IF('Council Own'!D28="C","C",IF('Council Own'!D28="P","P",""))</f>
        <v>P</v>
      </c>
      <c r="E143" s="586" t="str">
        <f>'Fun Patches'!C7</f>
        <v>&lt;LIST PATCH HERE&gt;</v>
      </c>
      <c r="F143" s="587"/>
      <c r="G143" s="227" t="str">
        <f>IF('Fun Patches'!D7="A","A"," ")</f>
        <v xml:space="preserve"> </v>
      </c>
      <c r="H143" s="222"/>
      <c r="I143" s="215"/>
      <c r="J143" s="245" t="str">
        <f>'Council Own'!C8</f>
        <v>&lt;List Requirement Here&gt;</v>
      </c>
      <c r="K143" s="227" t="str">
        <f>IF('Council Own'!D8="A","A"," ")</f>
        <v>A</v>
      </c>
      <c r="L143" s="222"/>
      <c r="M143" s="215"/>
      <c r="N143" s="245" t="str">
        <f>'Council Own'!C56</f>
        <v>&lt;List Requirement Here&gt;</v>
      </c>
      <c r="O143" s="227" t="str">
        <f>IF('Council Own'!D56="A","A"," ")</f>
        <v xml:space="preserve"> </v>
      </c>
      <c r="Q143" s="215"/>
      <c r="R143" s="245" t="str">
        <f>'Council Own'!C104</f>
        <v>&lt;List Requirement Here&gt;</v>
      </c>
      <c r="S143" s="227" t="str">
        <f>IF('Council Own'!D104="A","A"," ")</f>
        <v xml:space="preserve"> </v>
      </c>
    </row>
    <row r="144" spans="1:19" x14ac:dyDescent="0.2">
      <c r="A144" s="593" t="str">
        <f>'Council Own'!B30</f>
        <v>&lt;&lt;List Badge Here&gt;&gt;</v>
      </c>
      <c r="B144" s="594"/>
      <c r="C144" s="220" t="str">
        <f>IF('Council Own'!D52="C","C",IF('Council Own'!D52="P","P",""))</f>
        <v/>
      </c>
      <c r="E144" s="586" t="str">
        <f>'Fun Patches'!C8</f>
        <v>&lt;LIST PATCH HERE&gt;</v>
      </c>
      <c r="F144" s="587"/>
      <c r="G144" s="227" t="str">
        <f>IF('Fun Patches'!D8="A","A"," ")</f>
        <v xml:space="preserve"> </v>
      </c>
      <c r="H144" s="222"/>
      <c r="I144" s="215"/>
      <c r="J144" s="245" t="str">
        <f>'Council Own'!C9</f>
        <v>&lt;List Requirement Here&gt;</v>
      </c>
      <c r="K144" s="227" t="str">
        <f>IF('Council Own'!D9="A","A"," ")</f>
        <v xml:space="preserve"> </v>
      </c>
      <c r="L144" s="222"/>
      <c r="M144" s="215"/>
      <c r="N144" s="245" t="str">
        <f>'Council Own'!C57</f>
        <v>&lt;List Requirement Here&gt;</v>
      </c>
      <c r="O144" s="227" t="str">
        <f>IF('Council Own'!D57="A","A"," ")</f>
        <v xml:space="preserve"> </v>
      </c>
      <c r="Q144" s="215"/>
      <c r="R144" s="245" t="str">
        <f>'Council Own'!C105</f>
        <v>&lt;List Requirement Here&gt;</v>
      </c>
      <c r="S144" s="227" t="str">
        <f>IF('Council Own'!D105="A","A"," ")</f>
        <v xml:space="preserve"> </v>
      </c>
    </row>
    <row r="145" spans="1:19" x14ac:dyDescent="0.2">
      <c r="A145" s="593" t="str">
        <f>'Council Own'!B54</f>
        <v>&lt;&lt;List Badge Here&gt;&gt;</v>
      </c>
      <c r="B145" s="594"/>
      <c r="C145" s="220" t="str">
        <f>IF('Council Own'!D76="C","C",IF('Council Own'!D76="P","P",""))</f>
        <v/>
      </c>
      <c r="E145" s="586" t="str">
        <f>'Fun Patches'!C9</f>
        <v>&lt;LIST PATCH HERE&gt;</v>
      </c>
      <c r="F145" s="587"/>
      <c r="G145" s="227" t="str">
        <f>IF('Fun Patches'!D9="A","A"," ")</f>
        <v xml:space="preserve"> </v>
      </c>
      <c r="H145" s="222"/>
      <c r="I145" s="215"/>
      <c r="J145" s="245" t="str">
        <f>'Council Own'!C10</f>
        <v>&lt;List Requirement Here&gt;</v>
      </c>
      <c r="K145" s="227" t="str">
        <f>IF('Council Own'!D10="A","A"," ")</f>
        <v xml:space="preserve"> </v>
      </c>
      <c r="L145" s="222"/>
      <c r="M145" s="215"/>
      <c r="N145" s="245" t="str">
        <f>'Council Own'!C58</f>
        <v>&lt;List Requirement Here&gt;</v>
      </c>
      <c r="O145" s="227" t="str">
        <f>IF('Council Own'!D58="A","A"," ")</f>
        <v xml:space="preserve"> </v>
      </c>
      <c r="Q145" s="215"/>
      <c r="R145" s="245" t="str">
        <f>'Council Own'!C106</f>
        <v>&lt;List Requirement Here&gt;</v>
      </c>
      <c r="S145" s="227" t="str">
        <f>IF('Council Own'!D106="A","A"," ")</f>
        <v xml:space="preserve"> </v>
      </c>
    </row>
    <row r="146" spans="1:19" x14ac:dyDescent="0.2">
      <c r="A146" s="593" t="str">
        <f>'Council Own'!B78</f>
        <v>&lt;&lt;List Badge Here&gt;&gt;</v>
      </c>
      <c r="B146" s="594"/>
      <c r="C146" s="220" t="str">
        <f>IF('Council Own'!D100="C","C",IF('Council Own'!D100="P","P",""))</f>
        <v/>
      </c>
      <c r="E146" s="586" t="str">
        <f>'Fun Patches'!C10</f>
        <v>&lt;LIST PATCH HERE&gt;</v>
      </c>
      <c r="F146" s="587"/>
      <c r="G146" s="227" t="str">
        <f>IF('Fun Patches'!D10="A","A"," ")</f>
        <v xml:space="preserve"> </v>
      </c>
      <c r="I146" s="215">
        <v>2</v>
      </c>
      <c r="J146" s="245" t="str">
        <f>'Council Own'!C11</f>
        <v>&lt;List Requirement Here&gt;</v>
      </c>
      <c r="K146" s="227" t="str">
        <f>IF('Council Own'!D11="A","A"," ")</f>
        <v xml:space="preserve"> </v>
      </c>
      <c r="M146" s="215">
        <v>2</v>
      </c>
      <c r="N146" s="245" t="str">
        <f>'Council Own'!C59</f>
        <v>&lt;List Requirement Here&gt;</v>
      </c>
      <c r="O146" s="227" t="str">
        <f>IF('Council Own'!D59="A","A"," ")</f>
        <v xml:space="preserve"> </v>
      </c>
      <c r="Q146" s="215">
        <v>2</v>
      </c>
      <c r="R146" s="245" t="str">
        <f>'Council Own'!C107</f>
        <v>&lt;List Requirement Here&gt;</v>
      </c>
      <c r="S146" s="227" t="str">
        <f>IF('Council Own'!D107="A","A"," ")</f>
        <v xml:space="preserve"> </v>
      </c>
    </row>
    <row r="147" spans="1:19" ht="12.75" customHeight="1" x14ac:dyDescent="0.2">
      <c r="A147" s="593" t="str">
        <f>'Council Own'!B102</f>
        <v>&lt;&lt;List Badge Here&gt;&gt;</v>
      </c>
      <c r="B147" s="594"/>
      <c r="C147" s="220" t="str">
        <f>IF('Council Own'!D124="C","C",IF('Council Own'!D124="P","P",""))</f>
        <v/>
      </c>
      <c r="E147" s="586" t="str">
        <f>'Fun Patches'!C11</f>
        <v>&lt;LIST PATCH HERE&gt;</v>
      </c>
      <c r="F147" s="587"/>
      <c r="G147" s="227" t="str">
        <f>IF('Fun Patches'!D11="A","A"," ")</f>
        <v xml:space="preserve"> </v>
      </c>
      <c r="I147" s="215"/>
      <c r="J147" s="245" t="str">
        <f>'Council Own'!C12</f>
        <v>&lt;List Requirement Here&gt;</v>
      </c>
      <c r="K147" s="227" t="str">
        <f>IF('Council Own'!D12="A","A"," ")</f>
        <v xml:space="preserve"> </v>
      </c>
      <c r="M147" s="215"/>
      <c r="N147" s="245" t="str">
        <f>'Council Own'!C60</f>
        <v>&lt;List Requirement Here&gt;</v>
      </c>
      <c r="O147" s="227" t="str">
        <f>IF('Council Own'!D60="A","A"," ")</f>
        <v xml:space="preserve"> </v>
      </c>
      <c r="Q147" s="215"/>
      <c r="R147" s="245" t="str">
        <f>'Council Own'!C108</f>
        <v>&lt;List Requirement Here&gt;</v>
      </c>
      <c r="S147" s="227" t="str">
        <f>IF('Council Own'!D108="A","A"," ")</f>
        <v xml:space="preserve"> </v>
      </c>
    </row>
    <row r="148" spans="1:19" ht="12.75" customHeight="1" x14ac:dyDescent="0.2">
      <c r="A148" s="593" t="str">
        <f>'Council Own'!B126</f>
        <v>&lt;&lt;List Badge Here&gt;&gt;</v>
      </c>
      <c r="B148" s="594"/>
      <c r="C148" s="220" t="str">
        <f>IF('Council Own'!D148="C","C",IF('Council Own'!D148="P","P",""))</f>
        <v/>
      </c>
      <c r="E148" s="586" t="str">
        <f>'Fun Patches'!C12</f>
        <v>&lt;LIST PATCH HERE&gt;</v>
      </c>
      <c r="F148" s="587"/>
      <c r="G148" s="227" t="str">
        <f>IF('Fun Patches'!D12="A","A"," ")</f>
        <v xml:space="preserve"> </v>
      </c>
      <c r="I148" s="215"/>
      <c r="J148" s="245" t="str">
        <f>'Council Own'!C13</f>
        <v>&lt;List Requirement Here&gt;</v>
      </c>
      <c r="K148" s="227" t="str">
        <f>IF('Council Own'!D13="A","A"," ")</f>
        <v xml:space="preserve"> </v>
      </c>
      <c r="M148" s="215"/>
      <c r="N148" s="245" t="str">
        <f>'Council Own'!C61</f>
        <v>&lt;List Requirement Here&gt;</v>
      </c>
      <c r="O148" s="227" t="str">
        <f>IF('Council Own'!D61="A","A"," ")</f>
        <v xml:space="preserve"> </v>
      </c>
      <c r="Q148" s="215"/>
      <c r="R148" s="245" t="str">
        <f>'Council Own'!C109</f>
        <v>&lt;List Requirement Here&gt;</v>
      </c>
      <c r="S148" s="227" t="str">
        <f>IF('Council Own'!D109="A","A"," ")</f>
        <v xml:space="preserve"> </v>
      </c>
    </row>
    <row r="149" spans="1:19" x14ac:dyDescent="0.2">
      <c r="E149" s="586" t="str">
        <f>'Fun Patches'!C13</f>
        <v>&lt;LIST PATCH HERE&gt;</v>
      </c>
      <c r="F149" s="587"/>
      <c r="G149" s="227" t="str">
        <f>IF('Fun Patches'!D13="A","A"," ")</f>
        <v xml:space="preserve"> </v>
      </c>
      <c r="I149" s="215"/>
      <c r="J149" s="245" t="str">
        <f>'Council Own'!C14</f>
        <v>&lt;List Requirement Here&gt;</v>
      </c>
      <c r="K149" s="227" t="str">
        <f>IF('Council Own'!D14="A","A"," ")</f>
        <v xml:space="preserve"> </v>
      </c>
      <c r="M149" s="215"/>
      <c r="N149" s="245" t="str">
        <f>'Council Own'!C62</f>
        <v>&lt;List Requirement Here&gt;</v>
      </c>
      <c r="O149" s="227" t="str">
        <f>IF('Council Own'!D62="A","A"," ")</f>
        <v xml:space="preserve"> </v>
      </c>
      <c r="Q149" s="215"/>
      <c r="R149" s="245" t="str">
        <f>'Council Own'!C110</f>
        <v>&lt;List Requirement Here&gt;</v>
      </c>
      <c r="S149" s="227" t="str">
        <f>IF('Council Own'!D110="A","A"," ")</f>
        <v xml:space="preserve"> </v>
      </c>
    </row>
    <row r="150" spans="1:19" x14ac:dyDescent="0.2">
      <c r="E150" s="586" t="str">
        <f>'Fun Patches'!C14</f>
        <v>&lt;LIST PATCH HERE&gt;</v>
      </c>
      <c r="F150" s="587"/>
      <c r="G150" s="227" t="str">
        <f>IF('Fun Patches'!D14="A","A"," ")</f>
        <v xml:space="preserve"> </v>
      </c>
      <c r="I150" s="215">
        <v>3</v>
      </c>
      <c r="J150" s="245" t="str">
        <f>'Council Own'!C15</f>
        <v>&lt;List Requirement Here&gt;</v>
      </c>
      <c r="K150" s="227" t="str">
        <f>IF('Council Own'!D15="A","A"," ")</f>
        <v xml:space="preserve"> </v>
      </c>
      <c r="M150" s="215">
        <v>3</v>
      </c>
      <c r="N150" s="245" t="str">
        <f>'Council Own'!C63</f>
        <v>&lt;List Requirement Here&gt;</v>
      </c>
      <c r="O150" s="227" t="str">
        <f>IF('Council Own'!D63="A","A"," ")</f>
        <v xml:space="preserve"> </v>
      </c>
      <c r="Q150" s="215">
        <v>3</v>
      </c>
      <c r="R150" s="245" t="str">
        <f>'Council Own'!C111</f>
        <v>&lt;List Requirement Here&gt;</v>
      </c>
      <c r="S150" s="227" t="str">
        <f>IF('Council Own'!D111="A","A"," ")</f>
        <v xml:space="preserve"> </v>
      </c>
    </row>
    <row r="151" spans="1:19" x14ac:dyDescent="0.2">
      <c r="E151" s="586" t="str">
        <f>'Fun Patches'!C15</f>
        <v>&lt;LIST PATCH HERE&gt;</v>
      </c>
      <c r="F151" s="587"/>
      <c r="G151" s="227" t="str">
        <f>IF('Fun Patches'!D15="A","A"," ")</f>
        <v xml:space="preserve"> </v>
      </c>
      <c r="I151" s="215"/>
      <c r="J151" s="245" t="str">
        <f>'Council Own'!C16</f>
        <v>&lt;List Requirement Here&gt;</v>
      </c>
      <c r="K151" s="227" t="str">
        <f>IF('Council Own'!D16="A","A"," ")</f>
        <v xml:space="preserve"> </v>
      </c>
      <c r="M151" s="215"/>
      <c r="N151" s="245" t="str">
        <f>'Council Own'!C64</f>
        <v>&lt;List Requirement Here&gt;</v>
      </c>
      <c r="O151" s="227" t="str">
        <f>IF('Council Own'!D64="A","A"," ")</f>
        <v xml:space="preserve"> </v>
      </c>
      <c r="Q151" s="215"/>
      <c r="R151" s="245" t="str">
        <f>'Council Own'!C112</f>
        <v>&lt;List Requirement Here&gt;</v>
      </c>
      <c r="S151" s="227" t="str">
        <f>IF('Council Own'!D112="A","A"," ")</f>
        <v xml:space="preserve"> </v>
      </c>
    </row>
    <row r="152" spans="1:19" x14ac:dyDescent="0.2">
      <c r="E152" s="586" t="str">
        <f>'Fun Patches'!C16</f>
        <v>&lt;LIST PATCH HERE&gt;</v>
      </c>
      <c r="F152" s="587"/>
      <c r="G152" s="227" t="str">
        <f>IF('Fun Patches'!D16="A","A"," ")</f>
        <v xml:space="preserve"> </v>
      </c>
      <c r="I152" s="215"/>
      <c r="J152" s="245" t="str">
        <f>'Council Own'!C17</f>
        <v>&lt;List Requirement Here&gt;</v>
      </c>
      <c r="K152" s="227" t="str">
        <f>IF('Council Own'!D17="A","A"," ")</f>
        <v xml:space="preserve"> </v>
      </c>
      <c r="M152" s="215"/>
      <c r="N152" s="245" t="str">
        <f>'Council Own'!C65</f>
        <v>&lt;List Requirement Here&gt;</v>
      </c>
      <c r="O152" s="227" t="str">
        <f>IF('Council Own'!D65="A","A"," ")</f>
        <v xml:space="preserve"> </v>
      </c>
      <c r="Q152" s="215"/>
      <c r="R152" s="245" t="str">
        <f>'Council Own'!C113</f>
        <v>&lt;List Requirement Here&gt;</v>
      </c>
      <c r="S152" s="227" t="str">
        <f>IF('Council Own'!D113="A","A"," ")</f>
        <v xml:space="preserve"> </v>
      </c>
    </row>
    <row r="153" spans="1:19" x14ac:dyDescent="0.2">
      <c r="E153" s="588" t="str">
        <f>'Fun Patches'!C17</f>
        <v>&lt;LIST PATCH HERE&gt;</v>
      </c>
      <c r="F153" s="589"/>
      <c r="G153" s="218" t="str">
        <f>IF('Fun Patches'!D17="A","A"," ")</f>
        <v xml:space="preserve"> </v>
      </c>
      <c r="I153" s="215"/>
      <c r="J153" s="245" t="str">
        <f>'Council Own'!C18</f>
        <v>&lt;List Requirement Here&gt;</v>
      </c>
      <c r="K153" s="227" t="str">
        <f>IF('Council Own'!D18="A","A"," ")</f>
        <v xml:space="preserve"> </v>
      </c>
      <c r="M153" s="215"/>
      <c r="N153" s="245" t="str">
        <f>'Council Own'!C66</f>
        <v>&lt;List Requirement Here&gt;</v>
      </c>
      <c r="O153" s="227" t="str">
        <f>IF('Council Own'!D66="A","A"," ")</f>
        <v xml:space="preserve"> </v>
      </c>
      <c r="Q153" s="215"/>
      <c r="R153" s="245" t="str">
        <f>'Council Own'!C114</f>
        <v>&lt;List Requirement Here&gt;</v>
      </c>
      <c r="S153" s="227" t="str">
        <f>IF('Council Own'!D114="A","A"," ")</f>
        <v xml:space="preserve"> </v>
      </c>
    </row>
    <row r="154" spans="1:19" x14ac:dyDescent="0.2">
      <c r="E154" s="586" t="str">
        <f>'Fun Patches'!C18</f>
        <v>&lt;LIST PATCH HERE&gt;</v>
      </c>
      <c r="F154" s="587"/>
      <c r="G154" s="227" t="str">
        <f>IF('Fun Patches'!D18="A","A"," ")</f>
        <v xml:space="preserve"> </v>
      </c>
      <c r="I154" s="215">
        <v>4</v>
      </c>
      <c r="J154" s="245" t="str">
        <f>'Council Own'!C19</f>
        <v>&lt;List Requirement Here&gt;</v>
      </c>
      <c r="K154" s="227" t="str">
        <f>IF('Council Own'!D19="A","A"," ")</f>
        <v xml:space="preserve"> </v>
      </c>
      <c r="M154" s="215">
        <v>4</v>
      </c>
      <c r="N154" s="245" t="str">
        <f>'Council Own'!C67</f>
        <v>&lt;List Requirement Here&gt;</v>
      </c>
      <c r="O154" s="227" t="str">
        <f>IF('Council Own'!D67="A","A"," ")</f>
        <v xml:space="preserve"> </v>
      </c>
      <c r="Q154" s="215">
        <v>4</v>
      </c>
      <c r="R154" s="245" t="str">
        <f>'Council Own'!C115</f>
        <v>&lt;List Requirement Here&gt;</v>
      </c>
      <c r="S154" s="227" t="str">
        <f>IF('Council Own'!D115="A","A"," ")</f>
        <v xml:space="preserve"> </v>
      </c>
    </row>
    <row r="155" spans="1:19" x14ac:dyDescent="0.2">
      <c r="E155" s="586" t="str">
        <f>'Fun Patches'!C19</f>
        <v>&lt;LIST PATCH HERE&gt;</v>
      </c>
      <c r="F155" s="587"/>
      <c r="G155" s="227" t="str">
        <f>IF('Fun Patches'!D19="A","A"," ")</f>
        <v xml:space="preserve"> </v>
      </c>
      <c r="I155" s="215"/>
      <c r="J155" s="245" t="str">
        <f>'Council Own'!C20</f>
        <v>&lt;List Requirement Here&gt;</v>
      </c>
      <c r="K155" s="227" t="str">
        <f>IF('Council Own'!D20="A","A"," ")</f>
        <v xml:space="preserve"> </v>
      </c>
      <c r="M155" s="215"/>
      <c r="N155" s="245" t="str">
        <f>'Council Own'!C68</f>
        <v>&lt;List Requirement Here&gt;</v>
      </c>
      <c r="O155" s="227" t="str">
        <f>IF('Council Own'!D68="A","A"," ")</f>
        <v xml:space="preserve"> </v>
      </c>
      <c r="Q155" s="215"/>
      <c r="R155" s="245" t="str">
        <f>'Council Own'!C116</f>
        <v>&lt;List Requirement Here&gt;</v>
      </c>
      <c r="S155" s="227" t="str">
        <f>IF('Council Own'!D116="A","A"," ")</f>
        <v xml:space="preserve"> </v>
      </c>
    </row>
    <row r="156" spans="1:19" x14ac:dyDescent="0.2">
      <c r="E156" s="586" t="str">
        <f>'Fun Patches'!C20</f>
        <v>&lt;LIST PATCH HERE&gt;</v>
      </c>
      <c r="F156" s="587"/>
      <c r="G156" s="227" t="str">
        <f>IF('Fun Patches'!D20="A","A"," ")</f>
        <v xml:space="preserve"> </v>
      </c>
      <c r="I156" s="215"/>
      <c r="J156" s="245" t="str">
        <f>'Council Own'!C21</f>
        <v>&lt;List Requirement Here&gt;</v>
      </c>
      <c r="K156" s="227" t="str">
        <f>IF('Council Own'!D21="A","A"," ")</f>
        <v xml:space="preserve"> </v>
      </c>
      <c r="M156" s="215"/>
      <c r="N156" s="245" t="str">
        <f>'Council Own'!C69</f>
        <v>&lt;List Requirement Here&gt;</v>
      </c>
      <c r="O156" s="227" t="str">
        <f>IF('Council Own'!D69="A","A"," ")</f>
        <v xml:space="preserve"> </v>
      </c>
      <c r="Q156" s="215"/>
      <c r="R156" s="245" t="str">
        <f>'Council Own'!C117</f>
        <v>&lt;List Requirement Here&gt;</v>
      </c>
      <c r="S156" s="227" t="str">
        <f>IF('Council Own'!D117="A","A"," ")</f>
        <v xml:space="preserve"> </v>
      </c>
    </row>
    <row r="157" spans="1:19" x14ac:dyDescent="0.2">
      <c r="E157" s="586" t="str">
        <f>'Fun Patches'!C21</f>
        <v>&lt;LIST PATCH HERE&gt;</v>
      </c>
      <c r="F157" s="587"/>
      <c r="G157" s="227" t="str">
        <f>IF('Fun Patches'!D21="A","A"," ")</f>
        <v xml:space="preserve"> </v>
      </c>
      <c r="I157" s="215"/>
      <c r="J157" s="245" t="str">
        <f>'Council Own'!C22</f>
        <v>&lt;List Requirement Here&gt;</v>
      </c>
      <c r="K157" s="227" t="str">
        <f>IF('Council Own'!D22="A","A"," ")</f>
        <v xml:space="preserve"> </v>
      </c>
      <c r="M157" s="215"/>
      <c r="N157" s="245" t="str">
        <f>'Council Own'!C70</f>
        <v>&lt;List Requirement Here&gt;</v>
      </c>
      <c r="O157" s="227" t="str">
        <f>IF('Council Own'!D70="A","A"," ")</f>
        <v xml:space="preserve"> </v>
      </c>
      <c r="Q157" s="215"/>
      <c r="R157" s="245" t="str">
        <f>'Council Own'!C118</f>
        <v>&lt;List Requirement Here&gt;</v>
      </c>
      <c r="S157" s="227" t="str">
        <f>IF('Council Own'!D118="A","A"," ")</f>
        <v xml:space="preserve"> </v>
      </c>
    </row>
    <row r="158" spans="1:19" x14ac:dyDescent="0.2">
      <c r="E158" s="586" t="str">
        <f>'Fun Patches'!C22</f>
        <v>&lt;LIST PATCH HERE&gt;</v>
      </c>
      <c r="F158" s="587"/>
      <c r="G158" s="227" t="str">
        <f>IF('Fun Patches'!D22="A","A"," ")</f>
        <v xml:space="preserve"> </v>
      </c>
      <c r="I158" s="215">
        <v>5</v>
      </c>
      <c r="J158" s="245" t="str">
        <f>'Council Own'!C23</f>
        <v>&lt;List Requirement Here&gt;</v>
      </c>
      <c r="K158" s="227" t="str">
        <f>IF('Council Own'!D23="A","A"," ")</f>
        <v xml:space="preserve"> </v>
      </c>
      <c r="M158" s="215">
        <v>5</v>
      </c>
      <c r="N158" s="245" t="str">
        <f>'Council Own'!C71</f>
        <v>&lt;List Requirement Here&gt;</v>
      </c>
      <c r="O158" s="227" t="str">
        <f>IF('Council Own'!D71="A","A"," ")</f>
        <v xml:space="preserve"> </v>
      </c>
      <c r="Q158" s="215">
        <v>5</v>
      </c>
      <c r="R158" s="245" t="str">
        <f>'Council Own'!C119</f>
        <v>&lt;List Requirement Here&gt;</v>
      </c>
      <c r="S158" s="227" t="str">
        <f>IF('Council Own'!D119="A","A"," ")</f>
        <v xml:space="preserve"> </v>
      </c>
    </row>
    <row r="159" spans="1:19" x14ac:dyDescent="0.2">
      <c r="E159" s="586" t="str">
        <f>'Fun Patches'!C23</f>
        <v>&lt;LIST PATCH HERE&gt;</v>
      </c>
      <c r="F159" s="587"/>
      <c r="G159" s="227" t="str">
        <f>IF('Fun Patches'!D23="A","A"," ")</f>
        <v xml:space="preserve"> </v>
      </c>
      <c r="I159" s="215"/>
      <c r="J159" s="245" t="str">
        <f>'Council Own'!C24</f>
        <v>&lt;List Requirement Here&gt;</v>
      </c>
      <c r="K159" s="227" t="str">
        <f>IF('Council Own'!D24="A","A"," ")</f>
        <v xml:space="preserve"> </v>
      </c>
      <c r="M159" s="215"/>
      <c r="N159" s="245" t="str">
        <f>'Council Own'!C72</f>
        <v>&lt;List Requirement Here&gt;</v>
      </c>
      <c r="O159" s="227" t="str">
        <f>IF('Council Own'!D72="A","A"," ")</f>
        <v xml:space="preserve"> </v>
      </c>
      <c r="Q159" s="215"/>
      <c r="R159" s="245" t="str">
        <f>'Council Own'!C120</f>
        <v>&lt;List Requirement Here&gt;</v>
      </c>
      <c r="S159" s="227" t="str">
        <f>IF('Council Own'!D120="A","A"," ")</f>
        <v xml:space="preserve"> </v>
      </c>
    </row>
    <row r="160" spans="1:19" x14ac:dyDescent="0.2">
      <c r="E160" s="586" t="str">
        <f>'Fun Patches'!C24</f>
        <v>&lt;LIST PATCH HERE&gt;</v>
      </c>
      <c r="F160" s="587"/>
      <c r="G160" s="227" t="str">
        <f>IF('Fun Patches'!D24="A","A"," ")</f>
        <v xml:space="preserve"> </v>
      </c>
      <c r="I160" s="215"/>
      <c r="J160" s="245" t="str">
        <f>'Council Own'!C25</f>
        <v>&lt;List Requirement Here&gt;</v>
      </c>
      <c r="K160" s="227" t="str">
        <f>IF('Council Own'!D25="A","A"," ")</f>
        <v xml:space="preserve"> </v>
      </c>
      <c r="M160" s="215"/>
      <c r="N160" s="245" t="str">
        <f>'Council Own'!C73</f>
        <v>&lt;List Requirement Here&gt;</v>
      </c>
      <c r="O160" s="227" t="str">
        <f>IF('Council Own'!D73="A","A"," ")</f>
        <v xml:space="preserve"> </v>
      </c>
      <c r="Q160" s="215"/>
      <c r="R160" s="245" t="str">
        <f>'Council Own'!C121</f>
        <v>&lt;List Requirement Here&gt;</v>
      </c>
      <c r="S160" s="227" t="str">
        <f>IF('Council Own'!D121="A","A"," ")</f>
        <v xml:space="preserve"> </v>
      </c>
    </row>
    <row r="161" spans="5:19" x14ac:dyDescent="0.2">
      <c r="E161" s="586" t="str">
        <f>'Fun Patches'!C25</f>
        <v>&lt;LIST PATCH HERE&gt;</v>
      </c>
      <c r="F161" s="587"/>
      <c r="G161" s="227" t="str">
        <f>IF('Fun Patches'!D25="A","A"," ")</f>
        <v xml:space="preserve"> </v>
      </c>
      <c r="I161" s="215"/>
      <c r="J161" s="245" t="str">
        <f>'Council Own'!C26</f>
        <v>&lt;List Requirement Here&gt;</v>
      </c>
      <c r="K161" s="227" t="str">
        <f>IF('Council Own'!D26="A","A"," ")</f>
        <v xml:space="preserve"> </v>
      </c>
      <c r="M161" s="215"/>
      <c r="N161" s="245" t="str">
        <f>'Council Own'!C74</f>
        <v>&lt;List Requirement Here&gt;</v>
      </c>
      <c r="O161" s="227" t="str">
        <f>IF('Council Own'!D68="A","A"," ")</f>
        <v xml:space="preserve"> </v>
      </c>
      <c r="Q161" s="215"/>
      <c r="R161" s="245" t="str">
        <f>'Council Own'!C122</f>
        <v>&lt;List Requirement Here&gt;</v>
      </c>
      <c r="S161" s="227" t="str">
        <f>IF('Council Own'!D122="A","A"," ")</f>
        <v xml:space="preserve"> </v>
      </c>
    </row>
    <row r="162" spans="5:19" x14ac:dyDescent="0.2">
      <c r="E162" s="586" t="str">
        <f>'Fun Patches'!C26</f>
        <v>&lt;LIST PATCH HERE&gt;</v>
      </c>
      <c r="F162" s="587"/>
      <c r="G162" s="227" t="str">
        <f>IF('Fun Patches'!D26="A","A"," ")</f>
        <v xml:space="preserve"> </v>
      </c>
      <c r="I162" s="228" t="str">
        <f>'Council Own'!B30</f>
        <v>&lt;&lt;List Badge Here&gt;&gt;</v>
      </c>
      <c r="J162" s="228"/>
      <c r="K162" s="228"/>
      <c r="M162" s="228" t="str">
        <f>'Council Own'!B78</f>
        <v>&lt;&lt;List Badge Here&gt;&gt;</v>
      </c>
      <c r="N162" s="228"/>
      <c r="O162" s="228"/>
      <c r="Q162" s="228" t="str">
        <f>'Council Own'!B126</f>
        <v>&lt;&lt;List Badge Here&gt;&gt;</v>
      </c>
      <c r="R162" s="228"/>
      <c r="S162" s="228"/>
    </row>
    <row r="163" spans="5:19" x14ac:dyDescent="0.2">
      <c r="E163" s="586" t="str">
        <f>'Fun Patches'!C27</f>
        <v>&lt;LIST PATCH HERE&gt;</v>
      </c>
      <c r="F163" s="587"/>
      <c r="G163" s="227" t="str">
        <f>IF('Fun Patches'!D27="A","A"," ")</f>
        <v xml:space="preserve"> </v>
      </c>
      <c r="I163" s="215">
        <v>1</v>
      </c>
      <c r="J163" s="245" t="str">
        <f>'Council Own'!C31</f>
        <v>&lt;List Requirement Here&gt;</v>
      </c>
      <c r="K163" s="227" t="str">
        <f>IF('Council Own'!D31="A","A"," ")</f>
        <v xml:space="preserve"> </v>
      </c>
      <c r="M163" s="215">
        <v>1</v>
      </c>
      <c r="N163" s="245" t="str">
        <f>'Council Own'!C79</f>
        <v>&lt;List Requirement Here&gt;</v>
      </c>
      <c r="O163" s="227" t="str">
        <f>IF('Council Own'!D79="A","A"," ")</f>
        <v xml:space="preserve"> </v>
      </c>
      <c r="Q163" s="215">
        <v>1</v>
      </c>
      <c r="R163" s="302" t="str">
        <f>'Council Own'!C127</f>
        <v>&lt;List Requirement Here&gt;</v>
      </c>
      <c r="S163" s="227" t="str">
        <f>IF('Council Own'!D127="A","A"," ")</f>
        <v xml:space="preserve"> </v>
      </c>
    </row>
    <row r="164" spans="5:19" x14ac:dyDescent="0.2">
      <c r="E164" s="586" t="str">
        <f>'Fun Patches'!C28</f>
        <v>&lt;LIST PATCH HERE&gt;</v>
      </c>
      <c r="F164" s="587"/>
      <c r="G164" s="227" t="str">
        <f>IF('Fun Patches'!D28="A","A"," ")</f>
        <v xml:space="preserve"> </v>
      </c>
      <c r="I164" s="215"/>
      <c r="J164" s="245" t="str">
        <f>'Council Own'!C32</f>
        <v>&lt;List Requirement Here&gt;</v>
      </c>
      <c r="K164" s="227" t="str">
        <f>IF('Council Own'!D32="A","A"," ")</f>
        <v xml:space="preserve"> </v>
      </c>
      <c r="M164" s="215"/>
      <c r="N164" s="245" t="str">
        <f>'Council Own'!C80</f>
        <v>&lt;List Requirement Here&gt;</v>
      </c>
      <c r="O164" s="227" t="str">
        <f>IF('Council Own'!D80="A","A"," ")</f>
        <v xml:space="preserve"> </v>
      </c>
      <c r="Q164" s="215"/>
      <c r="R164" s="387" t="str">
        <f>'Council Own'!C128</f>
        <v>&lt;List Requirement Here&gt;</v>
      </c>
      <c r="S164" s="379" t="str">
        <f>IF('Council Own'!D128="A","A"," ")</f>
        <v xml:space="preserve"> </v>
      </c>
    </row>
    <row r="165" spans="5:19" x14ac:dyDescent="0.2">
      <c r="E165" s="586" t="str">
        <f>'Fun Patches'!C29</f>
        <v>&lt;LIST PATCH HERE&gt;</v>
      </c>
      <c r="F165" s="587"/>
      <c r="G165" s="227" t="str">
        <f>IF('Fun Patches'!D29="A","A"," ")</f>
        <v xml:space="preserve"> </v>
      </c>
      <c r="I165" s="215"/>
      <c r="J165" s="245" t="str">
        <f>'Council Own'!C33</f>
        <v>&lt;List Requirement Here&gt;</v>
      </c>
      <c r="K165" s="227" t="str">
        <f>IF('Council Own'!D33="A","A"," ")</f>
        <v xml:space="preserve"> </v>
      </c>
      <c r="M165" s="215"/>
      <c r="N165" s="245" t="str">
        <f>'Council Own'!C81</f>
        <v>&lt;List Requirement Here&gt;</v>
      </c>
      <c r="O165" s="227" t="str">
        <f>IF('Council Own'!D81="A","A"," ")</f>
        <v xml:space="preserve"> </v>
      </c>
      <c r="Q165" s="215"/>
      <c r="R165" s="387" t="str">
        <f>'Council Own'!C129</f>
        <v>&lt;List Requirement Here&gt;</v>
      </c>
      <c r="S165" s="379" t="str">
        <f>IF('Council Own'!D129="A","A"," ")</f>
        <v xml:space="preserve"> </v>
      </c>
    </row>
    <row r="166" spans="5:19" x14ac:dyDescent="0.2">
      <c r="E166" s="586" t="str">
        <f>'Fun Patches'!C30</f>
        <v>&lt;LIST PATCH HERE&gt;</v>
      </c>
      <c r="F166" s="587"/>
      <c r="G166" s="227" t="str">
        <f>IF('Fun Patches'!D30="A","A"," ")</f>
        <v xml:space="preserve"> </v>
      </c>
      <c r="I166" s="215"/>
      <c r="J166" s="245" t="str">
        <f>'Council Own'!C34</f>
        <v>&lt;List Requirement Here&gt;</v>
      </c>
      <c r="K166" s="227" t="str">
        <f>IF('Council Own'!D34="A","A"," ")</f>
        <v xml:space="preserve"> </v>
      </c>
      <c r="M166" s="215"/>
      <c r="N166" s="245" t="str">
        <f>'Council Own'!C82</f>
        <v>&lt;List Requirement Here&gt;</v>
      </c>
      <c r="O166" s="227" t="str">
        <f>IF('Council Own'!D82="A","A"," ")</f>
        <v xml:space="preserve"> </v>
      </c>
      <c r="Q166" s="215"/>
      <c r="R166" s="387" t="str">
        <f>'Council Own'!C130</f>
        <v>&lt;List Requirement Here&gt;</v>
      </c>
      <c r="S166" s="379" t="str">
        <f>IF('Council Own'!D130="A","A"," ")</f>
        <v xml:space="preserve"> </v>
      </c>
    </row>
    <row r="167" spans="5:19" x14ac:dyDescent="0.2">
      <c r="E167" s="586" t="str">
        <f>'Fun Patches'!C31</f>
        <v>&lt;LIST PATCH HERE&gt;</v>
      </c>
      <c r="F167" s="587"/>
      <c r="G167" s="227" t="str">
        <f>IF('Fun Patches'!D31="A","A"," ")</f>
        <v xml:space="preserve"> </v>
      </c>
      <c r="I167" s="215">
        <v>2</v>
      </c>
      <c r="J167" s="245" t="str">
        <f>'Council Own'!C35</f>
        <v>&lt;List Requirement Here&gt;</v>
      </c>
      <c r="K167" s="227" t="str">
        <f>IF('Council Own'!D35="A","A"," ")</f>
        <v xml:space="preserve"> </v>
      </c>
      <c r="M167" s="215">
        <v>2</v>
      </c>
      <c r="N167" s="245" t="str">
        <f>'Council Own'!C83</f>
        <v>&lt;List Requirement Here&gt;</v>
      </c>
      <c r="O167" s="227" t="str">
        <f>IF('Council Own'!D83="A","A"," ")</f>
        <v xml:space="preserve"> </v>
      </c>
      <c r="Q167" s="215">
        <v>2</v>
      </c>
      <c r="R167" s="387" t="str">
        <f>'Council Own'!C131</f>
        <v>&lt;List Requirement Here&gt;</v>
      </c>
      <c r="S167" s="379" t="str">
        <f>IF('Council Own'!D131="A","A"," ")</f>
        <v xml:space="preserve"> </v>
      </c>
    </row>
    <row r="168" spans="5:19" x14ac:dyDescent="0.2">
      <c r="E168" s="586" t="str">
        <f>'Fun Patches'!C32</f>
        <v>&lt;LIST PATCH HERE&gt;</v>
      </c>
      <c r="F168" s="587"/>
      <c r="G168" s="227" t="str">
        <f>IF('Fun Patches'!D32="A","A"," ")</f>
        <v xml:space="preserve"> </v>
      </c>
      <c r="I168" s="215"/>
      <c r="J168" s="245" t="str">
        <f>'Council Own'!C36</f>
        <v>&lt;List Requirement Here&gt;</v>
      </c>
      <c r="K168" s="227" t="str">
        <f>IF('Council Own'!D36="A","A"," ")</f>
        <v xml:space="preserve"> </v>
      </c>
      <c r="M168" s="215"/>
      <c r="N168" s="245" t="str">
        <f>'Council Own'!C84</f>
        <v>&lt;List Requirement Here&gt;</v>
      </c>
      <c r="O168" s="227" t="str">
        <f>IF('Council Own'!D84="A","A"," ")</f>
        <v xml:space="preserve"> </v>
      </c>
      <c r="Q168" s="215"/>
      <c r="R168" s="387" t="str">
        <f>'Council Own'!C132</f>
        <v>&lt;List Requirement Here&gt;</v>
      </c>
      <c r="S168" s="379" t="str">
        <f>IF('Council Own'!D132="A","A"," ")</f>
        <v xml:space="preserve"> </v>
      </c>
    </row>
    <row r="169" spans="5:19" x14ac:dyDescent="0.2">
      <c r="E169" s="586" t="str">
        <f>'Fun Patches'!C33</f>
        <v>&lt;LIST PATCH HERE&gt;</v>
      </c>
      <c r="F169" s="587"/>
      <c r="G169" s="227" t="str">
        <f>IF('Fun Patches'!D33="A","A"," ")</f>
        <v xml:space="preserve"> </v>
      </c>
      <c r="I169" s="215"/>
      <c r="J169" s="245" t="str">
        <f>'Council Own'!C37</f>
        <v>&lt;List Requirement Here&gt;</v>
      </c>
      <c r="K169" s="227" t="str">
        <f>IF('Council Own'!D37="A","A"," ")</f>
        <v xml:space="preserve"> </v>
      </c>
      <c r="M169" s="215"/>
      <c r="N169" s="245" t="str">
        <f>'Council Own'!C85</f>
        <v>&lt;List Requirement Here&gt;</v>
      </c>
      <c r="O169" s="227" t="str">
        <f>IF('Council Own'!D85="A","A"," ")</f>
        <v xml:space="preserve"> </v>
      </c>
      <c r="Q169" s="215"/>
      <c r="R169" s="387" t="str">
        <f>'Council Own'!C133</f>
        <v>&lt;List Requirement Here&gt;</v>
      </c>
      <c r="S169" s="379" t="str">
        <f>IF('Council Own'!D133="A","A"," ")</f>
        <v xml:space="preserve"> </v>
      </c>
    </row>
    <row r="170" spans="5:19" x14ac:dyDescent="0.2">
      <c r="E170" s="586" t="str">
        <f>'Fun Patches'!C34</f>
        <v>&lt;LIST PATCH HERE&gt;</v>
      </c>
      <c r="F170" s="587"/>
      <c r="G170" s="227" t="str">
        <f>IF('Fun Patches'!D34="A","A"," ")</f>
        <v xml:space="preserve"> </v>
      </c>
      <c r="I170" s="215"/>
      <c r="J170" s="245" t="str">
        <f>'Council Own'!C38</f>
        <v>&lt;List Requirement Here&gt;</v>
      </c>
      <c r="K170" s="227" t="str">
        <f>IF('Council Own'!D38="A","A"," ")</f>
        <v xml:space="preserve"> </v>
      </c>
      <c r="M170" s="215"/>
      <c r="N170" s="245" t="str">
        <f>'Council Own'!C86</f>
        <v>&lt;List Requirement Here&gt;</v>
      </c>
      <c r="O170" s="227" t="str">
        <f>IF('Council Own'!D86="A","A"," ")</f>
        <v xml:space="preserve"> </v>
      </c>
      <c r="Q170" s="215"/>
      <c r="R170" s="387" t="str">
        <f>'Council Own'!C134</f>
        <v>&lt;List Requirement Here&gt;</v>
      </c>
      <c r="S170" s="379" t="str">
        <f>IF('Council Own'!D134="A","A"," ")</f>
        <v xml:space="preserve"> </v>
      </c>
    </row>
    <row r="171" spans="5:19" x14ac:dyDescent="0.2">
      <c r="E171" s="586" t="str">
        <f>'Fun Patches'!C35</f>
        <v>&lt;LIST PATCH HERE&gt;</v>
      </c>
      <c r="F171" s="587"/>
      <c r="G171" s="227" t="str">
        <f>IF('Fun Patches'!D35="A","A"," ")</f>
        <v xml:space="preserve"> </v>
      </c>
      <c r="I171" s="215">
        <v>3</v>
      </c>
      <c r="J171" s="245" t="str">
        <f>'Council Own'!C39</f>
        <v>&lt;List Requirement Here&gt;</v>
      </c>
      <c r="K171" s="227" t="str">
        <f>IF('Council Own'!D39="A","A"," ")</f>
        <v xml:space="preserve"> </v>
      </c>
      <c r="M171" s="215">
        <v>3</v>
      </c>
      <c r="N171" s="245" t="str">
        <f>'Council Own'!C87</f>
        <v>&lt;List Requirement Here&gt;</v>
      </c>
      <c r="O171" s="227" t="str">
        <f>IF('Council Own'!D87="A","A"," ")</f>
        <v xml:space="preserve"> </v>
      </c>
      <c r="Q171" s="215">
        <v>3</v>
      </c>
      <c r="R171" s="387" t="str">
        <f>'Council Own'!C135</f>
        <v>&lt;List Requirement Here&gt;</v>
      </c>
      <c r="S171" s="379" t="str">
        <f>IF('Council Own'!D135="A","A"," ")</f>
        <v xml:space="preserve"> </v>
      </c>
    </row>
    <row r="172" spans="5:19" ht="12.75" customHeight="1" x14ac:dyDescent="0.2">
      <c r="E172" s="586" t="str">
        <f>'Fun Patches'!C36</f>
        <v>&lt;LIST PATCH HERE&gt;</v>
      </c>
      <c r="F172" s="587"/>
      <c r="G172" s="227" t="str">
        <f>IF('Fun Patches'!D36="A","A"," ")</f>
        <v xml:space="preserve"> </v>
      </c>
      <c r="I172" s="215"/>
      <c r="J172" s="245" t="str">
        <f>'Council Own'!C40</f>
        <v>&lt;List Requirement Here&gt;</v>
      </c>
      <c r="K172" s="227" t="str">
        <f>IF('Council Own'!D40="A","A"," ")</f>
        <v xml:space="preserve"> </v>
      </c>
      <c r="M172" s="215"/>
      <c r="N172" s="245" t="str">
        <f>'Council Own'!C88</f>
        <v>&lt;List Requirement Here&gt;</v>
      </c>
      <c r="O172" s="227" t="str">
        <f>IF('Council Own'!D88="A","A"," ")</f>
        <v xml:space="preserve"> </v>
      </c>
      <c r="Q172" s="215"/>
      <c r="R172" s="387" t="str">
        <f>'Council Own'!C136</f>
        <v>&lt;List Requirement Here&gt;</v>
      </c>
      <c r="S172" s="379" t="str">
        <f>IF('Council Own'!D136="A","A"," ")</f>
        <v xml:space="preserve"> </v>
      </c>
    </row>
    <row r="173" spans="5:19" ht="12.75" customHeight="1" x14ac:dyDescent="0.2">
      <c r="E173" s="586" t="str">
        <f>'Fun Patches'!C37</f>
        <v>&lt;LIST PATCH HERE&gt;</v>
      </c>
      <c r="F173" s="587"/>
      <c r="G173" s="227" t="str">
        <f>IF('Fun Patches'!D37="A","A"," ")</f>
        <v xml:space="preserve"> </v>
      </c>
      <c r="I173" s="215"/>
      <c r="J173" s="245" t="str">
        <f>'Council Own'!C41</f>
        <v>&lt;List Requirement Here&gt;</v>
      </c>
      <c r="K173" s="227" t="str">
        <f>IF('Council Own'!D41="A","A"," ")</f>
        <v xml:space="preserve"> </v>
      </c>
      <c r="M173" s="215"/>
      <c r="N173" s="245" t="str">
        <f>'Council Own'!C89</f>
        <v>&lt;List Requirement Here&gt;</v>
      </c>
      <c r="O173" s="227" t="str">
        <f>IF('Council Own'!D89="A","A"," ")</f>
        <v xml:space="preserve"> </v>
      </c>
      <c r="Q173" s="215"/>
      <c r="R173" s="387" t="str">
        <f>'Council Own'!C137</f>
        <v>&lt;List Requirement Here&gt;</v>
      </c>
      <c r="S173" s="379" t="str">
        <f>IF('Council Own'!D137="A","A"," ")</f>
        <v xml:space="preserve"> </v>
      </c>
    </row>
    <row r="174" spans="5:19" x14ac:dyDescent="0.2">
      <c r="E174" s="586" t="str">
        <f>'Fun Patches'!C38</f>
        <v>&lt;LIST PATCH HERE&gt;</v>
      </c>
      <c r="F174" s="587"/>
      <c r="G174" s="227" t="str">
        <f>IF('Fun Patches'!D38="A","A"," ")</f>
        <v xml:space="preserve"> </v>
      </c>
      <c r="I174" s="215"/>
      <c r="J174" s="245" t="str">
        <f>'Council Own'!C42</f>
        <v>&lt;List Requirement Here&gt;</v>
      </c>
      <c r="K174" s="227" t="str">
        <f>IF('Council Own'!D42="A","A"," ")</f>
        <v xml:space="preserve"> </v>
      </c>
      <c r="M174" s="215"/>
      <c r="N174" s="245" t="str">
        <f>'Council Own'!C90</f>
        <v>&lt;List Requirement Here&gt;</v>
      </c>
      <c r="O174" s="227" t="str">
        <f>IF('Council Own'!D90="A","A"," ")</f>
        <v xml:space="preserve"> </v>
      </c>
      <c r="Q174" s="215"/>
      <c r="R174" s="387" t="str">
        <f>'Council Own'!C138</f>
        <v>&lt;List Requirement Here&gt;</v>
      </c>
      <c r="S174" s="379" t="str">
        <f>IF('Council Own'!D138="A","A"," ")</f>
        <v xml:space="preserve"> </v>
      </c>
    </row>
    <row r="175" spans="5:19" x14ac:dyDescent="0.2">
      <c r="E175" s="586" t="str">
        <f>'Fun Patches'!C39</f>
        <v>&lt;LIST PATCH HERE&gt;</v>
      </c>
      <c r="F175" s="587"/>
      <c r="G175" s="227" t="str">
        <f>IF('Fun Patches'!D39="A","A"," ")</f>
        <v xml:space="preserve"> </v>
      </c>
      <c r="I175" s="215">
        <v>4</v>
      </c>
      <c r="J175" s="245" t="str">
        <f>'Council Own'!C43</f>
        <v>&lt;List Requirement Here&gt;</v>
      </c>
      <c r="K175" s="227" t="str">
        <f>IF('Council Own'!D43="A","A"," ")</f>
        <v xml:space="preserve"> </v>
      </c>
      <c r="M175" s="215">
        <v>4</v>
      </c>
      <c r="N175" s="245" t="str">
        <f>'Council Own'!C91</f>
        <v>&lt;List Requirement Here&gt;</v>
      </c>
      <c r="O175" s="227" t="str">
        <f>IF('Council Own'!D91="A","A"," ")</f>
        <v xml:space="preserve"> </v>
      </c>
      <c r="Q175" s="215">
        <v>4</v>
      </c>
      <c r="R175" s="387" t="str">
        <f>'Council Own'!C139</f>
        <v>&lt;List Requirement Here&gt;</v>
      </c>
      <c r="S175" s="379" t="str">
        <f>IF('Council Own'!D139="A","A"," ")</f>
        <v xml:space="preserve"> </v>
      </c>
    </row>
    <row r="176" spans="5:19" x14ac:dyDescent="0.2">
      <c r="E176" s="586" t="str">
        <f>'Fun Patches'!C40</f>
        <v>&lt;LIST PATCH HERE&gt;</v>
      </c>
      <c r="F176" s="587"/>
      <c r="G176" s="227" t="str">
        <f>IF('Fun Patches'!D40="A","A"," ")</f>
        <v xml:space="preserve"> </v>
      </c>
      <c r="I176" s="215"/>
      <c r="J176" s="245" t="str">
        <f>'Council Own'!C44</f>
        <v>&lt;List Requirement Here&gt;</v>
      </c>
      <c r="K176" s="227" t="str">
        <f>IF('Council Own'!D44="A","A"," ")</f>
        <v xml:space="preserve"> </v>
      </c>
      <c r="M176" s="215"/>
      <c r="N176" s="245" t="str">
        <f>'Council Own'!C92</f>
        <v>&lt;List Requirement Here&gt;</v>
      </c>
      <c r="O176" s="227" t="str">
        <f>IF('Council Own'!D92="A","A"," ")</f>
        <v xml:space="preserve"> </v>
      </c>
      <c r="Q176" s="215"/>
      <c r="R176" s="387" t="str">
        <f>'Council Own'!C140</f>
        <v>&lt;List Requirement Here&gt;</v>
      </c>
      <c r="S176" s="379" t="str">
        <f>IF('Council Own'!D140="A","A"," ")</f>
        <v xml:space="preserve"> </v>
      </c>
    </row>
    <row r="177" spans="1:19" x14ac:dyDescent="0.2">
      <c r="E177" s="586" t="str">
        <f>'Fun Patches'!C41</f>
        <v>&lt;LIST PATCH HERE&gt;</v>
      </c>
      <c r="F177" s="587"/>
      <c r="G177" s="227" t="str">
        <f>IF('Fun Patches'!D41="A","A"," ")</f>
        <v xml:space="preserve"> </v>
      </c>
      <c r="I177" s="215"/>
      <c r="J177" s="245" t="str">
        <f>'Council Own'!C45</f>
        <v>&lt;List Requirement Here&gt;</v>
      </c>
      <c r="K177" s="227" t="str">
        <f>IF('Council Own'!D45="A","A"," ")</f>
        <v xml:space="preserve"> </v>
      </c>
      <c r="M177" s="215"/>
      <c r="N177" s="245" t="str">
        <f>'Council Own'!C93</f>
        <v>&lt;List Requirement Here&gt;</v>
      </c>
      <c r="O177" s="227" t="str">
        <f>IF('Council Own'!D93="A","A"," ")</f>
        <v xml:space="preserve"> </v>
      </c>
      <c r="Q177" s="215"/>
      <c r="R177" s="387" t="str">
        <f>'Council Own'!C141</f>
        <v>&lt;List Requirement Here&gt;</v>
      </c>
      <c r="S177" s="379" t="str">
        <f>IF('Council Own'!D141="A","A"," ")</f>
        <v xml:space="preserve"> </v>
      </c>
    </row>
    <row r="178" spans="1:19" x14ac:dyDescent="0.2">
      <c r="E178" s="586" t="str">
        <f>'Fun Patches'!C42</f>
        <v>&lt;LIST PATCH HERE&gt;</v>
      </c>
      <c r="F178" s="587"/>
      <c r="G178" s="227" t="str">
        <f>IF('Fun Patches'!D42="A","A"," ")</f>
        <v xml:space="preserve"> </v>
      </c>
      <c r="I178" s="215"/>
      <c r="J178" s="245" t="str">
        <f>'Council Own'!C46</f>
        <v>&lt;List Requirement Here&gt;</v>
      </c>
      <c r="K178" s="227" t="str">
        <f>IF('Council Own'!D46="A","A"," ")</f>
        <v xml:space="preserve"> </v>
      </c>
      <c r="M178" s="215"/>
      <c r="N178" s="245" t="str">
        <f>'Council Own'!C94</f>
        <v>&lt;List Requirement Here&gt;</v>
      </c>
      <c r="O178" s="227" t="str">
        <f>IF('Council Own'!D94="A","A"," ")</f>
        <v xml:space="preserve"> </v>
      </c>
      <c r="Q178" s="215"/>
      <c r="R178" s="387" t="str">
        <f>'Council Own'!C142</f>
        <v>&lt;List Requirement Here&gt;</v>
      </c>
      <c r="S178" s="379" t="str">
        <f>IF('Council Own'!D142="A","A"," ")</f>
        <v xml:space="preserve"> </v>
      </c>
    </row>
    <row r="179" spans="1:19" x14ac:dyDescent="0.2">
      <c r="E179" s="586" t="str">
        <f>'Fun Patches'!C43</f>
        <v>&lt;LIST PATCH HERE&gt;</v>
      </c>
      <c r="F179" s="587"/>
      <c r="G179" s="227" t="str">
        <f>IF('Fun Patches'!D43="A","A"," ")</f>
        <v xml:space="preserve"> </v>
      </c>
      <c r="I179" s="215">
        <v>5</v>
      </c>
      <c r="J179" s="245" t="str">
        <f>'Council Own'!C47</f>
        <v>&lt;List Requirement Here&gt;</v>
      </c>
      <c r="K179" s="227" t="str">
        <f>IF('Council Own'!D47="A","A"," ")</f>
        <v xml:space="preserve"> </v>
      </c>
      <c r="M179" s="215">
        <v>5</v>
      </c>
      <c r="N179" s="245" t="str">
        <f>'Council Own'!C95</f>
        <v>&lt;List Requirement Here&gt;</v>
      </c>
      <c r="O179" s="227" t="str">
        <f>IF('Council Own'!D95="A","A"," ")</f>
        <v xml:space="preserve"> </v>
      </c>
      <c r="Q179" s="215">
        <v>5</v>
      </c>
      <c r="R179" s="387" t="str">
        <f>'Council Own'!C143</f>
        <v>&lt;List Requirement Here&gt;</v>
      </c>
      <c r="S179" s="379" t="str">
        <f>IF('Council Own'!D143="A","A"," ")</f>
        <v xml:space="preserve"> </v>
      </c>
    </row>
    <row r="180" spans="1:19" x14ac:dyDescent="0.2">
      <c r="E180" s="586" t="str">
        <f>'Fun Patches'!C44</f>
        <v>&lt;LIST PATCH HERE&gt;</v>
      </c>
      <c r="F180" s="587"/>
      <c r="G180" s="227" t="str">
        <f>IF('Fun Patches'!D44="A","A"," ")</f>
        <v xml:space="preserve"> </v>
      </c>
      <c r="I180" s="215"/>
      <c r="J180" s="245" t="str">
        <f>'Council Own'!C48</f>
        <v>&lt;List Requirement Here&gt;</v>
      </c>
      <c r="K180" s="227" t="str">
        <f>IF('Council Own'!D48="A","A"," ")</f>
        <v xml:space="preserve"> </v>
      </c>
      <c r="M180" s="215"/>
      <c r="N180" s="245" t="str">
        <f>'Council Own'!C96</f>
        <v>&lt;List Requirement Here&gt;</v>
      </c>
      <c r="O180" s="227" t="str">
        <f>IF('Council Own'!D96="A","A"," ")</f>
        <v xml:space="preserve"> </v>
      </c>
      <c r="Q180" s="215"/>
      <c r="R180" s="387" t="str">
        <f>'Council Own'!C144</f>
        <v>&lt;List Requirement Here&gt;</v>
      </c>
      <c r="S180" s="379" t="str">
        <f>IF('Council Own'!D144="A","A"," ")</f>
        <v xml:space="preserve"> </v>
      </c>
    </row>
    <row r="181" spans="1:19" x14ac:dyDescent="0.2">
      <c r="E181" s="586" t="str">
        <f>'Fun Patches'!C45</f>
        <v>&lt;LIST PATCH HERE&gt;</v>
      </c>
      <c r="F181" s="587"/>
      <c r="G181" s="227" t="str">
        <f>IF('Fun Patches'!D45="A","A"," ")</f>
        <v xml:space="preserve"> </v>
      </c>
      <c r="I181" s="215"/>
      <c r="J181" s="245" t="str">
        <f>'Council Own'!C49</f>
        <v>&lt;List Requirement Here&gt;</v>
      </c>
      <c r="K181" s="227" t="str">
        <f>IF('Council Own'!D49="A","A"," ")</f>
        <v xml:space="preserve"> </v>
      </c>
      <c r="M181" s="215"/>
      <c r="N181" s="245" t="str">
        <f>'Council Own'!C97</f>
        <v>&lt;List Requirement Here&gt;</v>
      </c>
      <c r="O181" s="227" t="str">
        <f>IF('Council Own'!D97="A","A"," ")</f>
        <v xml:space="preserve"> </v>
      </c>
      <c r="Q181" s="215"/>
      <c r="R181" s="387" t="str">
        <f>'Council Own'!C145</f>
        <v>&lt;List Requirement Here&gt;</v>
      </c>
      <c r="S181" s="379" t="str">
        <f>IF('Council Own'!D145="A","A"," ")</f>
        <v xml:space="preserve"> </v>
      </c>
    </row>
    <row r="182" spans="1:19" x14ac:dyDescent="0.2">
      <c r="E182" s="586" t="str">
        <f>'Fun Patches'!C46</f>
        <v>&lt;LIST PATCH HERE&gt;</v>
      </c>
      <c r="F182" s="587"/>
      <c r="G182" s="227" t="str">
        <f>IF('Fun Patches'!D46="A","A"," ")</f>
        <v xml:space="preserve"> </v>
      </c>
      <c r="I182" s="215"/>
      <c r="J182" s="245" t="str">
        <f>'Council Own'!C50</f>
        <v>&lt;List Requirement Here&gt;</v>
      </c>
      <c r="K182" s="227" t="str">
        <f>IF('Council Own'!D50="A","A"," ")</f>
        <v xml:space="preserve"> </v>
      </c>
      <c r="M182" s="215"/>
      <c r="N182" s="245" t="str">
        <f>'Council Own'!C98</f>
        <v>&lt;List Requirement Here&gt;</v>
      </c>
      <c r="O182" s="227" t="str">
        <f>IF('Council Own'!D98="A","A"," ")</f>
        <v xml:space="preserve"> </v>
      </c>
      <c r="Q182" s="215"/>
      <c r="R182" s="387" t="str">
        <f>'Council Own'!C146</f>
        <v>&lt;List Requirement Here&gt;</v>
      </c>
      <c r="S182" s="379" t="str">
        <f>IF('Council Own'!D146="A","A"," ")</f>
        <v xml:space="preserve"> </v>
      </c>
    </row>
    <row r="183" spans="1:19" x14ac:dyDescent="0.2">
      <c r="E183" s="588" t="str">
        <f>'Fun Patches'!C47</f>
        <v>&lt;LIST PATCH HERE&gt;</v>
      </c>
      <c r="F183" s="589"/>
      <c r="G183" s="218" t="str">
        <f>IF('Fun Patches'!D47="A","A"," ")</f>
        <v xml:space="preserve"> </v>
      </c>
      <c r="I183" s="225"/>
      <c r="J183" s="239"/>
      <c r="K183" s="303"/>
    </row>
    <row r="184" spans="1:19" x14ac:dyDescent="0.2">
      <c r="E184" s="586" t="str">
        <f>'Fun Patches'!C48</f>
        <v>&lt;LIST PATCH HERE&gt;</v>
      </c>
      <c r="F184" s="587"/>
      <c r="G184" s="227" t="str">
        <f>IF('Fun Patches'!D48="A","A"," ")</f>
        <v xml:space="preserve"> </v>
      </c>
      <c r="I184" s="340"/>
      <c r="J184" s="239"/>
      <c r="K184" s="303"/>
    </row>
    <row r="185" spans="1:19" x14ac:dyDescent="0.2">
      <c r="E185" s="586" t="str">
        <f>'Fun Patches'!C49</f>
        <v>&lt;LIST PATCH HERE&gt;</v>
      </c>
      <c r="F185" s="587"/>
      <c r="G185" s="227" t="str">
        <f>IF('Fun Patches'!D49="A","A"," ")</f>
        <v xml:space="preserve"> </v>
      </c>
      <c r="I185" s="340"/>
      <c r="J185" s="239"/>
      <c r="K185" s="303"/>
    </row>
    <row r="186" spans="1:19" x14ac:dyDescent="0.2">
      <c r="A186" s="578" t="s">
        <v>81</v>
      </c>
      <c r="B186" s="579"/>
      <c r="C186" s="579"/>
      <c r="E186" s="586" t="str">
        <f>'Fun Patches'!C50</f>
        <v>&lt;LIST PATCH HERE&gt;</v>
      </c>
      <c r="F186" s="587"/>
      <c r="G186" s="227" t="str">
        <f>IF('Fun Patches'!D50="A","A"," ")</f>
        <v xml:space="preserve"> </v>
      </c>
      <c r="I186" s="340"/>
      <c r="J186" s="239"/>
      <c r="K186" s="303"/>
    </row>
    <row r="187" spans="1:19" x14ac:dyDescent="0.2">
      <c r="A187" s="580" t="s">
        <v>78</v>
      </c>
      <c r="B187" s="581"/>
      <c r="C187" s="582"/>
      <c r="E187" s="586" t="str">
        <f>'Fun Patches'!C51</f>
        <v>&lt;LIST PATCH HERE&gt;</v>
      </c>
      <c r="F187" s="587"/>
      <c r="G187" s="227" t="str">
        <f>IF('Fun Patches'!D51="A","A"," ")</f>
        <v xml:space="preserve"> </v>
      </c>
      <c r="I187" s="340"/>
      <c r="J187" s="239"/>
      <c r="K187" s="303"/>
    </row>
    <row r="188" spans="1:19" x14ac:dyDescent="0.2">
      <c r="A188" s="580" t="s">
        <v>79</v>
      </c>
      <c r="B188" s="581"/>
      <c r="C188" s="582"/>
      <c r="E188" s="586" t="str">
        <f>'Fun Patches'!C52</f>
        <v>&lt;LIST PATCH HERE&gt;</v>
      </c>
      <c r="F188" s="587"/>
      <c r="G188" s="227" t="str">
        <f>IF('Fun Patches'!D52="A","A"," ")</f>
        <v xml:space="preserve"> </v>
      </c>
      <c r="I188" s="340"/>
      <c r="J188" s="239"/>
      <c r="K188" s="303"/>
    </row>
    <row r="189" spans="1:19" x14ac:dyDescent="0.2">
      <c r="A189" s="595" t="s">
        <v>80</v>
      </c>
      <c r="B189" s="596"/>
      <c r="C189" s="597"/>
      <c r="E189" s="586" t="str">
        <f>'Fun Patches'!C53</f>
        <v>&lt;LIST PATCH HERE&gt;</v>
      </c>
      <c r="F189" s="587"/>
      <c r="G189" s="227" t="str">
        <f>IF('Fun Patches'!D53="A","A"," ")</f>
        <v xml:space="preserve"> </v>
      </c>
      <c r="J189" s="222"/>
      <c r="K189" s="222"/>
    </row>
    <row r="190" spans="1:19" x14ac:dyDescent="0.2">
      <c r="E190" s="586" t="str">
        <f>'Fun Patches'!C54</f>
        <v>&lt;LIST PATCH HERE&gt;</v>
      </c>
      <c r="F190" s="587"/>
      <c r="G190" s="227" t="str">
        <f>IF('Fun Patches'!D54="A","A"," ")</f>
        <v xml:space="preserve"> </v>
      </c>
    </row>
    <row r="191" spans="1:19" x14ac:dyDescent="0.2">
      <c r="E191" s="225"/>
      <c r="F191" s="239"/>
      <c r="G191" s="303"/>
    </row>
    <row r="222" spans="1:3" x14ac:dyDescent="0.2">
      <c r="A222" s="240"/>
      <c r="B222" s="240"/>
      <c r="C222" s="240"/>
    </row>
    <row r="225" spans="1:3" x14ac:dyDescent="0.2">
      <c r="A225" s="240"/>
      <c r="B225" s="240"/>
      <c r="C225" s="240"/>
    </row>
    <row r="226" spans="1:3" x14ac:dyDescent="0.2">
      <c r="A226" s="240"/>
      <c r="B226" s="240"/>
      <c r="C226" s="240"/>
    </row>
    <row r="227" spans="1:3" x14ac:dyDescent="0.2">
      <c r="A227" s="240"/>
      <c r="B227" s="240"/>
      <c r="C227" s="240"/>
    </row>
    <row r="228" spans="1:3" x14ac:dyDescent="0.2">
      <c r="A228" s="240"/>
      <c r="B228" s="240"/>
      <c r="C228" s="240"/>
    </row>
    <row r="229" spans="1:3" x14ac:dyDescent="0.2">
      <c r="A229" s="240"/>
      <c r="B229" s="240"/>
      <c r="C229" s="240"/>
    </row>
  </sheetData>
  <sheetProtection password="EB7E" sheet="1" objects="1" scenarios="1" selectLockedCells="1" selectUnlockedCells="1"/>
  <mergeCells count="178">
    <mergeCell ref="Q7:S7"/>
    <mergeCell ref="A1:C1"/>
    <mergeCell ref="E1:G1"/>
    <mergeCell ref="I1:K1"/>
    <mergeCell ref="M1:O1"/>
    <mergeCell ref="Q1:S1"/>
    <mergeCell ref="E2:G2"/>
    <mergeCell ref="I2:K2"/>
    <mergeCell ref="M2:O2"/>
    <mergeCell ref="Q2:S2"/>
    <mergeCell ref="A8:B8"/>
    <mergeCell ref="A9:B9"/>
    <mergeCell ref="A10:C10"/>
    <mergeCell ref="A11:B11"/>
    <mergeCell ref="M11:O11"/>
    <mergeCell ref="A12:B12"/>
    <mergeCell ref="A18:B18"/>
    <mergeCell ref="A3:B3"/>
    <mergeCell ref="A4:C4"/>
    <mergeCell ref="A5:B5"/>
    <mergeCell ref="A6:B6"/>
    <mergeCell ref="A7:B7"/>
    <mergeCell ref="I15:K15"/>
    <mergeCell ref="A19:B19"/>
    <mergeCell ref="E19:G19"/>
    <mergeCell ref="A20:B20"/>
    <mergeCell ref="A21:B21"/>
    <mergeCell ref="A23:C23"/>
    <mergeCell ref="A13:B13"/>
    <mergeCell ref="A14:B14"/>
    <mergeCell ref="A15:B15"/>
    <mergeCell ref="M53:O53"/>
    <mergeCell ref="A16:C16"/>
    <mergeCell ref="A17:B17"/>
    <mergeCell ref="A65:C65"/>
    <mergeCell ref="A70:C70"/>
    <mergeCell ref="E70:G70"/>
    <mergeCell ref="I70:K70"/>
    <mergeCell ref="M70:O70"/>
    <mergeCell ref="Q28:S28"/>
    <mergeCell ref="M32:O32"/>
    <mergeCell ref="I36:K36"/>
    <mergeCell ref="E40:G40"/>
    <mergeCell ref="A44:C44"/>
    <mergeCell ref="Q49:S49"/>
    <mergeCell ref="I57:K57"/>
    <mergeCell ref="E61:G61"/>
    <mergeCell ref="A73:B73"/>
    <mergeCell ref="Q77:R77"/>
    <mergeCell ref="A74:B74"/>
    <mergeCell ref="Q78:R78"/>
    <mergeCell ref="A75:B75"/>
    <mergeCell ref="Q79:R79"/>
    <mergeCell ref="Q70:S70"/>
    <mergeCell ref="E71:G71"/>
    <mergeCell ref="I71:K71"/>
    <mergeCell ref="M71:O71"/>
    <mergeCell ref="Q71:R71"/>
    <mergeCell ref="A72:C72"/>
    <mergeCell ref="Q76:R76"/>
    <mergeCell ref="Q72:R72"/>
    <mergeCell ref="Q73:R73"/>
    <mergeCell ref="Q74:R74"/>
    <mergeCell ref="Q75:R75"/>
    <mergeCell ref="A79:B79"/>
    <mergeCell ref="A80:C80"/>
    <mergeCell ref="I80:K80"/>
    <mergeCell ref="Q88:R88"/>
    <mergeCell ref="A81:B81"/>
    <mergeCell ref="Q90:R90"/>
    <mergeCell ref="A76:B76"/>
    <mergeCell ref="M76:O76"/>
    <mergeCell ref="Q80:R80"/>
    <mergeCell ref="A77:B77"/>
    <mergeCell ref="Q81:R81"/>
    <mergeCell ref="A78:B78"/>
    <mergeCell ref="Q85:R85"/>
    <mergeCell ref="Q83:R83"/>
    <mergeCell ref="Q84:R84"/>
    <mergeCell ref="Q86:R86"/>
    <mergeCell ref="Q89:R89"/>
    <mergeCell ref="A85:B85"/>
    <mergeCell ref="Q82:R82"/>
    <mergeCell ref="Q94:R94"/>
    <mergeCell ref="A87:C87"/>
    <mergeCell ref="B88:C88"/>
    <mergeCell ref="M97:O97"/>
    <mergeCell ref="Q111:R111"/>
    <mergeCell ref="A82:B82"/>
    <mergeCell ref="Q91:R91"/>
    <mergeCell ref="A83:C83"/>
    <mergeCell ref="Q92:R92"/>
    <mergeCell ref="A84:B84"/>
    <mergeCell ref="E84:G84"/>
    <mergeCell ref="Q93:R93"/>
    <mergeCell ref="Q105:R105"/>
    <mergeCell ref="M108:O108"/>
    <mergeCell ref="Q95:R95"/>
    <mergeCell ref="Q96:R96"/>
    <mergeCell ref="Q97:R97"/>
    <mergeCell ref="Q98:R98"/>
    <mergeCell ref="Q99:R99"/>
    <mergeCell ref="A110:C110"/>
    <mergeCell ref="I101:K101"/>
    <mergeCell ref="A104:C104"/>
    <mergeCell ref="E105:G105"/>
    <mergeCell ref="Q87:R87"/>
    <mergeCell ref="Q117:R117"/>
    <mergeCell ref="E190:F190"/>
    <mergeCell ref="E159:F159"/>
    <mergeCell ref="A140:C140"/>
    <mergeCell ref="M140:O140"/>
    <mergeCell ref="Q140:S140"/>
    <mergeCell ref="E154:F154"/>
    <mergeCell ref="E186:F186"/>
    <mergeCell ref="E155:F155"/>
    <mergeCell ref="E187:F187"/>
    <mergeCell ref="E156:F156"/>
    <mergeCell ref="E188:F188"/>
    <mergeCell ref="E151:F151"/>
    <mergeCell ref="E183:F183"/>
    <mergeCell ref="E152:F152"/>
    <mergeCell ref="E184:F184"/>
    <mergeCell ref="E153:F153"/>
    <mergeCell ref="E142:F142"/>
    <mergeCell ref="E174:F174"/>
    <mergeCell ref="E143:F143"/>
    <mergeCell ref="E144:F144"/>
    <mergeCell ref="E176:F176"/>
    <mergeCell ref="E169:F169"/>
    <mergeCell ref="E170:F170"/>
    <mergeCell ref="E189:F189"/>
    <mergeCell ref="E158:F158"/>
    <mergeCell ref="A148:B148"/>
    <mergeCell ref="E146:F146"/>
    <mergeCell ref="E178:F178"/>
    <mergeCell ref="E147:F147"/>
    <mergeCell ref="E179:F179"/>
    <mergeCell ref="E185:F185"/>
    <mergeCell ref="E180:F180"/>
    <mergeCell ref="E181:F181"/>
    <mergeCell ref="E182:F182"/>
    <mergeCell ref="E177:F177"/>
    <mergeCell ref="A189:C189"/>
    <mergeCell ref="E175:F175"/>
    <mergeCell ref="E171:F171"/>
    <mergeCell ref="E148:F148"/>
    <mergeCell ref="E149:F149"/>
    <mergeCell ref="E150:F150"/>
    <mergeCell ref="E160:F160"/>
    <mergeCell ref="E161:F161"/>
    <mergeCell ref="E162:F162"/>
    <mergeCell ref="A147:B147"/>
    <mergeCell ref="E157:F157"/>
    <mergeCell ref="Q124:S124"/>
    <mergeCell ref="I140:K140"/>
    <mergeCell ref="A186:C186"/>
    <mergeCell ref="A187:C187"/>
    <mergeCell ref="A188:C188"/>
    <mergeCell ref="A131:C131"/>
    <mergeCell ref="E126:G126"/>
    <mergeCell ref="I122:K122"/>
    <mergeCell ref="E140:G140"/>
    <mergeCell ref="E172:F172"/>
    <mergeCell ref="E141:F141"/>
    <mergeCell ref="E173:F173"/>
    <mergeCell ref="E163:F163"/>
    <mergeCell ref="E164:F164"/>
    <mergeCell ref="E165:F165"/>
    <mergeCell ref="E166:F166"/>
    <mergeCell ref="E167:F167"/>
    <mergeCell ref="E168:F168"/>
    <mergeCell ref="E145:F145"/>
    <mergeCell ref="A142:C142"/>
    <mergeCell ref="A143:B143"/>
    <mergeCell ref="A144:B144"/>
    <mergeCell ref="A145:B145"/>
    <mergeCell ref="A146:B146"/>
  </mergeCells>
  <pageMargins left="0.75" right="0.75" top="0.4" bottom="0.2" header="0.2" footer="0.2"/>
  <pageSetup scale="64" fitToHeight="0" orientation="landscape" horizontalDpi="300" verticalDpi="300" r:id="rId1"/>
  <headerFooter alignWithMargins="0">
    <oddHeader>&amp;C&amp;"Arial,Bold"&amp;12CadetteTrax - &amp;10&amp;D</oddHeader>
  </headerFooter>
  <rowBreaks count="1" manualBreakCount="1">
    <brk id="69" max="1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9"/>
  <sheetViews>
    <sheetView showGridLines="0" zoomScale="90" zoomScaleNormal="90" workbookViewId="0">
      <selection activeCell="A2" sqref="A2"/>
    </sheetView>
  </sheetViews>
  <sheetFormatPr defaultRowHeight="12.75" x14ac:dyDescent="0.2"/>
  <cols>
    <col min="1" max="1" width="2.7109375" style="363" customWidth="1"/>
    <col min="2" max="2" width="30.7109375" style="363" customWidth="1"/>
    <col min="3" max="4" width="2.5703125" style="363" customWidth="1"/>
    <col min="5" max="5" width="2.7109375" style="363" bestFit="1" customWidth="1"/>
    <col min="6" max="6" width="30.28515625" style="363" customWidth="1"/>
    <col min="7" max="7" width="3" style="363" customWidth="1"/>
    <col min="8" max="8" width="3.140625" style="363" customWidth="1"/>
    <col min="9" max="9" width="2" style="363" customWidth="1"/>
    <col min="10" max="10" width="30.28515625" style="363" customWidth="1"/>
    <col min="11" max="11" width="3" style="363" customWidth="1"/>
    <col min="12" max="12" width="3.140625" style="363" customWidth="1"/>
    <col min="13" max="13" width="2" style="363" customWidth="1"/>
    <col min="14" max="14" width="30.28515625" style="363" customWidth="1"/>
    <col min="15" max="16" width="3" style="363" customWidth="1"/>
    <col min="17" max="17" width="2.7109375" style="363" customWidth="1"/>
    <col min="18" max="18" width="30.5703125" style="363" customWidth="1"/>
    <col min="19" max="19" width="2.7109375" style="363" customWidth="1"/>
    <col min="20" max="16384" width="9.140625" style="363"/>
  </cols>
  <sheetData>
    <row r="1" spans="1:21" ht="21" customHeight="1" x14ac:dyDescent="0.35">
      <c r="A1" s="619" t="str">
        <f>'Parent Contact Info'!B17</f>
        <v>Darla</v>
      </c>
      <c r="B1" s="620"/>
      <c r="C1" s="620"/>
      <c r="D1" s="388"/>
      <c r="E1" s="610" t="s">
        <v>16</v>
      </c>
      <c r="F1" s="615"/>
      <c r="G1" s="615"/>
      <c r="I1" s="610" t="s">
        <v>16</v>
      </c>
      <c r="J1" s="610"/>
      <c r="K1" s="610"/>
      <c r="M1" s="610" t="s">
        <v>16</v>
      </c>
      <c r="N1" s="610"/>
      <c r="O1" s="610"/>
      <c r="Q1" s="610" t="s">
        <v>16</v>
      </c>
      <c r="R1" s="610"/>
      <c r="S1" s="610"/>
      <c r="T1" s="361"/>
      <c r="U1" s="361"/>
    </row>
    <row r="2" spans="1:21" s="367" customFormat="1" ht="13.5" thickBot="1" x14ac:dyDescent="0.25">
      <c r="A2" s="364"/>
      <c r="B2" s="365"/>
      <c r="C2" s="366" t="s">
        <v>17</v>
      </c>
      <c r="D2" s="365"/>
      <c r="E2" s="583" t="str">
        <f>Badges!B52</f>
        <v>Public Speaker</v>
      </c>
      <c r="F2" s="584"/>
      <c r="G2" s="584"/>
      <c r="H2" s="363"/>
      <c r="I2" s="583" t="str">
        <f>Badges!B122</f>
        <v>Book Artist</v>
      </c>
      <c r="J2" s="584"/>
      <c r="K2" s="584"/>
      <c r="L2" s="363"/>
      <c r="M2" s="583" t="str">
        <f>Badges!B191</f>
        <v>Trailblazing</v>
      </c>
      <c r="N2" s="584"/>
      <c r="O2" s="584"/>
      <c r="Q2" s="583" t="str">
        <f>Badges!B261</f>
        <v>Animal Helpers</v>
      </c>
      <c r="R2" s="584"/>
      <c r="S2" s="584"/>
      <c r="T2" s="361"/>
      <c r="U2" s="361"/>
    </row>
    <row r="3" spans="1:21" x14ac:dyDescent="0.2">
      <c r="A3" s="617" t="s">
        <v>147</v>
      </c>
      <c r="B3" s="618"/>
      <c r="C3" s="368">
        <f>INT(COUNTIF(C5:C21,"C"))+INT(COUNTIF(C73:C85,"C"))</f>
        <v>4</v>
      </c>
      <c r="E3" s="369">
        <v>2</v>
      </c>
      <c r="F3" s="370" t="str">
        <f>Badges!C57</f>
        <v>Focus on body language</v>
      </c>
      <c r="G3" s="371"/>
      <c r="I3" s="369">
        <v>3</v>
      </c>
      <c r="J3" s="370" t="str">
        <f>Badges!C131</f>
        <v>Try out book artist techniques</v>
      </c>
      <c r="K3" s="371"/>
      <c r="M3" s="369">
        <v>4</v>
      </c>
      <c r="N3" s="370" t="str">
        <f>Badges!C204</f>
        <v>Gain some trailblazing know-how</v>
      </c>
      <c r="O3" s="371"/>
      <c r="Q3" s="369">
        <v>5</v>
      </c>
      <c r="R3" s="370" t="str">
        <f>Badges!C278</f>
        <v>Look at how animals might help us</v>
      </c>
      <c r="S3" s="371"/>
      <c r="T3" s="361"/>
      <c r="U3" s="361"/>
    </row>
    <row r="4" spans="1:21" x14ac:dyDescent="0.2">
      <c r="A4" s="577" t="str">
        <f>Summary!A3</f>
        <v>It's Your World -- Change It!</v>
      </c>
      <c r="B4" s="577"/>
      <c r="C4" s="577"/>
      <c r="E4" s="369"/>
      <c r="F4" s="370" t="str">
        <f>Badges!C58</f>
        <v>Get a group together and play</v>
      </c>
      <c r="G4" s="372" t="str">
        <f>IF(Badges!E58="A","A"," ")</f>
        <v xml:space="preserve"> </v>
      </c>
      <c r="I4" s="369"/>
      <c r="J4" s="370" t="str">
        <f>Badges!C132</f>
        <v>Fold method and glue method</v>
      </c>
      <c r="K4" s="372" t="str">
        <f>IF(Badges!E132="A","A"," ")</f>
        <v xml:space="preserve"> </v>
      </c>
      <c r="M4" s="369"/>
      <c r="N4" s="370" t="str">
        <f>Badges!C205</f>
        <v>Learn how to purify water</v>
      </c>
      <c r="O4" s="372" t="str">
        <f>IF(Badges!E205="A","A"," ")</f>
        <v xml:space="preserve"> </v>
      </c>
      <c r="Q4" s="369"/>
      <c r="R4" s="370" t="str">
        <f>Badges!C279</f>
        <v>Get a sense of different animals'</v>
      </c>
      <c r="S4" s="372" t="str">
        <f>IF(Badges!E279="A","A"," ")</f>
        <v>A</v>
      </c>
      <c r="T4" s="361"/>
      <c r="U4" s="361"/>
    </row>
    <row r="5" spans="1:21" ht="12.75" customHeight="1" x14ac:dyDescent="0.2">
      <c r="A5" s="608" t="str">
        <f>Summary!A4</f>
        <v>Digital Movie Maker</v>
      </c>
      <c r="B5" s="609"/>
      <c r="C5" s="373" t="str">
        <f>IF(Badges!E28="C","C",IF(Badges!E28="P","P",""))</f>
        <v>C</v>
      </c>
      <c r="E5" s="369"/>
      <c r="F5" s="370" t="str">
        <f>Badges!C59</f>
        <v>Videotape yourself miming one</v>
      </c>
      <c r="G5" s="372" t="str">
        <f>IF(Badges!E59="A","A"," ")</f>
        <v xml:space="preserve"> </v>
      </c>
      <c r="I5" s="369"/>
      <c r="J5" s="370" t="str">
        <f>Badges!C133</f>
        <v>Fold method and stitch method</v>
      </c>
      <c r="K5" s="372" t="str">
        <f>IF(Badges!E133="A","A"," ")</f>
        <v>A</v>
      </c>
      <c r="M5" s="369"/>
      <c r="N5" s="370" t="str">
        <f>Badges!C206</f>
        <v>Practice navigating with a map and</v>
      </c>
      <c r="O5" s="372" t="str">
        <f>IF(Badges!E206="A","A"," ")</f>
        <v xml:space="preserve"> </v>
      </c>
      <c r="Q5" s="369"/>
      <c r="R5" s="370" t="str">
        <f>Badges!C280</f>
        <v>Talk to an animal expert at a zoo</v>
      </c>
      <c r="S5" s="372" t="str">
        <f>IF(Badges!E280="A","A"," ")</f>
        <v xml:space="preserve"> </v>
      </c>
      <c r="T5" s="361"/>
      <c r="U5" s="361"/>
    </row>
    <row r="6" spans="1:21" ht="12.75" customHeight="1" x14ac:dyDescent="0.2">
      <c r="A6" s="606" t="str">
        <f>Summary!A5</f>
        <v>Eating for Beauty</v>
      </c>
      <c r="B6" s="607"/>
      <c r="C6" s="374" t="str">
        <f>IF(Badges!E51="C","C",IF(Badges!E51="P","P",""))</f>
        <v/>
      </c>
      <c r="E6" s="369"/>
      <c r="F6" s="370" t="str">
        <f>Badges!C60</f>
        <v>Pretend an item is something else</v>
      </c>
      <c r="G6" s="372" t="str">
        <f>IF(Badges!E60="A","A"," ")</f>
        <v xml:space="preserve"> </v>
      </c>
      <c r="I6" s="369"/>
      <c r="J6" s="370" t="str">
        <f>Badges!C134</f>
        <v>Glue method and stitch method</v>
      </c>
      <c r="K6" s="372" t="str">
        <f>IF(Badges!E134="A","A"," ")</f>
        <v xml:space="preserve"> </v>
      </c>
      <c r="M6" s="369"/>
      <c r="N6" s="370" t="str">
        <f>Badges!C207</f>
        <v>Pitch your tent three times in three</v>
      </c>
      <c r="O6" s="372" t="str">
        <f>IF(Badges!E207="A","A"," ")</f>
        <v xml:space="preserve"> </v>
      </c>
      <c r="Q6" s="369"/>
      <c r="R6" s="370" t="str">
        <f>Badges!C281</f>
        <v>Practice being a scientist</v>
      </c>
      <c r="S6" s="372" t="str">
        <f>IF(Badges!E281="A","A"," ")</f>
        <v xml:space="preserve"> </v>
      </c>
      <c r="T6" s="361"/>
      <c r="U6" s="361"/>
    </row>
    <row r="7" spans="1:21" x14ac:dyDescent="0.2">
      <c r="A7" s="606" t="str">
        <f>Summary!A6</f>
        <v>Public Speaker</v>
      </c>
      <c r="B7" s="607"/>
      <c r="C7" s="374" t="str">
        <f>IF(Badges!E74="C","C",IF(Badges!E74="P","P",""))</f>
        <v/>
      </c>
      <c r="E7" s="369">
        <v>3</v>
      </c>
      <c r="F7" s="370" t="str">
        <f>Badges!C61</f>
        <v>Find your voice</v>
      </c>
      <c r="G7" s="371"/>
      <c r="I7" s="369">
        <v>4</v>
      </c>
      <c r="J7" s="370" t="str">
        <f>Badges!C135</f>
        <v>Focus on function</v>
      </c>
      <c r="K7" s="371"/>
      <c r="M7" s="369">
        <v>5</v>
      </c>
      <c r="N7" s="370" t="str">
        <f>Badges!C208</f>
        <v>Head out on the trail</v>
      </c>
      <c r="O7" s="371"/>
      <c r="Q7" s="583" t="str">
        <f>Badges!B284</f>
        <v>Field Day</v>
      </c>
      <c r="R7" s="584"/>
      <c r="S7" s="584"/>
    </row>
    <row r="8" spans="1:21" x14ac:dyDescent="0.2">
      <c r="A8" s="606" t="str">
        <f>Summary!A7</f>
        <v>Science of Happiness</v>
      </c>
      <c r="B8" s="607"/>
      <c r="C8" s="374" t="str">
        <f>IF(Badges!E97="C","C",IF(Badges!E97="P","P",""))</f>
        <v/>
      </c>
      <c r="E8" s="369"/>
      <c r="F8" s="370" t="str">
        <f>Badges!C62</f>
        <v>Repeat one word, one sentence, and</v>
      </c>
      <c r="G8" s="372" t="str">
        <f>IF(Badges!E62="A","A"," ")</f>
        <v xml:space="preserve"> </v>
      </c>
      <c r="I8" s="369"/>
      <c r="J8" s="370" t="str">
        <f>Badges!C136</f>
        <v>Make an organizational book</v>
      </c>
      <c r="K8" s="372" t="str">
        <f>IF(Badges!E136="A","A"," ")</f>
        <v xml:space="preserve"> </v>
      </c>
      <c r="M8" s="369"/>
      <c r="N8" s="370" t="str">
        <f>Badges!C209</f>
        <v>Play stuff-sack dramatics</v>
      </c>
      <c r="O8" s="372" t="str">
        <f>IF(Badges!E209="A","A"," ")</f>
        <v xml:space="preserve"> </v>
      </c>
      <c r="Q8" s="369">
        <v>1</v>
      </c>
      <c r="R8" s="370" t="str">
        <f>Badges!C285</f>
        <v>Team up and dress up</v>
      </c>
      <c r="S8" s="371"/>
    </row>
    <row r="9" spans="1:21" x14ac:dyDescent="0.2">
      <c r="A9" s="613" t="str">
        <f>Summary!A8</f>
        <v>Screenwriter</v>
      </c>
      <c r="B9" s="614"/>
      <c r="C9" s="375" t="str">
        <f>IF(Badges!E120="C","C",IF(Badges!E120="P","P",""))</f>
        <v/>
      </c>
      <c r="E9" s="369"/>
      <c r="F9" s="370" t="str">
        <f>Badges!C63</f>
        <v>Tell your own story, from birth until</v>
      </c>
      <c r="G9" s="372" t="str">
        <f>IF(Badges!E63="A","A"," ")</f>
        <v xml:space="preserve"> </v>
      </c>
      <c r="I9" s="369"/>
      <c r="J9" s="370" t="str">
        <f>Badges!C137</f>
        <v>Make a scrapbook, memory book,</v>
      </c>
      <c r="K9" s="372" t="str">
        <f>IF(Badges!E137="A","A"," ")</f>
        <v xml:space="preserve"> </v>
      </c>
      <c r="M9" s="369"/>
      <c r="N9" s="370" t="str">
        <f>Badges!C210</f>
        <v>See the stars</v>
      </c>
      <c r="O9" s="372" t="str">
        <f>IF(Badges!E210="A","A"," ")</f>
        <v xml:space="preserve"> </v>
      </c>
      <c r="Q9" s="369"/>
      <c r="R9" s="370" t="str">
        <f>Badges!C286</f>
        <v>Go, Blue! Go, Red!</v>
      </c>
      <c r="S9" s="372" t="str">
        <f>IF(Badges!E286="A","A"," ")</f>
        <v xml:space="preserve"> </v>
      </c>
    </row>
    <row r="10" spans="1:21" x14ac:dyDescent="0.2">
      <c r="A10" s="577" t="str">
        <f>Summary!A9</f>
        <v>It's Your Planet -- Love It!</v>
      </c>
      <c r="B10" s="577"/>
      <c r="C10" s="577"/>
      <c r="E10" s="369"/>
      <c r="F10" s="370" t="str">
        <f>Badges!C64</f>
        <v>Practice impressions of three</v>
      </c>
      <c r="G10" s="372" t="str">
        <f>IF(Badges!E64="A","A"," ")</f>
        <v xml:space="preserve"> </v>
      </c>
      <c r="I10" s="369"/>
      <c r="J10" s="370" t="str">
        <f>Badges!C138</f>
        <v>Make a gift book</v>
      </c>
      <c r="K10" s="372" t="str">
        <f>IF(Badges!E138="A","A"," ")</f>
        <v xml:space="preserve"> </v>
      </c>
      <c r="M10" s="369"/>
      <c r="N10" s="370" t="str">
        <f>Badges!C211</f>
        <v>Tell a progressive story</v>
      </c>
      <c r="O10" s="372" t="str">
        <f>IF(Badges!E211="A","A"," ")</f>
        <v xml:space="preserve"> </v>
      </c>
      <c r="Q10" s="369"/>
      <c r="R10" s="370" t="str">
        <f>Badges!C287</f>
        <v>Unique uniforms</v>
      </c>
      <c r="S10" s="372" t="str">
        <f>IF(Badges!E287="A","A"," ")</f>
        <v xml:space="preserve"> </v>
      </c>
    </row>
    <row r="11" spans="1:21" x14ac:dyDescent="0.2">
      <c r="A11" s="608" t="str">
        <f>Summary!A10</f>
        <v>Book Artist</v>
      </c>
      <c r="B11" s="609"/>
      <c r="C11" s="373" t="str">
        <f>IF(Badges!E144="C","C",IF(Badges!E144="P","P",""))</f>
        <v>P</v>
      </c>
      <c r="E11" s="369">
        <v>4</v>
      </c>
      <c r="F11" s="370" t="str">
        <f>Badges!C65</f>
        <v>Choose or create a piece to perform</v>
      </c>
      <c r="G11" s="371"/>
      <c r="I11" s="369">
        <v>5</v>
      </c>
      <c r="J11" s="370" t="str">
        <f>Badges!C139</f>
        <v>Focus on style</v>
      </c>
      <c r="K11" s="371"/>
      <c r="M11" s="583" t="str">
        <f>Badges!B214</f>
        <v>Babysitter</v>
      </c>
      <c r="N11" s="584"/>
      <c r="O11" s="584"/>
      <c r="Q11" s="369"/>
      <c r="R11" s="370" t="str">
        <f>Badges!C288</f>
        <v>Theme costumes</v>
      </c>
      <c r="S11" s="372" t="str">
        <f>IF(Badges!E288="A","A"," ")</f>
        <v xml:space="preserve"> </v>
      </c>
    </row>
    <row r="12" spans="1:21" x14ac:dyDescent="0.2">
      <c r="A12" s="606" t="str">
        <f>Summary!A11</f>
        <v>Woodworker</v>
      </c>
      <c r="B12" s="607"/>
      <c r="C12" s="374" t="str">
        <f>IF(Badges!E167="C","C",IF(Badges!E167="P","P",""))</f>
        <v/>
      </c>
      <c r="E12" s="369"/>
      <c r="F12" s="370" t="str">
        <f>Badges!C66</f>
        <v>Write a speech about something</v>
      </c>
      <c r="G12" s="372" t="str">
        <f>IF(Badges!E66="A","A"," ")</f>
        <v xml:space="preserve"> </v>
      </c>
      <c r="I12" s="369"/>
      <c r="J12" s="370" t="str">
        <f>Badges!C140</f>
        <v xml:space="preserve">Make a book from something </v>
      </c>
      <c r="K12" s="372" t="str">
        <f>IF(Badges!E140="A","A"," ")</f>
        <v>A</v>
      </c>
      <c r="M12" s="369">
        <v>1</v>
      </c>
      <c r="N12" s="370" t="str">
        <f>Badges!C215</f>
        <v>Get to know how kids develop</v>
      </c>
      <c r="O12" s="371"/>
      <c r="Q12" s="369">
        <v>2</v>
      </c>
      <c r="R12" s="370" t="str">
        <f>Badges!C289</f>
        <v>Host a historical game</v>
      </c>
      <c r="S12" s="371"/>
    </row>
    <row r="13" spans="1:21" x14ac:dyDescent="0.2">
      <c r="A13" s="606" t="str">
        <f>Summary!A12</f>
        <v>Special Agent</v>
      </c>
      <c r="B13" s="607"/>
      <c r="C13" s="374" t="str">
        <f>IF(Badges!E190="C","C",IF(Badges!E190="P","P",""))</f>
        <v>C</v>
      </c>
      <c r="E13" s="369"/>
      <c r="F13" s="370" t="str">
        <f>Badges!C67</f>
        <v>Create a piece for a character</v>
      </c>
      <c r="G13" s="372" t="str">
        <f>IF(Badges!E67="A","A"," ")</f>
        <v xml:space="preserve"> </v>
      </c>
      <c r="I13" s="369"/>
      <c r="J13" s="370" t="str">
        <f>Badges!C141</f>
        <v>Try a different binding technique or</v>
      </c>
      <c r="K13" s="372" t="str">
        <f>IF(Badges!E141="A","A"," ")</f>
        <v xml:space="preserve"> </v>
      </c>
      <c r="M13" s="369"/>
      <c r="N13" s="370" t="str">
        <f>Badges!C216</f>
        <v>Observe kids in person for at least</v>
      </c>
      <c r="O13" s="372" t="str">
        <f>IF(Badges!E216="A","A"," ")</f>
        <v xml:space="preserve"> </v>
      </c>
      <c r="Q13" s="369"/>
      <c r="R13" s="370" t="str">
        <f>Badges!C290</f>
        <v>An amazing race</v>
      </c>
      <c r="S13" s="372" t="str">
        <f>IF(Badges!E290="A","A"," ")</f>
        <v xml:space="preserve"> </v>
      </c>
    </row>
    <row r="14" spans="1:21" x14ac:dyDescent="0.2">
      <c r="A14" s="606" t="str">
        <f>Summary!A13</f>
        <v>Trailblazing</v>
      </c>
      <c r="B14" s="607"/>
      <c r="C14" s="374" t="str">
        <f>IF(Badges!E213="C","C",IF(Badges!E213="P","P",""))</f>
        <v/>
      </c>
      <c r="E14" s="369"/>
      <c r="F14" s="370" t="str">
        <f>Badges!C68</f>
        <v>Pick an existing piece</v>
      </c>
      <c r="G14" s="372" t="str">
        <f>IF(Badges!E68="A","A"," ")</f>
        <v xml:space="preserve"> </v>
      </c>
      <c r="I14" s="369"/>
      <c r="J14" s="370" t="str">
        <f>Badges!C142</f>
        <v>Get creative with the definition of</v>
      </c>
      <c r="K14" s="372" t="str">
        <f>IF(Badges!E142="A","A"," ")</f>
        <v xml:space="preserve"> </v>
      </c>
      <c r="M14" s="369"/>
      <c r="N14" s="370" t="str">
        <f>Badges!C217</f>
        <v xml:space="preserve">Ask an expert  </v>
      </c>
      <c r="O14" s="372" t="str">
        <f>IF(Badges!E217="A","A"," ")</f>
        <v xml:space="preserve"> </v>
      </c>
      <c r="Q14" s="369"/>
      <c r="R14" s="370" t="str">
        <f>Badges!C291</f>
        <v>Target practice</v>
      </c>
      <c r="S14" s="372" t="str">
        <f>IF(Badges!E291="A","A"," ")</f>
        <v xml:space="preserve"> </v>
      </c>
    </row>
    <row r="15" spans="1:21" x14ac:dyDescent="0.2">
      <c r="A15" s="613" t="str">
        <f>Summary!A14</f>
        <v>Babysitter</v>
      </c>
      <c r="B15" s="614"/>
      <c r="C15" s="375" t="str">
        <f>IF(Badges!E236="C","C",IF(Badges!E236="P","P",""))</f>
        <v/>
      </c>
      <c r="E15" s="369">
        <v>5</v>
      </c>
      <c r="F15" s="370" t="str">
        <f>Badges!C69</f>
        <v>Get onstage</v>
      </c>
      <c r="G15" s="371"/>
      <c r="I15" s="583" t="str">
        <f>Badges!B145</f>
        <v>Woodworker</v>
      </c>
      <c r="J15" s="584"/>
      <c r="K15" s="584"/>
      <c r="M15" s="369"/>
      <c r="N15" s="370" t="str">
        <f>Badges!C218</f>
        <v>Find information at the library or</v>
      </c>
      <c r="O15" s="372" t="str">
        <f>IF(Badges!E218="A","A"," ")</f>
        <v xml:space="preserve"> </v>
      </c>
      <c r="Q15" s="369"/>
      <c r="R15" s="370" t="str">
        <f>Badges!C292</f>
        <v>Tests of strength</v>
      </c>
      <c r="S15" s="372" t="str">
        <f>IF(Badges!E292="A","A"," ")</f>
        <v xml:space="preserve"> </v>
      </c>
    </row>
    <row r="16" spans="1:21" x14ac:dyDescent="0.2">
      <c r="A16" s="577" t="str">
        <f>Summary!A15</f>
        <v>It's Your Story -- Tell It!</v>
      </c>
      <c r="B16" s="577"/>
      <c r="C16" s="577"/>
      <c r="E16" s="369"/>
      <c r="F16" s="370" t="str">
        <f>Badges!C70</f>
        <v>Create a theater in your own home</v>
      </c>
      <c r="G16" s="372" t="str">
        <f>IF(Badges!E70="A","A"," ")</f>
        <v xml:space="preserve"> </v>
      </c>
      <c r="I16" s="369">
        <v>1</v>
      </c>
      <c r="J16" s="370" t="str">
        <f>Badges!C146</f>
        <v>Swing a hammer</v>
      </c>
      <c r="K16" s="371"/>
      <c r="M16" s="369">
        <v>2</v>
      </c>
      <c r="N16" s="370" t="str">
        <f>Badges!C219</f>
        <v>Prepare for challenges</v>
      </c>
      <c r="O16" s="371"/>
      <c r="Q16" s="369">
        <v>3</v>
      </c>
      <c r="R16" s="370" t="str">
        <f>Badges!C293</f>
        <v>Play a scientific game</v>
      </c>
      <c r="S16" s="371"/>
    </row>
    <row r="17" spans="1:19" x14ac:dyDescent="0.2">
      <c r="A17" s="608" t="str">
        <f>Summary!A16</f>
        <v>Night Owl</v>
      </c>
      <c r="B17" s="609"/>
      <c r="C17" s="373" t="str">
        <f>IF(Badges!E260="C","C",IF(Badges!E260="P","P",""))</f>
        <v/>
      </c>
      <c r="E17" s="369"/>
      <c r="F17" s="370" t="str">
        <f>Badges!C71</f>
        <v>Perform at school</v>
      </c>
      <c r="G17" s="372" t="str">
        <f>IF(Badges!E71="A","A"," ")</f>
        <v xml:space="preserve"> </v>
      </c>
      <c r="I17" s="369"/>
      <c r="J17" s="370" t="str">
        <f>Badges!C147</f>
        <v>Write your name in nails</v>
      </c>
      <c r="K17" s="372" t="str">
        <f>IF(Badges!E146="A","A"," ")</f>
        <v xml:space="preserve"> </v>
      </c>
      <c r="M17" s="369"/>
      <c r="N17" s="370" t="str">
        <f>Badges!C220</f>
        <v>Attend a babysitter training course</v>
      </c>
      <c r="O17" s="372" t="str">
        <f>IF(Badges!E220="A","A"," ")</f>
        <v xml:space="preserve"> </v>
      </c>
      <c r="Q17" s="369"/>
      <c r="R17" s="370" t="str">
        <f>Badges!C294</f>
        <v>Construction challenge</v>
      </c>
      <c r="S17" s="372" t="str">
        <f>IF(Badges!E294="A","A"," ")</f>
        <v xml:space="preserve"> </v>
      </c>
    </row>
    <row r="18" spans="1:19" x14ac:dyDescent="0.2">
      <c r="A18" s="606" t="str">
        <f>Summary!A17</f>
        <v>Animal Helpers</v>
      </c>
      <c r="B18" s="607"/>
      <c r="C18" s="374" t="str">
        <f>IF(Badges!E283="C","C",IF(Badges!E283="P","P",""))</f>
        <v>C</v>
      </c>
      <c r="E18" s="369"/>
      <c r="F18" s="370" t="str">
        <f>Badges!C72</f>
        <v>Go to your audience</v>
      </c>
      <c r="G18" s="372" t="str">
        <f>IF(Badges!E72="A","A"," ")</f>
        <v xml:space="preserve"> </v>
      </c>
      <c r="I18" s="369"/>
      <c r="J18" s="370" t="str">
        <f>Badges!C148</f>
        <v>Make a design with nails on wood</v>
      </c>
      <c r="K18" s="372" t="str">
        <f>IF(Badges!E147="A","A"," ")</f>
        <v xml:space="preserve"> </v>
      </c>
      <c r="M18" s="369"/>
      <c r="N18" s="370" t="str">
        <f>Badges!C221</f>
        <v>Interview five moms about what they</v>
      </c>
      <c r="O18" s="372" t="str">
        <f>IF(Badges!E221="A","A"," ")</f>
        <v xml:space="preserve"> </v>
      </c>
      <c r="Q18" s="369"/>
      <c r="R18" s="370" t="str">
        <f>Badges!C295</f>
        <v>Soar winners</v>
      </c>
      <c r="S18" s="372" t="str">
        <f>IF(Badges!E295="A","A"," ")</f>
        <v xml:space="preserve"> </v>
      </c>
    </row>
    <row r="19" spans="1:19" x14ac:dyDescent="0.2">
      <c r="A19" s="606" t="str">
        <f>Summary!A18</f>
        <v>Field Day</v>
      </c>
      <c r="B19" s="607"/>
      <c r="C19" s="374" t="str">
        <f>IF(Badges!E306="C","C",IF(Badges!E306="P","P",""))</f>
        <v/>
      </c>
      <c r="E19" s="583" t="str">
        <f>Badges!B75</f>
        <v>Science of Happiness</v>
      </c>
      <c r="F19" s="584"/>
      <c r="G19" s="584"/>
      <c r="I19" s="369"/>
      <c r="J19" s="370" t="str">
        <f>Badges!C149</f>
        <v>Create a sculpture</v>
      </c>
      <c r="K19" s="372" t="str">
        <f>IF(Badges!E148="A","A"," ")</f>
        <v xml:space="preserve"> </v>
      </c>
      <c r="M19" s="369"/>
      <c r="N19" s="370" t="str">
        <f>Badges!C222</f>
        <v>Interview five experienced babysitters</v>
      </c>
      <c r="O19" s="372" t="str">
        <f>IF(Badges!E222="A","A"," ")</f>
        <v xml:space="preserve"> </v>
      </c>
      <c r="Q19" s="369"/>
      <c r="R19" s="370" t="str">
        <f>Badges!C296</f>
        <v>Make it "flink."</v>
      </c>
      <c r="S19" s="372" t="str">
        <f>IF(Badges!E296="A","A"," ")</f>
        <v xml:space="preserve"> </v>
      </c>
    </row>
    <row r="20" spans="1:19" x14ac:dyDescent="0.2">
      <c r="A20" s="606" t="str">
        <f>Summary!A19</f>
        <v>Entrepreneur</v>
      </c>
      <c r="B20" s="607"/>
      <c r="C20" s="374" t="str">
        <f>IF(Badges!E329="C","C",IF(Badges!E329="P","P",""))</f>
        <v/>
      </c>
      <c r="E20" s="369">
        <v>1</v>
      </c>
      <c r="F20" s="370" t="str">
        <f>Badges!C76</f>
        <v>Make yourself happier</v>
      </c>
      <c r="G20" s="371"/>
      <c r="I20" s="369">
        <v>2</v>
      </c>
      <c r="J20" s="370" t="str">
        <f>Badges!C150</f>
        <v>Keep it level</v>
      </c>
      <c r="K20" s="371"/>
      <c r="M20" s="369">
        <v>3</v>
      </c>
      <c r="N20" s="370" t="str">
        <f>Badges!C223</f>
        <v>Focus on play</v>
      </c>
      <c r="O20" s="371"/>
      <c r="Q20" s="369">
        <v>4</v>
      </c>
      <c r="R20" s="370" t="str">
        <f>Badges!C297</f>
        <v>Find fun in fiction</v>
      </c>
      <c r="S20" s="371"/>
    </row>
    <row r="21" spans="1:19" x14ac:dyDescent="0.2">
      <c r="A21" s="606" t="str">
        <f>Summary!A20</f>
        <v>Netiquette</v>
      </c>
      <c r="B21" s="607"/>
      <c r="C21" s="374" t="str">
        <f>IF(Badges!E352="C","C",IF(Badges!E352="P","P",""))</f>
        <v/>
      </c>
      <c r="E21" s="369"/>
      <c r="F21" s="370" t="str">
        <f>Badges!C77</f>
        <v>Get into a state of "flow"</v>
      </c>
      <c r="G21" s="372" t="str">
        <f>IF(Badges!E77="A","A"," ")</f>
        <v xml:space="preserve"> </v>
      </c>
      <c r="I21" s="369"/>
      <c r="J21" s="370" t="str">
        <f>Badges!C151</f>
        <v>Level up</v>
      </c>
      <c r="K21" s="372" t="str">
        <f>IF(Badges!E150="A","A"," ")</f>
        <v xml:space="preserve"> </v>
      </c>
      <c r="M21" s="369"/>
      <c r="N21" s="370" t="str">
        <f>Badges!C224</f>
        <v>Interview an educational toy or game</v>
      </c>
      <c r="O21" s="372" t="str">
        <f>IF(Badges!E224="A","A"," ")</f>
        <v xml:space="preserve"> </v>
      </c>
      <c r="Q21" s="369"/>
      <c r="R21" s="370" t="str">
        <f>Badges!C298</f>
        <v>From read to reality</v>
      </c>
      <c r="S21" s="372" t="str">
        <f>IF(Badges!E298="A","A"," ")</f>
        <v xml:space="preserve"> </v>
      </c>
    </row>
    <row r="22" spans="1:19" x14ac:dyDescent="0.2">
      <c r="A22" s="376"/>
      <c r="B22" s="377"/>
      <c r="C22" s="415"/>
      <c r="E22" s="369"/>
      <c r="F22" s="370" t="str">
        <f>Badges!C78</f>
        <v>Count three blessings</v>
      </c>
      <c r="G22" s="372" t="str">
        <f>IF(Badges!E78="A","A"," ")</f>
        <v xml:space="preserve"> </v>
      </c>
      <c r="I22" s="369"/>
      <c r="J22" s="370" t="str">
        <f>Badges!C152</f>
        <v>Make it right</v>
      </c>
      <c r="K22" s="372" t="str">
        <f>IF(Badges!E151="A","A"," ")</f>
        <v xml:space="preserve"> </v>
      </c>
      <c r="M22" s="369"/>
      <c r="N22" s="370" t="str">
        <f>Badges!C225</f>
        <v>Observe kids at a toy store for two</v>
      </c>
      <c r="O22" s="372" t="str">
        <f>IF(Badges!E225="A","A"," ")</f>
        <v xml:space="preserve"> </v>
      </c>
      <c r="Q22" s="369"/>
      <c r="R22" s="370" t="str">
        <f>Badges!C299</f>
        <v>From virtual to reality</v>
      </c>
      <c r="S22" s="372" t="str">
        <f>IF(Badges!E299="A","A"," ")</f>
        <v xml:space="preserve"> </v>
      </c>
    </row>
    <row r="23" spans="1:19" x14ac:dyDescent="0.2">
      <c r="A23" s="583" t="str">
        <f>Badges!B6</f>
        <v>Digital Movie Maker</v>
      </c>
      <c r="B23" s="584"/>
      <c r="C23" s="584"/>
      <c r="E23" s="369"/>
      <c r="F23" s="370" t="str">
        <f>Badges!C79</f>
        <v>Stop and smell the roses</v>
      </c>
      <c r="G23" s="372" t="str">
        <f>IF(Badges!E79="A","A"," ")</f>
        <v xml:space="preserve"> </v>
      </c>
      <c r="I23" s="369"/>
      <c r="J23" s="370" t="str">
        <f>Badges!C153</f>
        <v>Do a survey</v>
      </c>
      <c r="K23" s="372" t="str">
        <f>IF(Badges!E152="A","A"," ")</f>
        <v xml:space="preserve"> </v>
      </c>
      <c r="M23" s="369"/>
      <c r="N23" s="370" t="str">
        <f>Badges!C226</f>
        <v>Volunteer for at least two hours</v>
      </c>
      <c r="O23" s="372" t="str">
        <f>IF(Badges!E226="A","A"," ")</f>
        <v xml:space="preserve"> </v>
      </c>
      <c r="Q23" s="369"/>
      <c r="R23" s="370" t="str">
        <f>Badges!C300</f>
        <v>From board to reality</v>
      </c>
      <c r="S23" s="372" t="str">
        <f>IF(Badges!E300="A","A"," ")</f>
        <v xml:space="preserve"> </v>
      </c>
    </row>
    <row r="24" spans="1:19" x14ac:dyDescent="0.2">
      <c r="A24" s="369">
        <v>1</v>
      </c>
      <c r="B24" s="370" t="str">
        <f>Badges!C7</f>
        <v>Learn digital video basics</v>
      </c>
      <c r="C24" s="371"/>
      <c r="E24" s="369">
        <v>2</v>
      </c>
      <c r="F24" s="370" t="str">
        <f>Badges!C80</f>
        <v>Think differently for happiness</v>
      </c>
      <c r="G24" s="371"/>
      <c r="I24" s="369">
        <v>3</v>
      </c>
      <c r="J24" s="370" t="str">
        <f>Badges!C154</f>
        <v>Use a screwdriver</v>
      </c>
      <c r="K24" s="371"/>
      <c r="M24" s="369">
        <v>4</v>
      </c>
      <c r="N24" s="370" t="str">
        <f>Badges!C227</f>
        <v>Find potential employers</v>
      </c>
      <c r="O24" s="371"/>
      <c r="Q24" s="369">
        <v>5</v>
      </c>
      <c r="R24" s="370" t="str">
        <f>Badges!C301</f>
        <v>Stage your grand finale</v>
      </c>
      <c r="S24" s="371"/>
    </row>
    <row r="25" spans="1:19" x14ac:dyDescent="0.2">
      <c r="A25" s="369"/>
      <c r="B25" s="370" t="str">
        <f>Badges!C8</f>
        <v>Connect with a local expert to learn</v>
      </c>
      <c r="C25" s="372" t="str">
        <f>IF(Badges!E8="A","A"," ")</f>
        <v xml:space="preserve"> </v>
      </c>
      <c r="E25" s="369"/>
      <c r="F25" s="370" t="str">
        <f>Badges!C81</f>
        <v>Focus on what's realistic</v>
      </c>
      <c r="G25" s="372" t="str">
        <f>IF(Badges!E81="A","A"," ")</f>
        <v xml:space="preserve"> </v>
      </c>
      <c r="I25" s="369"/>
      <c r="J25" s="370" t="str">
        <f>Badges!C155</f>
        <v>Fix loose screws</v>
      </c>
      <c r="K25" s="372" t="str">
        <f>IF(Badges!E154="A","A"," ")</f>
        <v xml:space="preserve"> </v>
      </c>
      <c r="M25" s="369"/>
      <c r="N25" s="370" t="str">
        <f>Badges!C228</f>
        <v>Market yourself</v>
      </c>
      <c r="O25" s="372" t="str">
        <f>IF(Badges!E228="A","A"," ")</f>
        <v xml:space="preserve"> </v>
      </c>
      <c r="Q25" s="369"/>
      <c r="R25" s="370" t="str">
        <f>Badges!C302</f>
        <v>A puzzle pentathlon</v>
      </c>
      <c r="S25" s="372" t="str">
        <f>IF(Badges!E302="A","A"," ")</f>
        <v xml:space="preserve"> </v>
      </c>
    </row>
    <row r="26" spans="1:19" x14ac:dyDescent="0.2">
      <c r="A26" s="369"/>
      <c r="B26" s="370" t="str">
        <f>Badges!C9</f>
        <v>Take a class</v>
      </c>
      <c r="C26" s="372" t="str">
        <f>IF(Badges!E9="A","A"," ")</f>
        <v xml:space="preserve"> </v>
      </c>
      <c r="E26" s="369"/>
      <c r="F26" s="370" t="str">
        <f>Badges!C82</f>
        <v>Try to use your strengths</v>
      </c>
      <c r="G26" s="372" t="str">
        <f>IF(Badges!E82="A","A"," ")</f>
        <v xml:space="preserve"> </v>
      </c>
      <c r="I26" s="369"/>
      <c r="J26" s="370" t="str">
        <f>Badges!C156</f>
        <v>Attach it, detach it</v>
      </c>
      <c r="K26" s="372" t="str">
        <f>IF(Badges!E155="A","A"," ")</f>
        <v xml:space="preserve"> </v>
      </c>
      <c r="M26" s="369"/>
      <c r="N26" s="370" t="str">
        <f>Badges!C229</f>
        <v xml:space="preserve">Create a questionnaire to give to </v>
      </c>
      <c r="O26" s="372" t="str">
        <f>IF(Badges!E229="A","A"," ")</f>
        <v xml:space="preserve"> </v>
      </c>
      <c r="Q26" s="369"/>
      <c r="R26" s="370" t="str">
        <f>Badges!C303</f>
        <v>A relay pentathlon</v>
      </c>
      <c r="S26" s="372" t="str">
        <f>IF(Badges!E303="A","A"," ")</f>
        <v xml:space="preserve"> </v>
      </c>
    </row>
    <row r="27" spans="1:19" x14ac:dyDescent="0.2">
      <c r="A27" s="369"/>
      <c r="B27" s="370" t="str">
        <f>Badges!C10</f>
        <v>Teach yourself</v>
      </c>
      <c r="C27" s="372" t="str">
        <f>IF(Badges!E10="A","A"," ")</f>
        <v>A</v>
      </c>
      <c r="E27" s="369"/>
      <c r="F27" s="370" t="str">
        <f>Badges!C79</f>
        <v>Stop and smell the roses</v>
      </c>
      <c r="G27" s="372" t="str">
        <f>IF(Badges!E83="A","A"," ")</f>
        <v xml:space="preserve"> </v>
      </c>
      <c r="I27" s="369"/>
      <c r="J27" s="370" t="str">
        <f>Badges!C157</f>
        <v>Build with a screwdriver</v>
      </c>
      <c r="K27" s="372" t="str">
        <f>IF(Badges!E156="A","A"," ")</f>
        <v xml:space="preserve"> </v>
      </c>
      <c r="M27" s="369"/>
      <c r="N27" s="370" t="str">
        <f>Badges!C230</f>
        <v>Conduct interviews with potential</v>
      </c>
      <c r="O27" s="372" t="str">
        <f>IF(Badges!E230="A","A"," ")</f>
        <v xml:space="preserve"> </v>
      </c>
      <c r="Q27" s="369"/>
      <c r="R27" s="370" t="str">
        <f>Badges!C304</f>
        <v>A wheel pentathlon</v>
      </c>
      <c r="S27" s="372" t="str">
        <f>IF(Badges!E304="A","A"," ")</f>
        <v xml:space="preserve"> </v>
      </c>
    </row>
    <row r="28" spans="1:19" x14ac:dyDescent="0.2">
      <c r="A28" s="369">
        <v>2</v>
      </c>
      <c r="B28" s="370" t="str">
        <f>Badges!C11</f>
        <v>Film. Then film some more…</v>
      </c>
      <c r="C28" s="371"/>
      <c r="E28" s="369">
        <v>3</v>
      </c>
      <c r="F28" s="370" t="str">
        <f>Badges!C84</f>
        <v>Get happy through others</v>
      </c>
      <c r="G28" s="371"/>
      <c r="I28" s="369">
        <v>4</v>
      </c>
      <c r="J28" s="370" t="str">
        <f>Badges!C158</f>
        <v>Saw some wood</v>
      </c>
      <c r="K28" s="371"/>
      <c r="M28" s="369">
        <v>5</v>
      </c>
      <c r="N28" s="370" t="str">
        <f>Badges!C231</f>
        <v>Practice your babysitting skills</v>
      </c>
      <c r="O28" s="371"/>
      <c r="Q28" s="583" t="str">
        <f>Badges!B307</f>
        <v>Entrepreneur</v>
      </c>
      <c r="R28" s="584"/>
      <c r="S28" s="584"/>
    </row>
    <row r="29" spans="1:19" x14ac:dyDescent="0.2">
      <c r="A29" s="369"/>
      <c r="B29" s="370" t="str">
        <f>Badges!C12</f>
        <v>Film a sporting event</v>
      </c>
      <c r="C29" s="372" t="str">
        <f>IF(Badges!E12="A","A"," ")</f>
        <v xml:space="preserve"> </v>
      </c>
      <c r="E29" s="369"/>
      <c r="F29" s="370" t="str">
        <f>Badges!C85</f>
        <v>Make a gratitude visit</v>
      </c>
      <c r="G29" s="372" t="str">
        <f>IF(Badges!E85="A","A"," ")</f>
        <v xml:space="preserve"> </v>
      </c>
      <c r="I29" s="369"/>
      <c r="J29" s="370" t="str">
        <f>Badges!C159</f>
        <v>End the alphabet</v>
      </c>
      <c r="K29" s="372" t="str">
        <f>IF(Badges!E158="A","A"," ")</f>
        <v xml:space="preserve"> </v>
      </c>
      <c r="M29" s="369"/>
      <c r="N29" s="370" t="str">
        <f>Badges!C232</f>
        <v>Come prepared for a game</v>
      </c>
      <c r="O29" s="372" t="str">
        <f>IF(Badges!E232="A","A"," ")</f>
        <v xml:space="preserve"> </v>
      </c>
      <c r="Q29" s="369">
        <v>1</v>
      </c>
      <c r="R29" s="370" t="str">
        <f>Badges!C308</f>
        <v>Brainstorm business ideas</v>
      </c>
      <c r="S29" s="371"/>
    </row>
    <row r="30" spans="1:19" x14ac:dyDescent="0.2">
      <c r="A30" s="369"/>
      <c r="B30" s="370" t="str">
        <f>Badges!C13</f>
        <v>Film a celebration</v>
      </c>
      <c r="C30" s="372" t="str">
        <f>IF(Badges!E13="A","A"," ")</f>
        <v xml:space="preserve"> </v>
      </c>
      <c r="E30" s="369"/>
      <c r="F30" s="370" t="str">
        <f>Badges!C86</f>
        <v>Write a forgiveness letter</v>
      </c>
      <c r="G30" s="372" t="str">
        <f>IF(Badges!E86="A","A"," ")</f>
        <v xml:space="preserve"> </v>
      </c>
      <c r="I30" s="369"/>
      <c r="J30" s="370" t="str">
        <f>Badges!C160</f>
        <v>Square it off</v>
      </c>
      <c r="K30" s="372" t="str">
        <f>IF(Badges!E159="A","A"," ")</f>
        <v xml:space="preserve"> </v>
      </c>
      <c r="M30" s="369"/>
      <c r="N30" s="370" t="str">
        <f>Badges!C233</f>
        <v>Make a tasty snack</v>
      </c>
      <c r="O30" s="372" t="str">
        <f>IF(Badges!E233="A","A"," ")</f>
        <v xml:space="preserve"> </v>
      </c>
      <c r="Q30" s="369"/>
      <c r="R30" s="370" t="str">
        <f>Badges!C309</f>
        <v>Interview your client</v>
      </c>
      <c r="S30" s="372" t="str">
        <f>IF(Badges!E309="A","A"," ")</f>
        <v xml:space="preserve"> </v>
      </c>
    </row>
    <row r="31" spans="1:19" x14ac:dyDescent="0.2">
      <c r="A31" s="369"/>
      <c r="B31" s="370" t="str">
        <f>Badges!C14</f>
        <v>Film a day in your life</v>
      </c>
      <c r="C31" s="372" t="str">
        <f>IF(Badges!E14="A","A"," ")</f>
        <v>A</v>
      </c>
      <c r="E31" s="369"/>
      <c r="F31" s="370" t="str">
        <f>Badges!C83</f>
        <v>Be happy for others</v>
      </c>
      <c r="G31" s="372" t="str">
        <f>IF(Badges!E87="A","A"," ")</f>
        <v xml:space="preserve"> </v>
      </c>
      <c r="I31" s="369"/>
      <c r="J31" s="370" t="str">
        <f>Badges!C161</f>
        <v>Make a simple doll</v>
      </c>
      <c r="K31" s="372" t="str">
        <f>IF(Badges!E160="A","A"," ")</f>
        <v xml:space="preserve"> </v>
      </c>
      <c r="M31" s="369"/>
      <c r="N31" s="370" t="str">
        <f>Badges!C234</f>
        <v>Plan a fun craft</v>
      </c>
      <c r="O31" s="372" t="str">
        <f>IF(Badges!E234="A","A"," ")</f>
        <v xml:space="preserve"> </v>
      </c>
      <c r="Q31" s="369"/>
      <c r="R31" s="370" t="str">
        <f>Badges!C310</f>
        <v>Become a keen observer</v>
      </c>
      <c r="S31" s="372" t="str">
        <f>IF(Badges!E310="A","A"," ")</f>
        <v xml:space="preserve"> </v>
      </c>
    </row>
    <row r="32" spans="1:19" x14ac:dyDescent="0.2">
      <c r="A32" s="369">
        <v>3</v>
      </c>
      <c r="B32" s="370" t="str">
        <f>Badges!C15</f>
        <v>Pick the perfect subject</v>
      </c>
      <c r="C32" s="371"/>
      <c r="E32" s="369">
        <v>4</v>
      </c>
      <c r="F32" s="370" t="str">
        <f>Badges!C88</f>
        <v>Do a helpful happiness experiment</v>
      </c>
      <c r="G32" s="371"/>
      <c r="I32" s="369">
        <v>5</v>
      </c>
      <c r="J32" s="370" t="str">
        <f>Badges!C162</f>
        <v>Build something yourself</v>
      </c>
      <c r="K32" s="371"/>
      <c r="M32" s="583" t="str">
        <f>Badges!B238</f>
        <v>Night Owl</v>
      </c>
      <c r="N32" s="584"/>
      <c r="O32" s="584"/>
      <c r="Q32" s="369"/>
      <c r="R32" s="370" t="str">
        <f>Badges!C311</f>
        <v>Group brainstorm</v>
      </c>
      <c r="S32" s="372" t="str">
        <f>IF(Badges!E311="A","A"," ")</f>
        <v xml:space="preserve"> </v>
      </c>
    </row>
    <row r="33" spans="1:19" x14ac:dyDescent="0.2">
      <c r="A33" s="369"/>
      <c r="B33" s="370" t="str">
        <f>Badges!C16</f>
        <v>Share a scene from a book in the</v>
      </c>
      <c r="C33" s="372" t="str">
        <f>IF(Badges!E16="A","A"," ")</f>
        <v xml:space="preserve"> </v>
      </c>
      <c r="E33" s="369"/>
      <c r="F33" s="370" t="str">
        <f>Badges!C89</f>
        <v xml:space="preserve">Design your own five-question </v>
      </c>
      <c r="G33" s="372" t="str">
        <f>IF(Badges!E89="A","A"," ")</f>
        <v xml:space="preserve"> </v>
      </c>
      <c r="I33" s="369"/>
      <c r="J33" s="370" t="str">
        <f>Badges!C163</f>
        <v>Build with your expert</v>
      </c>
      <c r="K33" s="372" t="str">
        <f>IF(Badges!E162="A","A"," ")</f>
        <v xml:space="preserve"> </v>
      </c>
      <c r="M33" s="369">
        <v>1</v>
      </c>
      <c r="N33" s="370" t="str">
        <f>Badges!C239</f>
        <v>Take a field trip to explore the night</v>
      </c>
      <c r="O33" s="371"/>
      <c r="Q33" s="369">
        <v>2</v>
      </c>
      <c r="R33" s="370" t="str">
        <f>Badges!C312</f>
        <v>Improve one idea</v>
      </c>
      <c r="S33" s="371"/>
    </row>
    <row r="34" spans="1:19" x14ac:dyDescent="0.2">
      <c r="A34" s="369"/>
      <c r="B34" s="370" t="str">
        <f>Badges!C17</f>
        <v>Share a cause</v>
      </c>
      <c r="C34" s="372" t="str">
        <f>IF(Badges!E17="A","A"," ")</f>
        <v>A</v>
      </c>
      <c r="E34" s="369"/>
      <c r="F34" s="370" t="str">
        <f>Badges!C90</f>
        <v>Try quick polling</v>
      </c>
      <c r="G34" s="372" t="str">
        <f>IF(Badges!E90="A","A"," ")</f>
        <v xml:space="preserve"> </v>
      </c>
      <c r="I34" s="369"/>
      <c r="J34" s="370" t="str">
        <f>Badges!C164</f>
        <v>Build with home improvers</v>
      </c>
      <c r="K34" s="372" t="str">
        <f>IF(Badges!E163="A","A"," ")</f>
        <v xml:space="preserve"> </v>
      </c>
      <c r="M34" s="369"/>
      <c r="N34" s="370" t="str">
        <f>Badges!C240</f>
        <v>Share night art</v>
      </c>
      <c r="O34" s="372" t="str">
        <f>IF(Badges!E240="A","A"," ")</f>
        <v xml:space="preserve"> </v>
      </c>
      <c r="Q34" s="369"/>
      <c r="R34" s="370" t="str">
        <f>Badges!C313</f>
        <v>Divide your idea into different parts</v>
      </c>
      <c r="S34" s="372" t="str">
        <f>IF(Badges!E313="A","A"," ")</f>
        <v xml:space="preserve"> </v>
      </c>
    </row>
    <row r="35" spans="1:19" x14ac:dyDescent="0.2">
      <c r="A35" s="369"/>
      <c r="B35" s="370" t="str">
        <f>Badges!C18</f>
        <v>Share a family story</v>
      </c>
      <c r="C35" s="372" t="str">
        <f>IF(Badges!E18="A","A"," ")</f>
        <v xml:space="preserve"> </v>
      </c>
      <c r="E35" s="369"/>
      <c r="F35" s="370" t="str">
        <f>Badges!C87</f>
        <v>Make something meaningful</v>
      </c>
      <c r="G35" s="372" t="str">
        <f>IF(Badges!E91="A","A"," ")</f>
        <v xml:space="preserve"> </v>
      </c>
      <c r="I35" s="369"/>
      <c r="J35" s="370" t="str">
        <f>Badges!C165</f>
        <v>Build at a craft store or artisan</v>
      </c>
      <c r="K35" s="372" t="str">
        <f>IF(Badges!E164="A","A"," ")</f>
        <v xml:space="preserve"> </v>
      </c>
      <c r="M35" s="369"/>
      <c r="N35" s="370" t="str">
        <f>Badges!C241</f>
        <v>Get into nightlife</v>
      </c>
      <c r="O35" s="372" t="str">
        <f>IF(Badges!E241="A","A"," ")</f>
        <v xml:space="preserve"> </v>
      </c>
      <c r="Q35" s="369"/>
      <c r="R35" s="370" t="str">
        <f>Badges!C314</f>
        <v>Beat your competitors</v>
      </c>
      <c r="S35" s="372" t="str">
        <f>IF(Badges!E314="A","A"," ")</f>
        <v xml:space="preserve"> </v>
      </c>
    </row>
    <row r="36" spans="1:19" ht="12.75" customHeight="1" x14ac:dyDescent="0.2">
      <c r="A36" s="369">
        <v>4</v>
      </c>
      <c r="B36" s="370" t="str">
        <f>Badges!C19</f>
        <v>Action</v>
      </c>
      <c r="C36" s="371"/>
      <c r="E36" s="369">
        <v>5</v>
      </c>
      <c r="F36" s="370" t="str">
        <f>Badges!C92</f>
        <v>Create a happiness action plan</v>
      </c>
      <c r="G36" s="371"/>
      <c r="I36" s="583" t="str">
        <f>Badges!B168</f>
        <v>Special Agent</v>
      </c>
      <c r="J36" s="584"/>
      <c r="K36" s="584"/>
      <c r="M36" s="369"/>
      <c r="N36" s="370" t="str">
        <f>Badges!C242</f>
        <v>Go solar (or luncar, or …</v>
      </c>
      <c r="O36" s="372" t="str">
        <f>IF(Badges!E242="A","A"," ")</f>
        <v xml:space="preserve"> </v>
      </c>
      <c r="Q36" s="369"/>
      <c r="R36" s="370" t="str">
        <f>Badges!C315</f>
        <v>Use a "guideline."</v>
      </c>
      <c r="S36" s="372" t="str">
        <f>IF(Badges!E315="A","A"," ")</f>
        <v xml:space="preserve"> </v>
      </c>
    </row>
    <row r="37" spans="1:19" ht="12.75" customHeight="1" x14ac:dyDescent="0.2">
      <c r="A37" s="369"/>
      <c r="B37" s="370" t="str">
        <f>Badges!C20</f>
        <v>Work solo</v>
      </c>
      <c r="C37" s="372" t="str">
        <f>IF(Badges!E20="A","A"," ")</f>
        <v xml:space="preserve"> </v>
      </c>
      <c r="E37" s="369"/>
      <c r="F37" s="370" t="str">
        <f>Badges!C93</f>
        <v>Find a happiness helper</v>
      </c>
      <c r="G37" s="372" t="str">
        <f>IF(Badges!E93="A","A"," ")</f>
        <v xml:space="preserve"> </v>
      </c>
      <c r="I37" s="369">
        <v>1</v>
      </c>
      <c r="J37" s="370" t="str">
        <f>Badges!C169</f>
        <v>Investigate investigation</v>
      </c>
      <c r="K37" s="371"/>
      <c r="M37" s="369">
        <v>2</v>
      </c>
      <c r="N37" s="370" t="str">
        <f>Badges!C243</f>
        <v>Tour your world after dark</v>
      </c>
      <c r="O37" s="371"/>
      <c r="Q37" s="369">
        <v>3</v>
      </c>
      <c r="R37" s="370" t="str">
        <f>Badges!C316</f>
        <v>Get into the financial side of things</v>
      </c>
      <c r="S37" s="371"/>
    </row>
    <row r="38" spans="1:19" x14ac:dyDescent="0.2">
      <c r="A38" s="369"/>
      <c r="B38" s="370" t="str">
        <f>Badges!C21</f>
        <v>Work with friends</v>
      </c>
      <c r="C38" s="372" t="str">
        <f>IF(Badges!E21="A","A"," ")</f>
        <v>A</v>
      </c>
      <c r="E38" s="369"/>
      <c r="F38" s="370" t="str">
        <f>Badges!C94</f>
        <v>Create an inspiration collage with</v>
      </c>
      <c r="G38" s="372" t="str">
        <f>IF(Badges!E94="A","A"," ")</f>
        <v xml:space="preserve"> </v>
      </c>
      <c r="I38" s="369"/>
      <c r="J38" s="370" t="str">
        <f>Badges!C170</f>
        <v>Organize a CSI-themed night for</v>
      </c>
      <c r="K38" s="372" t="str">
        <f>IF(Badges!E170="A","A"," ")</f>
        <v>A</v>
      </c>
      <c r="M38" s="369"/>
      <c r="N38" s="370" t="str">
        <f>Badges!C244</f>
        <v>Tour your neighborhood at night</v>
      </c>
      <c r="O38" s="372" t="str">
        <f>IF(Badges!E244="A","A"," ")</f>
        <v xml:space="preserve"> </v>
      </c>
      <c r="Q38" s="369"/>
      <c r="R38" s="370" t="str">
        <f>Badges!C317</f>
        <v>Seed money</v>
      </c>
      <c r="S38" s="372" t="str">
        <f>IF(Badges!E317="A","A"," ")</f>
        <v xml:space="preserve"> </v>
      </c>
    </row>
    <row r="39" spans="1:19" x14ac:dyDescent="0.2">
      <c r="A39" s="369"/>
      <c r="B39" s="370" t="str">
        <f>Badges!C22</f>
        <v>Work with a mentor</v>
      </c>
      <c r="C39" s="372" t="str">
        <f>IF(Badges!E22="A","A"," ")</f>
        <v xml:space="preserve"> </v>
      </c>
      <c r="E39" s="369"/>
      <c r="F39" s="370" t="str">
        <f>Badges!C91</f>
        <v>Focus on one friend</v>
      </c>
      <c r="G39" s="372" t="str">
        <f>IF(Badges!E95="A","A"," ")</f>
        <v xml:space="preserve"> </v>
      </c>
      <c r="I39" s="369"/>
      <c r="J39" s="370" t="str">
        <f>Badges!C171</f>
        <v>Host an "Identity Crisis" party</v>
      </c>
      <c r="K39" s="372" t="str">
        <f>IF(Badges!E171="A","A"," ")</f>
        <v xml:space="preserve"> </v>
      </c>
      <c r="M39" s="369"/>
      <c r="N39" s="370" t="str">
        <f>Badges!C245</f>
        <v>Visit a park, trail, lake, stream, or</v>
      </c>
      <c r="O39" s="372" t="str">
        <f>IF(Badges!E245="A","A"," ")</f>
        <v xml:space="preserve"> </v>
      </c>
      <c r="Q39" s="369"/>
      <c r="R39" s="370" t="str">
        <f>Badges!C318</f>
        <v>Business models</v>
      </c>
      <c r="S39" s="372" t="str">
        <f>IF(Badges!E318="A","A"," ")</f>
        <v xml:space="preserve"> </v>
      </c>
    </row>
    <row r="40" spans="1:19" x14ac:dyDescent="0.2">
      <c r="A40" s="369">
        <v>5</v>
      </c>
      <c r="B40" s="370" t="str">
        <f>Badges!C23</f>
        <v>Edit and premiere your movie</v>
      </c>
      <c r="C40" s="371"/>
      <c r="E40" s="583" t="str">
        <f>Badges!B98</f>
        <v>Screenwriter</v>
      </c>
      <c r="F40" s="616"/>
      <c r="G40" s="616"/>
      <c r="I40" s="369"/>
      <c r="J40" s="370" t="str">
        <f>Badges!C172</f>
        <v>Play Jane Bond</v>
      </c>
      <c r="K40" s="372" t="str">
        <f>IF(Badges!E172="A","A"," ")</f>
        <v xml:space="preserve"> </v>
      </c>
      <c r="M40" s="369"/>
      <c r="N40" s="370" t="str">
        <f>Badges!C246</f>
        <v>Visit a place that's open 24 hours</v>
      </c>
      <c r="O40" s="372" t="str">
        <f>IF(Badges!E246="A","A"," ")</f>
        <v xml:space="preserve"> </v>
      </c>
      <c r="Q40" s="369"/>
      <c r="R40" s="370" t="str">
        <f>Badges!C319</f>
        <v>Merchandising</v>
      </c>
      <c r="S40" s="372" t="str">
        <f>IF(Badges!E319="A","A"," ")</f>
        <v xml:space="preserve"> </v>
      </c>
    </row>
    <row r="41" spans="1:19" x14ac:dyDescent="0.2">
      <c r="A41" s="369"/>
      <c r="B41" s="370" t="str">
        <f>Badges!C24</f>
        <v>Add a sound track</v>
      </c>
      <c r="C41" s="372" t="str">
        <f>IF(Badges!E24="A","A"," ")</f>
        <v>A</v>
      </c>
      <c r="E41" s="369">
        <v>1</v>
      </c>
      <c r="F41" s="370" t="str">
        <f>Badges!C99</f>
        <v>Decide what makes a good script</v>
      </c>
      <c r="G41" s="371"/>
      <c r="I41" s="369">
        <v>2</v>
      </c>
      <c r="J41" s="370" t="str">
        <f>Badges!C173</f>
        <v>Reveal reality</v>
      </c>
      <c r="K41" s="371"/>
      <c r="M41" s="369">
        <v>3</v>
      </c>
      <c r="N41" s="370" t="str">
        <f>Badges!C247</f>
        <v>Meet people who work night hours</v>
      </c>
      <c r="O41" s="371"/>
      <c r="Q41" s="369">
        <v>4</v>
      </c>
      <c r="R41" s="370" t="str">
        <f>Badges!C320</f>
        <v>Imagine creating a business</v>
      </c>
      <c r="S41" s="371"/>
    </row>
    <row r="42" spans="1:19" ht="12.75" customHeight="1" x14ac:dyDescent="0.2">
      <c r="A42" s="369"/>
      <c r="B42" s="370" t="str">
        <f>Badges!C25</f>
        <v>Add a title and credits</v>
      </c>
      <c r="C42" s="372" t="str">
        <f>IF(Badges!E25="A","A"," ")</f>
        <v xml:space="preserve"> </v>
      </c>
      <c r="E42" s="369"/>
      <c r="F42" s="370" t="str">
        <f>Badges!C100</f>
        <v xml:space="preserve">Watch one movie or three shows in </v>
      </c>
      <c r="G42" s="372" t="str">
        <f>IF(Badges!E100="A","A"," ")</f>
        <v xml:space="preserve"> </v>
      </c>
      <c r="I42" s="369"/>
      <c r="J42" s="370" t="str">
        <f>Badges!C174</f>
        <v>Interview someone in forensics</v>
      </c>
      <c r="K42" s="372" t="str">
        <f>IF(Badges!E174="A","A"," ")</f>
        <v>A</v>
      </c>
      <c r="M42" s="369"/>
      <c r="N42" s="370" t="str">
        <f>Badges!C248</f>
        <v>Be an investigative reporter</v>
      </c>
      <c r="O42" s="372" t="str">
        <f>IF(Badges!E248="A","A"," ")</f>
        <v xml:space="preserve"> </v>
      </c>
      <c r="Q42" s="369"/>
      <c r="R42" s="370" t="str">
        <f>Badges!C321</f>
        <v>Write up a five-point business plan</v>
      </c>
      <c r="S42" s="372" t="str">
        <f>IF(Badges!E321="A","A"," ")</f>
        <v xml:space="preserve"> </v>
      </c>
    </row>
    <row r="43" spans="1:19" ht="12.75" customHeight="1" x14ac:dyDescent="0.2">
      <c r="A43" s="369"/>
      <c r="B43" s="370" t="str">
        <f>Badges!C26</f>
        <v>Add transitions</v>
      </c>
      <c r="C43" s="372" t="str">
        <f>IF(Badges!E26="A","A"," ")</f>
        <v xml:space="preserve"> </v>
      </c>
      <c r="E43" s="369"/>
      <c r="F43" s="370" t="str">
        <f>Badges!C101</f>
        <v>Host a script-dissection party with</v>
      </c>
      <c r="G43" s="372" t="str">
        <f>IF(Badges!E101="A","A"," ")</f>
        <v xml:space="preserve"> </v>
      </c>
      <c r="I43" s="369"/>
      <c r="J43" s="370" t="str">
        <f>Badges!C175</f>
        <v>Try the eyewitness challenge</v>
      </c>
      <c r="K43" s="372" t="str">
        <f>IF(Badges!E175="A","A"," ")</f>
        <v xml:space="preserve"> </v>
      </c>
      <c r="M43" s="369"/>
      <c r="N43" s="370" t="str">
        <f>Badges!C249</f>
        <v>Take part in the night shift</v>
      </c>
      <c r="O43" s="372" t="str">
        <f>IF(Badges!E249="A","A"," ")</f>
        <v xml:space="preserve"> </v>
      </c>
      <c r="Q43" s="369"/>
      <c r="R43" s="370" t="str">
        <f>Badges!C322</f>
        <v>Develop your "pitch."</v>
      </c>
      <c r="S43" s="372" t="str">
        <f>IF(Badges!E322="A","A"," ")</f>
        <v xml:space="preserve"> </v>
      </c>
    </row>
    <row r="44" spans="1:19" x14ac:dyDescent="0.2">
      <c r="A44" s="583" t="str">
        <f>Badges!B29</f>
        <v>Eating for Beauty</v>
      </c>
      <c r="B44" s="584"/>
      <c r="C44" s="584"/>
      <c r="E44" s="369"/>
      <c r="F44" s="370" t="str">
        <f>Badges!C102</f>
        <v>Read two scripts</v>
      </c>
      <c r="G44" s="372" t="str">
        <f>IF(Badges!E102="A","A"," ")</f>
        <v xml:space="preserve"> </v>
      </c>
      <c r="I44" s="369"/>
      <c r="J44" s="370" t="str">
        <f>Badges!C176</f>
        <v>Make some impressions</v>
      </c>
      <c r="K44" s="372" t="str">
        <f>IF(Badges!E176="A","A"," ")</f>
        <v xml:space="preserve"> </v>
      </c>
      <c r="M44" s="369"/>
      <c r="N44" s="370" t="str">
        <f>Badges!C250</f>
        <v>Create a photo essay</v>
      </c>
      <c r="O44" s="372" t="str">
        <f>IF(Badges!E250="A","A"," ")</f>
        <v xml:space="preserve"> </v>
      </c>
      <c r="Q44" s="369"/>
      <c r="R44" s="370" t="str">
        <f>Badges!C323</f>
        <v>Make a mock up of an</v>
      </c>
      <c r="S44" s="372" t="str">
        <f>IF(Badges!E323="A","A"," ")</f>
        <v xml:space="preserve"> </v>
      </c>
    </row>
    <row r="45" spans="1:19" x14ac:dyDescent="0.2">
      <c r="A45" s="369">
        <v>1</v>
      </c>
      <c r="B45" s="370" t="str">
        <f>Badges!C30</f>
        <v>Know how good nutrition helps your</v>
      </c>
      <c r="C45" s="371"/>
      <c r="E45" s="369">
        <v>2</v>
      </c>
      <c r="F45" s="370" t="str">
        <f>Badges!C103</f>
        <v>Come up with an idea for a story</v>
      </c>
      <c r="G45" s="371"/>
      <c r="I45" s="369">
        <v>3</v>
      </c>
      <c r="J45" s="370" t="str">
        <f>Badges!C177</f>
        <v xml:space="preserve">Try the science  </v>
      </c>
      <c r="K45" s="371"/>
      <c r="M45" s="369">
        <v>4</v>
      </c>
      <c r="N45" s="370" t="str">
        <f>Badges!C251</f>
        <v>Explore nature at night</v>
      </c>
      <c r="O45" s="371"/>
      <c r="Q45" s="369">
        <v>5</v>
      </c>
      <c r="R45" s="370" t="str">
        <f>Badges!C324</f>
        <v>Practice sharing your business</v>
      </c>
      <c r="S45" s="371"/>
    </row>
    <row r="46" spans="1:19" x14ac:dyDescent="0.2">
      <c r="A46" s="369"/>
      <c r="B46" s="370" t="str">
        <f>Badges!C31</f>
        <v>Eat by color</v>
      </c>
      <c r="C46" s="372" t="str">
        <f>IF(Badges!E31="A","A"," ")</f>
        <v xml:space="preserve"> </v>
      </c>
      <c r="E46" s="369"/>
      <c r="F46" s="370" t="str">
        <f>Badges!C104</f>
        <v>Look into your own life</v>
      </c>
      <c r="G46" s="372" t="str">
        <f>IF(Badges!E104="A","A"," ")</f>
        <v xml:space="preserve"> </v>
      </c>
      <c r="I46" s="369"/>
      <c r="J46" s="370" t="str">
        <f>Badges!C178</f>
        <v>Forensic chemistry</v>
      </c>
      <c r="K46" s="372" t="str">
        <f>IF(Badges!E178="A","A"," ")</f>
        <v xml:space="preserve"> </v>
      </c>
      <c r="M46" s="369"/>
      <c r="N46" s="370" t="str">
        <f>Badges!C252</f>
        <v>Examine the night sky</v>
      </c>
      <c r="O46" s="372" t="str">
        <f>IF(Badges!E252="A","A"," ")</f>
        <v xml:space="preserve"> </v>
      </c>
      <c r="Q46" s="369"/>
      <c r="R46" s="370" t="str">
        <f>Badges!C325</f>
        <v>Present your idea to someone who</v>
      </c>
      <c r="S46" s="372" t="str">
        <f>IF(Badges!E325="A","A"," ")</f>
        <v xml:space="preserve"> </v>
      </c>
    </row>
    <row r="47" spans="1:19" x14ac:dyDescent="0.2">
      <c r="A47" s="369"/>
      <c r="B47" s="370" t="str">
        <f>Badges!C32</f>
        <v>Have a food-log challenge with</v>
      </c>
      <c r="C47" s="372" t="str">
        <f>IF(Badges!E32="A","A"," ")</f>
        <v xml:space="preserve"> </v>
      </c>
      <c r="E47" s="369"/>
      <c r="F47" s="370" t="str">
        <f>Badges!C105</f>
        <v>Add to a story you already know</v>
      </c>
      <c r="G47" s="372" t="str">
        <f>IF(Badges!E105="A","A"," ")</f>
        <v xml:space="preserve"> </v>
      </c>
      <c r="I47" s="369"/>
      <c r="J47" s="370" t="str">
        <f>Badges!C179</f>
        <v>Forensic physics</v>
      </c>
      <c r="K47" s="372" t="str">
        <f>IF(Badges!E179="A","A"," ")</f>
        <v>A</v>
      </c>
      <c r="M47" s="369"/>
      <c r="N47" s="370" t="str">
        <f>Badges!C253</f>
        <v>Create a nocturnal animal</v>
      </c>
      <c r="O47" s="372" t="str">
        <f>IF(Badges!E253="A","A"," ")</f>
        <v xml:space="preserve"> </v>
      </c>
      <c r="Q47" s="369"/>
      <c r="R47" s="370" t="str">
        <f>Badges!C326</f>
        <v>Present to an expert</v>
      </c>
      <c r="S47" s="372" t="str">
        <f>IF(Badges!E326="A","A"," ")</f>
        <v xml:space="preserve"> </v>
      </c>
    </row>
    <row r="48" spans="1:19" x14ac:dyDescent="0.2">
      <c r="A48" s="369"/>
      <c r="B48" s="370" t="str">
        <f>Badges!C33</f>
        <v>Make your own food pyramid</v>
      </c>
      <c r="C48" s="372" t="str">
        <f>IF(Badges!E33="A","A"," ")</f>
        <v xml:space="preserve"> </v>
      </c>
      <c r="E48" s="369"/>
      <c r="F48" s="370" t="str">
        <f>Badges!C106</f>
        <v>Play Story Maker</v>
      </c>
      <c r="G48" s="372" t="str">
        <f>IF(Badges!E106="A","A"," ")</f>
        <v xml:space="preserve"> </v>
      </c>
      <c r="I48" s="369"/>
      <c r="J48" s="370" t="str">
        <f>Badges!C180</f>
        <v>Forensic biology</v>
      </c>
      <c r="K48" s="372" t="str">
        <f>IF(Badges!E180="A","A"," ")</f>
        <v xml:space="preserve"> </v>
      </c>
      <c r="M48" s="369"/>
      <c r="N48" s="370" t="str">
        <f>Badges!C254</f>
        <v>Sketch a landscape plan for your</v>
      </c>
      <c r="O48" s="372" t="str">
        <f>IF(Badges!E254="A","A"," ")</f>
        <v xml:space="preserve"> </v>
      </c>
      <c r="Q48" s="369"/>
      <c r="R48" s="370" t="str">
        <f>Badges!C327</f>
        <v>Gather a group of clients</v>
      </c>
      <c r="S48" s="372" t="str">
        <f>IF(Badges!E327="A","A"," ")</f>
        <v xml:space="preserve"> </v>
      </c>
    </row>
    <row r="49" spans="1:19" x14ac:dyDescent="0.2">
      <c r="A49" s="369">
        <v>2</v>
      </c>
      <c r="B49" s="370" t="str">
        <f>Badges!C34</f>
        <v>Find out how what you eat affects</v>
      </c>
      <c r="C49" s="371"/>
      <c r="E49" s="369">
        <v>3</v>
      </c>
      <c r="F49" s="370" t="str">
        <f>Badges!C107</f>
        <v>Get to know your characters</v>
      </c>
      <c r="G49" s="371"/>
      <c r="I49" s="369">
        <v>4</v>
      </c>
      <c r="J49" s="370" t="str">
        <f>Badges!C181</f>
        <v>Key in to body language</v>
      </c>
      <c r="K49" s="371"/>
      <c r="M49" s="369">
        <v>5</v>
      </c>
      <c r="N49" s="370" t="str">
        <f>Badges!C255</f>
        <v>Host the Extreme Nighttime Party</v>
      </c>
      <c r="O49" s="371"/>
      <c r="Q49" s="583" t="str">
        <f>Badges!B330</f>
        <v>Netiquette</v>
      </c>
      <c r="R49" s="584"/>
      <c r="S49" s="584"/>
    </row>
    <row r="50" spans="1:19" x14ac:dyDescent="0.2">
      <c r="A50" s="369"/>
      <c r="B50" s="370" t="str">
        <f>Badges!C35</f>
        <v>Get enough water</v>
      </c>
      <c r="C50" s="372" t="str">
        <f>IF(Badges!E35="A","A"," ")</f>
        <v xml:space="preserve"> </v>
      </c>
      <c r="E50" s="369"/>
      <c r="F50" s="370" t="str">
        <f>Badges!C108</f>
        <v>Spend some time people watching</v>
      </c>
      <c r="G50" s="372" t="str">
        <f>IF(Badges!E108="A","A"," ")</f>
        <v xml:space="preserve"> </v>
      </c>
      <c r="I50" s="369"/>
      <c r="J50" s="370" t="str">
        <f>Badges!C182</f>
        <v>Find out about "tells"</v>
      </c>
      <c r="K50" s="372" t="str">
        <f>IF(Badges!E182="A","A"," ")</f>
        <v xml:space="preserve"> </v>
      </c>
      <c r="M50" s="369"/>
      <c r="N50" s="370" t="str">
        <f>Badges!C256</f>
        <v>A "night" activity for younger Girl</v>
      </c>
      <c r="O50" s="372" t="str">
        <f>IF(Badges!E256="A","A"," ")</f>
        <v xml:space="preserve"> </v>
      </c>
      <c r="Q50" s="369">
        <v>1</v>
      </c>
      <c r="R50" s="370" t="str">
        <f>Badges!C331</f>
        <v>Explore "oops!" and "wow!"</v>
      </c>
      <c r="S50" s="371"/>
    </row>
    <row r="51" spans="1:19" x14ac:dyDescent="0.2">
      <c r="A51" s="369"/>
      <c r="B51" s="370" t="str">
        <f>Badges!C36</f>
        <v>Make a Top 10 list of antioxidant-</v>
      </c>
      <c r="C51" s="372" t="str">
        <f>IF(Badges!E36="A","A"," ")</f>
        <v xml:space="preserve"> </v>
      </c>
      <c r="E51" s="369"/>
      <c r="F51" s="370" t="str">
        <f>Badges!C109</f>
        <v>Exaggerate details about people</v>
      </c>
      <c r="G51" s="372" t="str">
        <f>IF(Badges!E109="A","A"," ")</f>
        <v xml:space="preserve"> </v>
      </c>
      <c r="I51" s="369"/>
      <c r="J51" s="370" t="str">
        <f>Badges!C183</f>
        <v>Research body language</v>
      </c>
      <c r="K51" s="372" t="str">
        <f>IF(Badges!E183="A","A"," ")</f>
        <v xml:space="preserve"> </v>
      </c>
      <c r="M51" s="369"/>
      <c r="N51" s="370" t="str">
        <f>Badges!C257</f>
        <v>A "Power Down!" night</v>
      </c>
      <c r="O51" s="372" t="str">
        <f>IF(Badges!E257="A","A"," ")</f>
        <v xml:space="preserve"> </v>
      </c>
      <c r="Q51" s="369"/>
      <c r="R51" s="370" t="str">
        <f>Badges!C332</f>
        <v>Brainstorm some "oops" and "wow"</v>
      </c>
      <c r="S51" s="372" t="str">
        <f>IF(Badges!E332="A","A"," ")</f>
        <v xml:space="preserve"> </v>
      </c>
    </row>
    <row r="52" spans="1:19" x14ac:dyDescent="0.2">
      <c r="A52" s="369"/>
      <c r="B52" s="370" t="str">
        <f>Badges!C37</f>
        <v>Do a grocery-store scavenger hunt</v>
      </c>
      <c r="C52" s="372" t="str">
        <f>IF(Badges!E37="A","A"," ")</f>
        <v xml:space="preserve"> </v>
      </c>
      <c r="E52" s="369"/>
      <c r="F52" s="370" t="str">
        <f>Badges!C110</f>
        <v>Mix and match</v>
      </c>
      <c r="G52" s="372" t="str">
        <f>IF(Badges!E110="A","A"," ")</f>
        <v xml:space="preserve"> </v>
      </c>
      <c r="I52" s="369"/>
      <c r="J52" s="370" t="str">
        <f>Badges!C184</f>
        <v>Check out voice analysis</v>
      </c>
      <c r="K52" s="372" t="str">
        <f>IF(Badges!E184="A","A"," ")</f>
        <v>A</v>
      </c>
      <c r="M52" s="369"/>
      <c r="N52" s="370" t="str">
        <f>Badges!C258</f>
        <v>A nighttime legend</v>
      </c>
      <c r="O52" s="372" t="str">
        <f>IF(Badges!E258="A","A"," ")</f>
        <v xml:space="preserve"> </v>
      </c>
      <c r="Q52" s="369"/>
      <c r="R52" s="370" t="str">
        <f>Badges!C333</f>
        <v>Interview someone with a job that</v>
      </c>
      <c r="S52" s="372" t="str">
        <f>IF(Badges!E333="A","A"," ")</f>
        <v xml:space="preserve"> </v>
      </c>
    </row>
    <row r="53" spans="1:19" x14ac:dyDescent="0.2">
      <c r="A53" s="369">
        <v>3</v>
      </c>
      <c r="B53" s="370" t="str">
        <f>Badges!C38</f>
        <v>Explore how your diet affects your</v>
      </c>
      <c r="C53" s="371"/>
      <c r="E53" s="369">
        <v>4</v>
      </c>
      <c r="F53" s="370" t="str">
        <f>Badges!C111</f>
        <v>Build the plot</v>
      </c>
      <c r="G53" s="371"/>
      <c r="I53" s="369">
        <v>5</v>
      </c>
      <c r="J53" s="370" t="str">
        <f>Badges!C185</f>
        <v>Practice the art of detection</v>
      </c>
      <c r="K53" s="371"/>
      <c r="M53" s="583" t="str">
        <f>Badges!B261</f>
        <v>Animal Helpers</v>
      </c>
      <c r="N53" s="584"/>
      <c r="O53" s="584"/>
      <c r="Q53" s="369"/>
      <c r="R53" s="370" t="str">
        <f>Badges!C334</f>
        <v>Read four published stories</v>
      </c>
      <c r="S53" s="372" t="str">
        <f>IF(Badges!E334="A","A"," ")</f>
        <v xml:space="preserve"> </v>
      </c>
    </row>
    <row r="54" spans="1:19" x14ac:dyDescent="0.2">
      <c r="A54" s="369"/>
      <c r="B54" s="370" t="str">
        <f>Badges!C39</f>
        <v>Food makeovers</v>
      </c>
      <c r="C54" s="372" t="str">
        <f>IF(Badges!E39="A","A"," ")</f>
        <v xml:space="preserve"> </v>
      </c>
      <c r="E54" s="369"/>
      <c r="F54" s="370" t="str">
        <f>Badges!C112</f>
        <v>Fill out the worksheet using your</v>
      </c>
      <c r="G54" s="372" t="str">
        <f>IF(Badges!E112="A","A"," ")</f>
        <v xml:space="preserve"> </v>
      </c>
      <c r="I54" s="369"/>
      <c r="J54" s="370" t="str">
        <f>Badges!C186</f>
        <v>Write a scene or script for your own</v>
      </c>
      <c r="K54" s="372" t="str">
        <f>IF(Badges!E186="A","A"," ")</f>
        <v xml:space="preserve"> </v>
      </c>
      <c r="M54" s="369">
        <v>1</v>
      </c>
      <c r="N54" s="370" t="str">
        <f>Badges!C262</f>
        <v>Explore the connection between</v>
      </c>
      <c r="O54" s="371"/>
      <c r="Q54" s="369">
        <v>2</v>
      </c>
      <c r="R54" s="370" t="str">
        <f>Badges!C335</f>
        <v>Dig into stories of "ouch" -and repair</v>
      </c>
      <c r="S54" s="371"/>
    </row>
    <row r="55" spans="1:19" x14ac:dyDescent="0.2">
      <c r="A55" s="369"/>
      <c r="B55" s="370" t="str">
        <f>Badges!C40</f>
        <v>Sugar detective</v>
      </c>
      <c r="C55" s="372" t="str">
        <f>IF(Badges!E40="A","A"," ")</f>
        <v xml:space="preserve"> </v>
      </c>
      <c r="E55" s="369"/>
      <c r="F55" s="370" t="str">
        <f>Badges!C113</f>
        <v>Find your plot twists in the news</v>
      </c>
      <c r="G55" s="372" t="str">
        <f>IF(Badges!E113="A","A"," ")</f>
        <v xml:space="preserve"> </v>
      </c>
      <c r="I55" s="369"/>
      <c r="J55" s="370" t="str">
        <f>Badges!C187</f>
        <v>Sketch or sculpt a "suspect" or</v>
      </c>
      <c r="K55" s="372" t="str">
        <f>IF(Badges!E187="A","A"," ")</f>
        <v xml:space="preserve"> </v>
      </c>
      <c r="M55" s="369"/>
      <c r="N55" s="370" t="str">
        <f>Badges!C263</f>
        <v>Find out how views of animals have</v>
      </c>
      <c r="O55" s="372" t="str">
        <f>IF(Badges!E263="A","A"," ")</f>
        <v>A</v>
      </c>
      <c r="Q55" s="369"/>
      <c r="R55" s="370" t="str">
        <f>Badges!C336</f>
        <v>Go through your last 50 texts</v>
      </c>
      <c r="S55" s="372" t="str">
        <f>IF(Badges!E336="A","A"," ")</f>
        <v xml:space="preserve"> </v>
      </c>
    </row>
    <row r="56" spans="1:19" x14ac:dyDescent="0.2">
      <c r="A56" s="369"/>
      <c r="B56" s="370" t="str">
        <f>Badges!C41</f>
        <v>Chemical detective</v>
      </c>
      <c r="C56" s="372" t="str">
        <f>IF(Badges!E41="A","A"," ")</f>
        <v xml:space="preserve"> </v>
      </c>
      <c r="E56" s="369"/>
      <c r="F56" s="370" t="str">
        <f>Badges!C114</f>
        <v>Use plot twists from a familiar story</v>
      </c>
      <c r="G56" s="372" t="str">
        <f>IF(Badges!E114="A","A"," ")</f>
        <v xml:space="preserve"> </v>
      </c>
      <c r="I56" s="369"/>
      <c r="J56" s="370" t="str">
        <f>Badges!C188</f>
        <v>Create or re-create a spy scenario</v>
      </c>
      <c r="K56" s="372" t="str">
        <f>IF(Badges!E188="A","A"," ")</f>
        <v>A</v>
      </c>
      <c r="M56" s="369"/>
      <c r="N56" s="370" t="str">
        <f>Badges!C264</f>
        <v>Watch a documentary series on the</v>
      </c>
      <c r="O56" s="372" t="str">
        <f>IF(Badges!E264="A","A"," ")</f>
        <v xml:space="preserve"> </v>
      </c>
      <c r="Q56" s="369"/>
      <c r="R56" s="370" t="str">
        <f>Badges!C337</f>
        <v>Interview a psychologist, guidance</v>
      </c>
      <c r="S56" s="372" t="str">
        <f>IF(Badges!E337="A","A"," ")</f>
        <v xml:space="preserve"> </v>
      </c>
    </row>
    <row r="57" spans="1:19" x14ac:dyDescent="0.2">
      <c r="A57" s="369">
        <v>4</v>
      </c>
      <c r="B57" s="370" t="str">
        <f>Badges!C42</f>
        <v>Investigate how what you eat affects</v>
      </c>
      <c r="C57" s="371"/>
      <c r="E57" s="369">
        <v>5</v>
      </c>
      <c r="F57" s="370" t="str">
        <f>Badges!C115</f>
        <v>Write a 12-age script - and share it</v>
      </c>
      <c r="G57" s="371"/>
      <c r="I57" s="583" t="str">
        <f>Badges!B191</f>
        <v>Trailblazing</v>
      </c>
      <c r="J57" s="584"/>
      <c r="K57" s="584"/>
      <c r="M57" s="369"/>
      <c r="N57" s="370" t="str">
        <f>Badges!C265</f>
        <v>Show how animals helped at key</v>
      </c>
      <c r="O57" s="372" t="str">
        <f>IF(Badges!E265="A","A"," ")</f>
        <v xml:space="preserve"> </v>
      </c>
      <c r="Q57" s="369"/>
      <c r="R57" s="370" t="str">
        <f>Badges!C338</f>
        <v>Start a kindness practice</v>
      </c>
      <c r="S57" s="372" t="str">
        <f>IF(Badges!E338="A","A"," ")</f>
        <v xml:space="preserve"> </v>
      </c>
    </row>
    <row r="58" spans="1:19" x14ac:dyDescent="0.2">
      <c r="A58" s="369"/>
      <c r="B58" s="370" t="str">
        <f>Badges!C43</f>
        <v>Make an illustrated chart of snooze/</v>
      </c>
      <c r="C58" s="372" t="str">
        <f>IF(Badges!E43="A","A"," ")</f>
        <v xml:space="preserve"> </v>
      </c>
      <c r="E58" s="369"/>
      <c r="F58" s="370" t="str">
        <f>Badges!C116</f>
        <v>Work solo</v>
      </c>
      <c r="G58" s="372" t="str">
        <f>IF(Badges!E116="A","A"," ")</f>
        <v xml:space="preserve"> </v>
      </c>
      <c r="I58" s="369">
        <v>1</v>
      </c>
      <c r="J58" s="370" t="str">
        <f>Badges!C192</f>
        <v>Start planning your adventure</v>
      </c>
      <c r="K58" s="371"/>
      <c r="M58" s="369">
        <v>2</v>
      </c>
      <c r="N58" s="370" t="str">
        <f>Badges!C266</f>
        <v>Find out how animals help keep</v>
      </c>
      <c r="O58" s="371"/>
      <c r="Q58" s="369">
        <v>3</v>
      </c>
      <c r="R58" s="370" t="str">
        <f>Badges!C339</f>
        <v>Look at e-mail, commenting, or</v>
      </c>
      <c r="S58" s="371"/>
    </row>
    <row r="59" spans="1:19" x14ac:dyDescent="0.2">
      <c r="A59" s="369"/>
      <c r="B59" s="370" t="str">
        <f>Badges!C44</f>
        <v>Take the two-week test</v>
      </c>
      <c r="C59" s="372" t="str">
        <f>IF(Badges!E44="A","A"," ")</f>
        <v xml:space="preserve"> </v>
      </c>
      <c r="E59" s="369"/>
      <c r="F59" s="370" t="str">
        <f>Badges!C117</f>
        <v>Work with a friend</v>
      </c>
      <c r="G59" s="372" t="str">
        <f>IF(Badges!E117="A","A"," ")</f>
        <v xml:space="preserve"> </v>
      </c>
      <c r="I59" s="369"/>
      <c r="J59" s="370" t="str">
        <f>Badges!C193</f>
        <v>Ask an older Girl Scout or Girl Scout</v>
      </c>
      <c r="K59" s="372" t="str">
        <f>IF(Badges!E193="A","A"," ")</f>
        <v xml:space="preserve"> </v>
      </c>
      <c r="M59" s="369"/>
      <c r="N59" s="370" t="str">
        <f>Badges!C267</f>
        <v>Check out a safety team that uses</v>
      </c>
      <c r="O59" s="372" t="str">
        <f>IF(Badges!E267="A","A"," ")</f>
        <v xml:space="preserve"> </v>
      </c>
      <c r="Q59" s="369"/>
      <c r="R59" s="370" t="str">
        <f>Badges!C340</f>
        <v>Get into e-mail etiquette</v>
      </c>
      <c r="S59" s="372" t="str">
        <f>IF(Badges!E340="A","A"," ")</f>
        <v xml:space="preserve"> </v>
      </c>
    </row>
    <row r="60" spans="1:19" x14ac:dyDescent="0.2">
      <c r="A60" s="369"/>
      <c r="B60" s="370" t="str">
        <f>Badges!C45</f>
        <v>REM it up</v>
      </c>
      <c r="C60" s="372" t="str">
        <f>IF(Badges!E45="A","A"," ")</f>
        <v xml:space="preserve"> </v>
      </c>
      <c r="E60" s="369"/>
      <c r="F60" s="370" t="str">
        <f>Badges!C118</f>
        <v>Work with a mentor</v>
      </c>
      <c r="G60" s="372" t="str">
        <f>IF(Badges!E118="A","A"," ")</f>
        <v xml:space="preserve"> </v>
      </c>
      <c r="I60" s="369"/>
      <c r="J60" s="370" t="str">
        <f>Badges!C194</f>
        <v>Check with a member of a local</v>
      </c>
      <c r="K60" s="372" t="str">
        <f>IF(Badges!E194="A","A"," ")</f>
        <v xml:space="preserve"> </v>
      </c>
      <c r="M60" s="369"/>
      <c r="N60" s="370" t="str">
        <f>Badges!C268</f>
        <v>Talk to a trainer</v>
      </c>
      <c r="O60" s="372" t="str">
        <f>IF(Badges!E268="A","A"," ")</f>
        <v>A</v>
      </c>
      <c r="Q60" s="369"/>
      <c r="R60" s="370" t="str">
        <f>Badges!C341</f>
        <v>Find your best commenting voice</v>
      </c>
      <c r="S60" s="372" t="str">
        <f>IF(Badges!E341="A","A"," ")</f>
        <v xml:space="preserve"> </v>
      </c>
    </row>
    <row r="61" spans="1:19" ht="12.75" customHeight="1" x14ac:dyDescent="0.2">
      <c r="A61" s="369">
        <v>5</v>
      </c>
      <c r="B61" s="370" t="str">
        <f>Badges!C46</f>
        <v>Look at how your diet affects your</v>
      </c>
      <c r="C61" s="371"/>
      <c r="E61" s="583" t="str">
        <f>Badges!B122</f>
        <v>Book Artist</v>
      </c>
      <c r="F61" s="584"/>
      <c r="G61" s="584"/>
      <c r="I61" s="369"/>
      <c r="J61" s="370" t="str">
        <f>Badges!C195</f>
        <v>Do it yourself</v>
      </c>
      <c r="K61" s="372" t="str">
        <f>IF(Badges!E195="A","A"," ")</f>
        <v xml:space="preserve"> </v>
      </c>
      <c r="M61" s="369"/>
      <c r="N61" s="370" t="str">
        <f>Badges!C269</f>
        <v>Read stories about animal heroes</v>
      </c>
      <c r="O61" s="372" t="str">
        <f>IF(Badges!E269="A","A"," ")</f>
        <v xml:space="preserve"> </v>
      </c>
      <c r="Q61" s="369"/>
      <c r="R61" s="370" t="str">
        <f>Badges!C342</f>
        <v>Good net sportsmanship</v>
      </c>
      <c r="S61" s="372" t="str">
        <f>IF(Badges!E342="A","A"," ")</f>
        <v xml:space="preserve"> </v>
      </c>
    </row>
    <row r="62" spans="1:19" ht="12.75" customHeight="1" x14ac:dyDescent="0.2">
      <c r="A62" s="369"/>
      <c r="B62" s="370" t="str">
        <f>Badges!C47</f>
        <v>Take a poll of friends and family</v>
      </c>
      <c r="C62" s="372" t="str">
        <f>IF(Badges!E47="A","A"," ")</f>
        <v xml:space="preserve"> </v>
      </c>
      <c r="E62" s="369">
        <v>1</v>
      </c>
      <c r="F62" s="370" t="str">
        <f>Badges!C123</f>
        <v>Explore the art of bookbinding</v>
      </c>
      <c r="G62" s="371"/>
      <c r="I62" s="369">
        <v>2</v>
      </c>
      <c r="J62" s="370" t="str">
        <f>Badges!C196</f>
        <v>Get your body and your teamwork</v>
      </c>
      <c r="K62" s="371"/>
      <c r="M62" s="369">
        <v>3</v>
      </c>
      <c r="N62" s="370" t="str">
        <f>Badges!C270</f>
        <v>Know how animals help people</v>
      </c>
      <c r="O62" s="371"/>
      <c r="Q62" s="369">
        <v>4</v>
      </c>
      <c r="R62" s="370" t="str">
        <f>Badges!C343</f>
        <v>Decide what makes a great social</v>
      </c>
      <c r="S62" s="371"/>
    </row>
    <row r="63" spans="1:19" x14ac:dyDescent="0.2">
      <c r="A63" s="369"/>
      <c r="B63" s="370" t="str">
        <f>Badges!C48</f>
        <v>Do an exercise/energy experiment</v>
      </c>
      <c r="C63" s="372" t="str">
        <f>IF(Badges!E48="A","A"," ")</f>
        <v xml:space="preserve"> </v>
      </c>
      <c r="E63" s="369"/>
      <c r="F63" s="370" t="str">
        <f>Badges!C124</f>
        <v>Survey a book collection</v>
      </c>
      <c r="G63" s="372" t="str">
        <f>IF(Badges!E124="A","A"," ")</f>
        <v xml:space="preserve"> </v>
      </c>
      <c r="I63" s="369"/>
      <c r="J63" s="370" t="str">
        <f>Badges!C197</f>
        <v>Participate in a physically</v>
      </c>
      <c r="K63" s="372" t="str">
        <f>IF(Badges!E197="A","A"," ")</f>
        <v xml:space="preserve"> </v>
      </c>
      <c r="M63" s="369"/>
      <c r="N63" s="370" t="str">
        <f>Badges!C271</f>
        <v>Talk to a vet or psychologist</v>
      </c>
      <c r="O63" s="372" t="str">
        <f>IF(Badges!E271="A","A"," ")</f>
        <v xml:space="preserve"> </v>
      </c>
      <c r="Q63" s="369"/>
      <c r="R63" s="370" t="str">
        <f>Badges!C344</f>
        <v>Discuss some character profiles</v>
      </c>
      <c r="S63" s="372" t="str">
        <f>IF(Badges!E344="A","A"," ")</f>
        <v xml:space="preserve"> </v>
      </c>
    </row>
    <row r="64" spans="1:19" x14ac:dyDescent="0.2">
      <c r="A64" s="369"/>
      <c r="B64" s="370" t="str">
        <f>Badges!C49</f>
        <v>Create a chart or blog post</v>
      </c>
      <c r="C64" s="372" t="str">
        <f>IF(Badges!E49="A","A"," ")</f>
        <v xml:space="preserve"> </v>
      </c>
      <c r="E64" s="369"/>
      <c r="F64" s="370" t="str">
        <f>Badges!C125</f>
        <v>Interview or visit a book artist or</v>
      </c>
      <c r="G64" s="372" t="str">
        <f>IF(Badges!E125="A","A"," ")</f>
        <v xml:space="preserve"> </v>
      </c>
      <c r="I64" s="369"/>
      <c r="J64" s="370" t="str">
        <f>Badges!C198</f>
        <v>Build a teamwork and endurance</v>
      </c>
      <c r="K64" s="372" t="str">
        <f>IF(Badges!E198="A","A"," ")</f>
        <v xml:space="preserve"> </v>
      </c>
      <c r="M64" s="369"/>
      <c r="N64" s="370" t="str">
        <f>Badges!C272</f>
        <v>Visit an organization that uses</v>
      </c>
      <c r="O64" s="372" t="str">
        <f>IF(Badges!E272="A","A"," ")</f>
        <v xml:space="preserve"> </v>
      </c>
      <c r="Q64" s="369"/>
      <c r="R64" s="370" t="str">
        <f>Badges!C345</f>
        <v>Get feedback on a profile of your</v>
      </c>
      <c r="S64" s="372" t="str">
        <f>IF(Badges!E345="A","A"," ")</f>
        <v xml:space="preserve"> </v>
      </c>
    </row>
    <row r="65" spans="1:19" x14ac:dyDescent="0.2">
      <c r="A65" s="583" t="str">
        <f>Badges!B52</f>
        <v>Public Speaker</v>
      </c>
      <c r="B65" s="584"/>
      <c r="C65" s="584"/>
      <c r="E65" s="369"/>
      <c r="F65" s="370" t="str">
        <f>Badges!C126</f>
        <v>Tour a book arts center or art</v>
      </c>
      <c r="G65" s="372" t="str">
        <f>IF(Badges!E126="A","A"," ")</f>
        <v xml:space="preserve"> </v>
      </c>
      <c r="I65" s="369"/>
      <c r="J65" s="370" t="str">
        <f>Badges!C199</f>
        <v>Try a "boot camp" exercise course</v>
      </c>
      <c r="K65" s="372" t="str">
        <f>IF(Badges!E199="A","A"," ")</f>
        <v xml:space="preserve"> </v>
      </c>
      <c r="M65" s="369"/>
      <c r="N65" s="370" t="str">
        <f>Badges!C273</f>
        <v>Interview at least five pet owners</v>
      </c>
      <c r="O65" s="372" t="str">
        <f>IF(Badges!E273="A","A"," ")</f>
        <v>A</v>
      </c>
      <c r="Q65" s="369"/>
      <c r="R65" s="370" t="str">
        <f>Badges!C346</f>
        <v>Read three stories that discuss</v>
      </c>
      <c r="S65" s="372" t="str">
        <f>IF(Badges!E346="A","A"," ")</f>
        <v xml:space="preserve"> </v>
      </c>
    </row>
    <row r="66" spans="1:19" x14ac:dyDescent="0.2">
      <c r="A66" s="369">
        <v>1</v>
      </c>
      <c r="B66" s="370" t="str">
        <f>Badges!C53</f>
        <v>Get a feel for performing solo</v>
      </c>
      <c r="C66" s="371"/>
      <c r="E66" s="369">
        <v>2</v>
      </c>
      <c r="F66" s="370" t="str">
        <f>Badges!C127</f>
        <v>Get familiar with the insides of a</v>
      </c>
      <c r="G66" s="371"/>
      <c r="I66" s="369">
        <v>3</v>
      </c>
      <c r="J66" s="370" t="str">
        <f>Badges!C200</f>
        <v>Create your menu</v>
      </c>
      <c r="K66" s="371"/>
      <c r="M66" s="369">
        <v>4</v>
      </c>
      <c r="N66" s="370" t="str">
        <f>Badges!C274</f>
        <v>Check out how animals help people</v>
      </c>
      <c r="O66" s="371"/>
      <c r="Q66" s="369">
        <v>5</v>
      </c>
      <c r="R66" s="370" t="str">
        <f>Badges!C347</f>
        <v>Spread better practices</v>
      </c>
      <c r="S66" s="371"/>
    </row>
    <row r="67" spans="1:19" x14ac:dyDescent="0.2">
      <c r="A67" s="369"/>
      <c r="B67" s="370" t="str">
        <f>Badges!C54</f>
        <v>Read aloud one monologue from</v>
      </c>
      <c r="C67" s="372" t="str">
        <f>IF(Badges!E54="A","A"," ")</f>
        <v xml:space="preserve"> </v>
      </c>
      <c r="E67" s="369"/>
      <c r="F67" s="370" t="str">
        <f>Badges!C128</f>
        <v>Mend an old book</v>
      </c>
      <c r="G67" s="372" t="str">
        <f>IF(Badges!E128="A","A"," ")</f>
        <v xml:space="preserve"> </v>
      </c>
      <c r="I67" s="369"/>
      <c r="J67" s="370" t="str">
        <f>Badges!C201</f>
        <v>Find three recipes for quick meals</v>
      </c>
      <c r="K67" s="372" t="str">
        <f>IF(Badges!E201="A","A"," ")</f>
        <v xml:space="preserve"> </v>
      </c>
      <c r="M67" s="369"/>
      <c r="N67" s="370" t="str">
        <f>Badges!C275</f>
        <v>Talk to someone who trains</v>
      </c>
      <c r="O67" s="372" t="str">
        <f>IF(Badges!E275="A","A"," ")</f>
        <v xml:space="preserve"> </v>
      </c>
      <c r="Q67" s="369"/>
      <c r="R67" s="370" t="str">
        <f>Badges!C348</f>
        <v>Make it a pledge</v>
      </c>
      <c r="S67" s="372" t="str">
        <f>IF(Badges!E348="A","A"," ")</f>
        <v xml:space="preserve"> </v>
      </c>
    </row>
    <row r="68" spans="1:19" x14ac:dyDescent="0.2">
      <c r="A68" s="369"/>
      <c r="B68" s="370" t="str">
        <f>Badges!C55</f>
        <v>Read aloud two political speeches</v>
      </c>
      <c r="C68" s="372" t="str">
        <f>IF(Badges!E55="A","A"," ")</f>
        <v xml:space="preserve"> </v>
      </c>
      <c r="E68" s="369"/>
      <c r="F68" s="370" t="str">
        <f>Badges!C129</f>
        <v>Take an old book apart</v>
      </c>
      <c r="G68" s="372" t="str">
        <f>IF(Badges!E129="A","A"," ")</f>
        <v xml:space="preserve"> </v>
      </c>
      <c r="I68" s="369"/>
      <c r="J68" s="370" t="str">
        <f>Badges!C202</f>
        <v>Get into quick-energy snacks</v>
      </c>
      <c r="K68" s="372" t="str">
        <f>IF(Badges!E202="A","A"," ")</f>
        <v xml:space="preserve"> </v>
      </c>
      <c r="M68" s="369"/>
      <c r="N68" s="370" t="str">
        <f>Badges!C276</f>
        <v>Speak to someone who has an</v>
      </c>
      <c r="O68" s="372" t="str">
        <f>IF(Badges!E276="A","A"," ")</f>
        <v>A</v>
      </c>
      <c r="Q68" s="369"/>
      <c r="R68" s="370" t="str">
        <f>Badges!C349</f>
        <v>Edit into a top 10</v>
      </c>
      <c r="S68" s="372" t="str">
        <f>IF(Badges!E349="A","A"," ")</f>
        <v xml:space="preserve"> </v>
      </c>
    </row>
    <row r="69" spans="1:19" x14ac:dyDescent="0.2">
      <c r="A69" s="369"/>
      <c r="B69" s="370" t="str">
        <f>Badges!C56</f>
        <v>Read aloud three poems or one</v>
      </c>
      <c r="C69" s="372" t="str">
        <f>IF(Badges!E56="A","A"," ")</f>
        <v xml:space="preserve"> </v>
      </c>
      <c r="E69" s="369"/>
      <c r="F69" s="370" t="str">
        <f>Badges!C130</f>
        <v>Visit an antique or rare bookseller</v>
      </c>
      <c r="G69" s="372" t="str">
        <f>IF(Badges!E130="A","A"," ")</f>
        <v xml:space="preserve"> </v>
      </c>
      <c r="I69" s="369"/>
      <c r="J69" s="370" t="str">
        <f>Badges!C203</f>
        <v>Trash the trash challenge</v>
      </c>
      <c r="K69" s="372" t="str">
        <f>IF(Badges!E203="A","A"," ")</f>
        <v xml:space="preserve"> </v>
      </c>
      <c r="M69" s="369"/>
      <c r="N69" s="370" t="str">
        <f>Badges!C277</f>
        <v xml:space="preserve">Research the pros and cons of </v>
      </c>
      <c r="O69" s="372" t="str">
        <f>IF(Badges!E277="A","A"," ")</f>
        <v xml:space="preserve"> </v>
      </c>
      <c r="Q69" s="369"/>
      <c r="R69" s="370" t="str">
        <f>Badges!C350</f>
        <v>Present it</v>
      </c>
      <c r="S69" s="372" t="str">
        <f>IF(Badges!E350="A","A"," ")</f>
        <v xml:space="preserve"> </v>
      </c>
    </row>
    <row r="70" spans="1:19" ht="23.25" x14ac:dyDescent="0.35">
      <c r="A70" s="599" t="str">
        <f ca="1">MID(CELL("filename",A8),FIND(IF(ISERROR(FIND("]",CELL("filename",A8))),"$","]"),CELL("filename",A8))+1,256)</f>
        <v>Darla</v>
      </c>
      <c r="B70" s="599"/>
      <c r="C70" s="599"/>
      <c r="E70" s="610" t="s">
        <v>16</v>
      </c>
      <c r="F70" s="615"/>
      <c r="G70" s="615"/>
      <c r="I70" s="610" t="s">
        <v>16</v>
      </c>
      <c r="J70" s="610"/>
      <c r="K70" s="610"/>
      <c r="M70" s="610" t="s">
        <v>16</v>
      </c>
      <c r="N70" s="610"/>
      <c r="O70" s="610"/>
      <c r="Q70" s="610" t="s">
        <v>151</v>
      </c>
      <c r="R70" s="611"/>
      <c r="S70" s="611"/>
    </row>
    <row r="71" spans="1:19" x14ac:dyDescent="0.2">
      <c r="A71" s="364"/>
      <c r="B71" s="365"/>
      <c r="C71" s="366" t="s">
        <v>28</v>
      </c>
      <c r="E71" s="583" t="str">
        <f>Badges!B377</f>
        <v>Good Sportsmanship</v>
      </c>
      <c r="F71" s="584"/>
      <c r="G71" s="584"/>
      <c r="I71" s="583" t="str">
        <f>Badges!B446</f>
        <v>Cadette First Aid</v>
      </c>
      <c r="J71" s="584"/>
      <c r="K71" s="584"/>
      <c r="M71" s="583" t="str">
        <f>Badges!B516</f>
        <v>Budgeting</v>
      </c>
      <c r="N71" s="584"/>
      <c r="O71" s="584"/>
      <c r="Q71" s="612" t="str">
        <f>'Age-Level'!B5</f>
        <v>Silver Torch Award</v>
      </c>
      <c r="R71" s="612"/>
      <c r="S71" s="373" t="str">
        <f>IF('Age-Level'!E8="C","C",IF('Age-Level'!E8="P","P",""))</f>
        <v/>
      </c>
    </row>
    <row r="72" spans="1:19" x14ac:dyDescent="0.2">
      <c r="A72" s="577" t="str">
        <f>Summary!A21</f>
        <v>Legacy</v>
      </c>
      <c r="B72" s="577"/>
      <c r="C72" s="577"/>
      <c r="E72" s="369">
        <v>3</v>
      </c>
      <c r="F72" s="370" t="str">
        <f>Badges!C386</f>
        <v>Be a good teammate</v>
      </c>
      <c r="G72" s="371"/>
      <c r="I72" s="369">
        <v>4</v>
      </c>
      <c r="J72" s="370" t="str">
        <f>Badges!C459</f>
        <v>Know the signs of shock and how</v>
      </c>
      <c r="K72" s="371"/>
      <c r="M72" s="369">
        <v>5</v>
      </c>
      <c r="N72" s="370" t="str">
        <f>Badges!C533</f>
        <v>Create a budget that focuses on</v>
      </c>
      <c r="O72" s="371"/>
      <c r="Q72" s="612" t="str">
        <f>'Age-Level'!B9</f>
        <v>Cadette Community Service bar</v>
      </c>
      <c r="R72" s="612"/>
      <c r="S72" s="373" t="str">
        <f>IF('Age-Level'!E9="C","C",IF('Age-Level'!E9="P","P",""))</f>
        <v/>
      </c>
    </row>
    <row r="73" spans="1:19" x14ac:dyDescent="0.2">
      <c r="A73" s="608" t="str">
        <f>Summary!A22</f>
        <v>Comic Artist</v>
      </c>
      <c r="B73" s="609"/>
      <c r="C73" s="373" t="str">
        <f>IF(Badges!E376="C","C",IF(Badges!E376="P","P",""))</f>
        <v/>
      </c>
      <c r="E73" s="369"/>
      <c r="F73" s="370" t="str">
        <f>Badges!C387</f>
        <v>Play Trust, like they did on Survivor</v>
      </c>
      <c r="G73" s="372" t="str">
        <f>IF(Badges!E387="A","A"," ")</f>
        <v xml:space="preserve"> </v>
      </c>
      <c r="I73" s="369"/>
      <c r="J73" s="370" t="str">
        <f>Badges!C460</f>
        <v>Research the signs of shock and</v>
      </c>
      <c r="K73" s="372" t="str">
        <f>IF(Badges!E460="A","A"," ")</f>
        <v xml:space="preserve"> </v>
      </c>
      <c r="M73" s="369"/>
      <c r="N73" s="370" t="str">
        <f>Badges!C534</f>
        <v>Make a savings action plan</v>
      </c>
      <c r="O73" s="372" t="str">
        <f>IF(Badges!E534="A","A"," ")</f>
        <v xml:space="preserve"> </v>
      </c>
      <c r="Q73" s="612" t="str">
        <f>'Age-Level'!B12</f>
        <v>Cadette Service to Girl Scouting bar</v>
      </c>
      <c r="R73" s="612"/>
      <c r="S73" s="373" t="str">
        <f>IF('Age-Level'!E10="C","C",IF('Age-Level'!E10="P","P",""))</f>
        <v/>
      </c>
    </row>
    <row r="74" spans="1:19" x14ac:dyDescent="0.2">
      <c r="A74" s="606" t="str">
        <f>Summary!A23</f>
        <v>Good Sportsmanship</v>
      </c>
      <c r="B74" s="607"/>
      <c r="C74" s="374" t="str">
        <f>IF(Badges!E399="C","C",IF(Badges!E399="P","P",""))</f>
        <v/>
      </c>
      <c r="E74" s="369"/>
      <c r="F74" s="370" t="str">
        <f>Badges!C388</f>
        <v>Play three team-building games</v>
      </c>
      <c r="G74" s="372" t="str">
        <f>IF(Badges!E388="A","A"," ")</f>
        <v xml:space="preserve"> </v>
      </c>
      <c r="I74" s="369"/>
      <c r="J74" s="370" t="str">
        <f>Badges!C461</f>
        <v>Interview a doctor or nurse about the</v>
      </c>
      <c r="K74" s="372" t="str">
        <f>IF(Badges!E461="A","A"," ")</f>
        <v xml:space="preserve"> </v>
      </c>
      <c r="M74" s="369"/>
      <c r="N74" s="370" t="str">
        <f>Badges!C535</f>
        <v>Form a support group</v>
      </c>
      <c r="O74" s="372" t="str">
        <f>IF(Badges!E535="A","A"," ")</f>
        <v xml:space="preserve"> </v>
      </c>
      <c r="Q74" s="612" t="str">
        <f>'Age-Level'!B15</f>
        <v>Cadette Program Aide</v>
      </c>
      <c r="R74" s="612"/>
      <c r="S74" s="373" t="str">
        <f>IF('Age-Level'!E19="C","C",IF('Age-Level'!E19="P","P",""))</f>
        <v>P</v>
      </c>
    </row>
    <row r="75" spans="1:19" x14ac:dyDescent="0.2">
      <c r="A75" s="606" t="str">
        <f>Summary!A24</f>
        <v>Finding Common Ground</v>
      </c>
      <c r="B75" s="607"/>
      <c r="C75" s="374" t="str">
        <f>IF(Badges!E422="C","C",IF(Badges!E422="P","P",""))</f>
        <v/>
      </c>
      <c r="E75" s="369"/>
      <c r="F75" s="370" t="str">
        <f>Badges!C389</f>
        <v>Play Capture the Flag</v>
      </c>
      <c r="G75" s="372" t="str">
        <f>IF(Badges!E389="A","A"," ")</f>
        <v xml:space="preserve"> </v>
      </c>
      <c r="I75" s="369"/>
      <c r="J75" s="370" t="str">
        <f>Badges!C462</f>
        <v>Ask an EMT or first responder to</v>
      </c>
      <c r="K75" s="372" t="str">
        <f>IF(Badges!E462="A","A"," ")</f>
        <v xml:space="preserve"> </v>
      </c>
      <c r="M75" s="369"/>
      <c r="N75" s="370" t="str">
        <f>Badges!C536</f>
        <v>Imagine yourself in the future</v>
      </c>
      <c r="O75" s="372" t="str">
        <f>IF(Badges!E536="A","A"," ")</f>
        <v xml:space="preserve"> </v>
      </c>
      <c r="Q75" s="612" t="str">
        <f>'Age-Level'!B20</f>
        <v>Journey Summit Pin</v>
      </c>
      <c r="R75" s="612"/>
      <c r="S75" s="373" t="str">
        <f>IF('Age-Level'!E21="C","C",IF('Age-Level'!E21="P","P",""))</f>
        <v/>
      </c>
    </row>
    <row r="76" spans="1:19" x14ac:dyDescent="0.2">
      <c r="A76" s="606" t="str">
        <f>Summary!A25</f>
        <v>New Cuisines</v>
      </c>
      <c r="B76" s="607"/>
      <c r="C76" s="374" t="str">
        <f>IF(Badges!E445="C","C",IF(Badges!E445="P","P",""))</f>
        <v/>
      </c>
      <c r="E76" s="369">
        <v>4</v>
      </c>
      <c r="F76" s="370" t="str">
        <f>Badges!C390</f>
        <v>Psych yourself up</v>
      </c>
      <c r="G76" s="371"/>
      <c r="I76" s="369">
        <v>5</v>
      </c>
      <c r="J76" s="370" t="str">
        <f>Badges!C463</f>
        <v>Learn to prevent and treat injuries</v>
      </c>
      <c r="K76" s="371"/>
      <c r="M76" s="583" t="str">
        <f>Badges!B562</f>
        <v>Financing My Dreams</v>
      </c>
      <c r="N76" s="584"/>
      <c r="O76" s="584"/>
      <c r="Q76" s="603" t="str">
        <f>'Age-Level'!C23</f>
        <v>Cookie Rally (Year 1)</v>
      </c>
      <c r="R76" s="603"/>
      <c r="S76" s="379" t="str">
        <f>IF('Age-Level'!E23="A","A"," ")</f>
        <v xml:space="preserve"> </v>
      </c>
    </row>
    <row r="77" spans="1:19" x14ac:dyDescent="0.2">
      <c r="A77" s="606" t="str">
        <f>Summary!A26</f>
        <v>Cadette First Aid</v>
      </c>
      <c r="B77" s="607"/>
      <c r="C77" s="374" t="str">
        <f>IF(Badges!E468="C","C",IF(Badges!E468="P","P",""))</f>
        <v/>
      </c>
      <c r="E77" s="369"/>
      <c r="F77" s="370" t="str">
        <f>Badges!C391</f>
        <v>But I landed my triple axel</v>
      </c>
      <c r="G77" s="372" t="str">
        <f>IF(Badges!E391="A","A"," ")</f>
        <v xml:space="preserve"> </v>
      </c>
      <c r="I77" s="369"/>
      <c r="J77" s="370" t="str">
        <f>Badges!C464</f>
        <v>Take a first aid course</v>
      </c>
      <c r="K77" s="372" t="str">
        <f>IF(Badges!E464="A","A"," ")</f>
        <v xml:space="preserve"> </v>
      </c>
      <c r="M77" s="369">
        <v>1</v>
      </c>
      <c r="N77" s="370" t="str">
        <f>Badges!C563</f>
        <v>Explore dream jobs</v>
      </c>
      <c r="O77" s="371"/>
      <c r="Q77" s="603" t="str">
        <f>'Age-Level'!C24</f>
        <v>Cookie Sales (Year 1)</v>
      </c>
      <c r="R77" s="603"/>
      <c r="S77" s="379" t="str">
        <f>IF('Age-Level'!E24="A","A"," ")</f>
        <v xml:space="preserve"> </v>
      </c>
    </row>
    <row r="78" spans="1:19" x14ac:dyDescent="0.2">
      <c r="A78" s="606" t="str">
        <f>Summary!A27</f>
        <v>Cadette Girl Scout Way</v>
      </c>
      <c r="B78" s="607"/>
      <c r="C78" s="374" t="str">
        <f>IF(Badges!E491="C","C",IF(Badges!E491="P","P",""))</f>
        <v>C</v>
      </c>
      <c r="E78" s="369"/>
      <c r="F78" s="370" t="str">
        <f>Badges!C392</f>
        <v>Mind over matter</v>
      </c>
      <c r="G78" s="372" t="str">
        <f>IF(Badges!E392="A","A"," ")</f>
        <v xml:space="preserve"> </v>
      </c>
      <c r="I78" s="369"/>
      <c r="J78" s="370" t="str">
        <f>Badges!C465</f>
        <v>Ask a park ranger, lifeguard, or ski</v>
      </c>
      <c r="K78" s="372" t="str">
        <f>IF(Badges!E465="A","A"," ")</f>
        <v xml:space="preserve"> </v>
      </c>
      <c r="M78" s="369"/>
      <c r="N78" s="370" t="str">
        <f>Badges!C564</f>
        <v>Track your dreams</v>
      </c>
      <c r="O78" s="372" t="str">
        <f>IF(Badges!E564="A","A"," ")</f>
        <v xml:space="preserve"> </v>
      </c>
      <c r="Q78" s="603" t="str">
        <f>'Age-Level'!C25</f>
        <v>Cookie Pin (Year 1)</v>
      </c>
      <c r="R78" s="603"/>
      <c r="S78" s="379" t="str">
        <f>IF('Age-Level'!E25="A","A"," ")</f>
        <v xml:space="preserve"> </v>
      </c>
    </row>
    <row r="79" spans="1:19" x14ac:dyDescent="0.2">
      <c r="A79" s="613" t="str">
        <f>Summary!A28</f>
        <v>Trees</v>
      </c>
      <c r="B79" s="614"/>
      <c r="C79" s="375" t="str">
        <f>IF(Badges!E514="C","C",IF(Badges!E514="P","P",""))</f>
        <v/>
      </c>
      <c r="E79" s="369"/>
      <c r="F79" s="370" t="str">
        <f>Badges!C393</f>
        <v>Play sports psychology games</v>
      </c>
      <c r="G79" s="372" t="str">
        <f>IF(Badges!E393="A","A"," ")</f>
        <v xml:space="preserve"> </v>
      </c>
      <c r="I79" s="369"/>
      <c r="J79" s="370" t="str">
        <f>Badges!C466</f>
        <v xml:space="preserve">Interview a doctor or nurse  </v>
      </c>
      <c r="K79" s="372" t="str">
        <f>IF(Badges!E466="A","A"," ")</f>
        <v xml:space="preserve"> </v>
      </c>
      <c r="M79" s="369"/>
      <c r="N79" s="370" t="str">
        <f>Badges!C565</f>
        <v>Talk to people about their jobs</v>
      </c>
      <c r="O79" s="372" t="str">
        <f>IF(Badges!E565="A","A"," ")</f>
        <v xml:space="preserve"> </v>
      </c>
      <c r="Q79" s="603" t="str">
        <f>'Age-Level'!C26</f>
        <v>Cookie Rally (Year 2)</v>
      </c>
      <c r="R79" s="603"/>
      <c r="S79" s="379" t="str">
        <f>IF('Age-Level'!E26="A","A"," ")</f>
        <v xml:space="preserve"> </v>
      </c>
    </row>
    <row r="80" spans="1:19" x14ac:dyDescent="0.2">
      <c r="A80" s="577" t="str">
        <f>Summary!A29</f>
        <v>Financial Literacy</v>
      </c>
      <c r="B80" s="577"/>
      <c r="C80" s="577"/>
      <c r="E80" s="369">
        <v>5</v>
      </c>
      <c r="F80" s="370" t="str">
        <f>Badges!C394</f>
        <v>Put your definition of good</v>
      </c>
      <c r="G80" s="371"/>
      <c r="I80" s="583" t="str">
        <f>Badges!B469</f>
        <v>Cadette Girl Scout Way</v>
      </c>
      <c r="J80" s="584"/>
      <c r="K80" s="584"/>
      <c r="M80" s="369"/>
      <c r="N80" s="370" t="str">
        <f>Badges!C566</f>
        <v>Hold a group brainstorm</v>
      </c>
      <c r="O80" s="372" t="str">
        <f>IF(Badges!E566="A","A"," ")</f>
        <v xml:space="preserve"> </v>
      </c>
      <c r="Q80" s="603" t="str">
        <f>'Age-Level'!C27</f>
        <v>Cookie Sales (Year 2)</v>
      </c>
      <c r="R80" s="603"/>
      <c r="S80" s="379" t="str">
        <f>IF('Age-Level'!E27="A","A"," ")</f>
        <v xml:space="preserve"> </v>
      </c>
    </row>
    <row r="81" spans="1:22" x14ac:dyDescent="0.2">
      <c r="A81" s="608" t="str">
        <f>Summary!A30</f>
        <v>Budgeting</v>
      </c>
      <c r="B81" s="609"/>
      <c r="C81" s="373" t="str">
        <f>IF(Badges!E538="C","C",IF(Badges!E538="P","P",""))</f>
        <v/>
      </c>
      <c r="E81" s="369"/>
      <c r="F81" s="370" t="str">
        <f>Badges!C395</f>
        <v>Compete</v>
      </c>
      <c r="G81" s="372" t="str">
        <f>IF(Badges!E395="A","A"," ")</f>
        <v xml:space="preserve"> </v>
      </c>
      <c r="I81" s="369">
        <v>1</v>
      </c>
      <c r="J81" s="370" t="str">
        <f>Badges!C470</f>
        <v>Lead a group in song</v>
      </c>
      <c r="K81" s="371"/>
      <c r="M81" s="369">
        <v>2</v>
      </c>
      <c r="N81" s="370" t="str">
        <f>Badges!C567</f>
        <v>Price out buying your dream home</v>
      </c>
      <c r="O81" s="371"/>
      <c r="Q81" s="603" t="str">
        <f>'Age-Level'!C28</f>
        <v>Cookie Pin (Year 2)</v>
      </c>
      <c r="R81" s="603"/>
      <c r="S81" s="379" t="str">
        <f>IF('Age-Level'!E28="A","A"," ")</f>
        <v xml:space="preserve"> </v>
      </c>
    </row>
    <row r="82" spans="1:22" x14ac:dyDescent="0.2">
      <c r="A82" s="606" t="str">
        <f>Summary!A32</f>
        <v>Financing My Dreams</v>
      </c>
      <c r="B82" s="607"/>
      <c r="C82" s="374" t="str">
        <f>IF(Badges!E584="C","C",IF(Badges!E584="P","P",""))</f>
        <v/>
      </c>
      <c r="E82" s="369"/>
      <c r="F82" s="370" t="str">
        <f>Badges!C396</f>
        <v>Play with little kids</v>
      </c>
      <c r="G82" s="372" t="str">
        <f>IF(Badges!E396="A","A"," ")</f>
        <v xml:space="preserve"> </v>
      </c>
      <c r="I82" s="369"/>
      <c r="J82" s="370" t="str">
        <f>Badges!C471</f>
        <v>Organize a songfest</v>
      </c>
      <c r="K82" s="372" t="str">
        <f>IF(Badges!E471="A","A"," ")</f>
        <v xml:space="preserve"> </v>
      </c>
      <c r="M82" s="369"/>
      <c r="N82" s="370" t="str">
        <f>Badges!C568</f>
        <v>Go house hunting</v>
      </c>
      <c r="O82" s="372" t="str">
        <f>IF(Badges!E568="A","A"," ")</f>
        <v xml:space="preserve"> </v>
      </c>
      <c r="Q82" s="603" t="str">
        <f>'Age-Level'!C29</f>
        <v>Cookie Rally (Year 3)</v>
      </c>
      <c r="R82" s="603"/>
      <c r="S82" s="379" t="str">
        <f>IF('Age-Level'!E29="A","A"," ")</f>
        <v xml:space="preserve"> </v>
      </c>
    </row>
    <row r="83" spans="1:22" x14ac:dyDescent="0.2">
      <c r="A83" s="590" t="str">
        <f>Summary!A33</f>
        <v>Cookie Business</v>
      </c>
      <c r="B83" s="591"/>
      <c r="C83" s="592"/>
      <c r="D83" s="365"/>
      <c r="E83" s="369"/>
      <c r="F83" s="370" t="str">
        <f>Badges!C397</f>
        <v>Take on the role of referee, umpire</v>
      </c>
      <c r="G83" s="372" t="str">
        <f>IF(Badges!E397="A","A"," ")</f>
        <v xml:space="preserve"> </v>
      </c>
      <c r="I83" s="369"/>
      <c r="J83" s="370" t="str">
        <f>Badges!C472</f>
        <v>Teach an international song</v>
      </c>
      <c r="K83" s="372" t="str">
        <f>IF(Badges!E472="A","A"," ")</f>
        <v>A</v>
      </c>
      <c r="M83" s="369"/>
      <c r="N83" s="370" t="str">
        <f>Badges!C569</f>
        <v>Get expert real estate device</v>
      </c>
      <c r="O83" s="372" t="str">
        <f>IF(Badges!E569="A","A"," ")</f>
        <v xml:space="preserve"> </v>
      </c>
      <c r="Q83" s="603" t="str">
        <f>'Age-Level'!C30</f>
        <v>Cookie Sales (Year 3)</v>
      </c>
      <c r="R83" s="603"/>
      <c r="S83" s="379" t="str">
        <f>IF('Age-Level'!E30="A","A"," ")</f>
        <v xml:space="preserve"> </v>
      </c>
    </row>
    <row r="84" spans="1:22" x14ac:dyDescent="0.2">
      <c r="A84" s="606" t="str">
        <f>Summary!A34</f>
        <v>Business Plan</v>
      </c>
      <c r="B84" s="607"/>
      <c r="C84" s="374" t="str">
        <f>IF(Badges!E598="C","C",IF(Badges!E598="P","P",""))</f>
        <v>P</v>
      </c>
      <c r="E84" s="583" t="str">
        <f>Badges!B400</f>
        <v>Finding Common Ground</v>
      </c>
      <c r="F84" s="583"/>
      <c r="G84" s="583"/>
      <c r="I84" s="369"/>
      <c r="J84" s="370" t="str">
        <f>Badges!C473</f>
        <v>Help Brownies complete their Girl</v>
      </c>
      <c r="K84" s="372" t="str">
        <f>IF(Badges!E473="A","A"," ")</f>
        <v xml:space="preserve"> </v>
      </c>
      <c r="M84" s="369"/>
      <c r="N84" s="370" t="str">
        <f>Badges!C570</f>
        <v>Browse real estate ads</v>
      </c>
      <c r="O84" s="372" t="str">
        <f>IF(Badges!E570="A","A"," ")</f>
        <v xml:space="preserve"> </v>
      </c>
      <c r="Q84" s="603" t="str">
        <f>'Age-Level'!C31</f>
        <v>Cookie Pin (Year 3)</v>
      </c>
      <c r="R84" s="603"/>
      <c r="S84" s="379" t="str">
        <f>IF('Age-Level'!E31="A","A"," ")</f>
        <v xml:space="preserve"> </v>
      </c>
    </row>
    <row r="85" spans="1:22" x14ac:dyDescent="0.2">
      <c r="A85" s="606" t="str">
        <f>Summary!A36</f>
        <v>Think Big</v>
      </c>
      <c r="B85" s="607"/>
      <c r="C85" s="374" t="str">
        <f>IF(Badges!E624="C","C",IF(Badges!E624="P","P",""))</f>
        <v/>
      </c>
      <c r="E85" s="369">
        <v>1</v>
      </c>
      <c r="F85" s="370" t="str">
        <f>Badges!C401</f>
        <v>Get to know someone different from</v>
      </c>
      <c r="G85" s="371"/>
      <c r="I85" s="369">
        <v>2</v>
      </c>
      <c r="J85" s="370" t="str">
        <f>Badges!C474</f>
        <v>Celebrate Girl Scout Week</v>
      </c>
      <c r="K85" s="371"/>
      <c r="M85" s="369">
        <v>3</v>
      </c>
      <c r="N85" s="370" t="str">
        <f>Badges!C571</f>
        <v>Research dream vacations</v>
      </c>
      <c r="O85" s="371"/>
      <c r="Q85" s="603" t="str">
        <f>'Age-Level'!C33</f>
        <v>Fall Sales (Year 1)</v>
      </c>
      <c r="R85" s="603"/>
      <c r="S85" s="374" t="str">
        <f>IF('Age-Level'!E33="A","A","")</f>
        <v/>
      </c>
    </row>
    <row r="86" spans="1:22" x14ac:dyDescent="0.2">
      <c r="A86" s="417"/>
      <c r="B86" s="417"/>
      <c r="C86" s="389"/>
      <c r="E86" s="369"/>
      <c r="F86" s="370" t="str">
        <f>Badges!C402</f>
        <v>Difference of background</v>
      </c>
      <c r="G86" s="372" t="str">
        <f>IF(Badges!E402="A","A"," ")</f>
        <v xml:space="preserve"> </v>
      </c>
      <c r="I86" s="369"/>
      <c r="J86" s="370" t="str">
        <f>Badges!C475</f>
        <v>Focus on "be courageous and</v>
      </c>
      <c r="K86" s="372" t="str">
        <f>IF(Badges!E475="A","A"," ")</f>
        <v>A</v>
      </c>
      <c r="M86" s="369"/>
      <c r="N86" s="370" t="str">
        <f>Badges!C572</f>
        <v>Explore the world of travel</v>
      </c>
      <c r="O86" s="372" t="str">
        <f>IF(Badges!E572="A","A"," ")</f>
        <v xml:space="preserve"> </v>
      </c>
      <c r="Q86" s="603" t="str">
        <f>'Age-Level'!C34</f>
        <v>Fall Sales (Year 2)</v>
      </c>
      <c r="R86" s="603"/>
      <c r="S86" s="374" t="str">
        <f>IF('Age-Level'!E34="A","A","")</f>
        <v/>
      </c>
    </row>
    <row r="87" spans="1:22" x14ac:dyDescent="0.2">
      <c r="A87" s="578" t="s">
        <v>92</v>
      </c>
      <c r="B87" s="579"/>
      <c r="C87" s="579"/>
      <c r="E87" s="369"/>
      <c r="F87" s="370" t="str">
        <f>Badges!C403</f>
        <v>Difference of belief</v>
      </c>
      <c r="G87" s="372" t="str">
        <f>IF(Badges!E403="A","A"," ")</f>
        <v xml:space="preserve"> </v>
      </c>
      <c r="I87" s="369"/>
      <c r="J87" s="370" t="str">
        <f>Badges!C476</f>
        <v>Be confident and courageous</v>
      </c>
      <c r="K87" s="372" t="str">
        <f>IF(Badges!E476="A","A"," ")</f>
        <v xml:space="preserve"> </v>
      </c>
      <c r="M87" s="369"/>
      <c r="N87" s="370" t="str">
        <f>Badges!C573</f>
        <v>Visit a travel agent</v>
      </c>
      <c r="O87" s="372" t="str">
        <f>IF(Badges!E573="A","A"," ")</f>
        <v xml:space="preserve"> </v>
      </c>
      <c r="Q87" s="603" t="str">
        <f>'Age-Level'!C35</f>
        <v>Fall Sales (Year 3)</v>
      </c>
      <c r="R87" s="603"/>
      <c r="S87" s="374" t="str">
        <f>IF('Age-Level'!E35="A","A","")</f>
        <v/>
      </c>
    </row>
    <row r="88" spans="1:22" x14ac:dyDescent="0.2">
      <c r="B88" s="604" t="str">
        <f>Journey!A6</f>
        <v>aMAZE!</v>
      </c>
      <c r="C88" s="605"/>
      <c r="E88" s="369"/>
      <c r="F88" s="370" t="str">
        <f>Badges!C404</f>
        <v>Difference of opinion</v>
      </c>
      <c r="G88" s="372" t="str">
        <f>IF(Badges!E404="A","A"," ")</f>
        <v xml:space="preserve"> </v>
      </c>
      <c r="I88" s="369"/>
      <c r="J88" s="370" t="str">
        <f>Badges!C477</f>
        <v>Create a project honoring the</v>
      </c>
      <c r="K88" s="372" t="str">
        <f>IF(Badges!E477="A","A"," ")</f>
        <v xml:space="preserve"> </v>
      </c>
      <c r="M88" s="369"/>
      <c r="N88" s="370" t="str">
        <f>Badges!C574</f>
        <v>Create a tour group</v>
      </c>
      <c r="O88" s="372" t="str">
        <f>IF(Badges!E574="A","A"," ")</f>
        <v xml:space="preserve"> </v>
      </c>
      <c r="Q88" s="603" t="str">
        <f>'Age-Level'!C37</f>
        <v>Thinking Day (Year 1)</v>
      </c>
      <c r="R88" s="603"/>
      <c r="S88" s="374" t="str">
        <f>IF('Age-Level'!E37="A","A","")</f>
        <v/>
      </c>
    </row>
    <row r="89" spans="1:22" x14ac:dyDescent="0.2">
      <c r="B89" s="378" t="str">
        <f>Journey!B7</f>
        <v>The Interact Award</v>
      </c>
      <c r="C89" s="374" t="str">
        <f>IF(Journey!E17="C","C",IF(Journey!E17="P","P",""))</f>
        <v/>
      </c>
      <c r="E89" s="369">
        <v>2</v>
      </c>
      <c r="F89" s="370" t="str">
        <f>Badges!C405</f>
        <v>Make decisions in a group</v>
      </c>
      <c r="G89" s="371"/>
      <c r="I89" s="369">
        <v>3</v>
      </c>
      <c r="J89" s="370" t="str">
        <f>Badges!C478</f>
        <v>Share sisterhood through the Girl</v>
      </c>
      <c r="K89" s="371"/>
      <c r="M89" s="369">
        <v>4</v>
      </c>
      <c r="N89" s="370" t="str">
        <f>Badges!C575</f>
        <v>Make a dream giving goal</v>
      </c>
      <c r="O89" s="371"/>
      <c r="Q89" s="603" t="str">
        <f>'Age-Level'!C38</f>
        <v>Thinking Day (Year 2)</v>
      </c>
      <c r="R89" s="603"/>
      <c r="S89" s="374" t="str">
        <f>IF('Age-Level'!E38="A","A","")</f>
        <v/>
      </c>
    </row>
    <row r="90" spans="1:22" x14ac:dyDescent="0.2">
      <c r="B90" s="378" t="str">
        <f>Journey!B18</f>
        <v>The Diplomat Award</v>
      </c>
      <c r="C90" s="374" t="str">
        <f>IF(Journey!E26="C","C",IF(Journey!E26="P","P",""))</f>
        <v/>
      </c>
      <c r="E90" s="369"/>
      <c r="F90" s="370" t="str">
        <f>Badges!C406</f>
        <v>Use one of the methods from the</v>
      </c>
      <c r="G90" s="372" t="str">
        <f>IF(Badges!E406="A","A"," ")</f>
        <v xml:space="preserve"> </v>
      </c>
      <c r="I90" s="369"/>
      <c r="J90" s="370" t="str">
        <f>Badges!C479</f>
        <v>Throw a community sisterhood</v>
      </c>
      <c r="K90" s="372" t="str">
        <f>IF(Badges!E479="A","A"," ")</f>
        <v xml:space="preserve"> </v>
      </c>
      <c r="M90" s="369"/>
      <c r="N90" s="370" t="str">
        <f>Badges!C576</f>
        <v>Find local philanthropists</v>
      </c>
      <c r="O90" s="372" t="str">
        <f>IF(Badges!E576="A","A"," ")</f>
        <v xml:space="preserve"> </v>
      </c>
      <c r="Q90" s="603" t="str">
        <f>'Age-Level'!C39</f>
        <v>Thinking Day (Year 3)</v>
      </c>
      <c r="R90" s="603"/>
      <c r="S90" s="374" t="str">
        <f>IF('Age-Level'!E39="A","A","")</f>
        <v/>
      </c>
    </row>
    <row r="91" spans="1:22" x14ac:dyDescent="0.2">
      <c r="B91" s="378" t="str">
        <f>Journey!B27</f>
        <v>The Peacemaker Award</v>
      </c>
      <c r="C91" s="374" t="str">
        <f>IF(Journey!E29="C","C",IF(Journey!E29="P","P",""))</f>
        <v/>
      </c>
      <c r="E91" s="369"/>
      <c r="F91" s="370" t="str">
        <f>Badges!C407</f>
        <v>Use two of the methods</v>
      </c>
      <c r="G91" s="372" t="str">
        <f>IF(Badges!E407="A","A"," ")</f>
        <v xml:space="preserve"> </v>
      </c>
      <c r="I91" s="369"/>
      <c r="J91" s="370" t="str">
        <f>Badges!C480</f>
        <v>Spotlight a hidden heroine</v>
      </c>
      <c r="K91" s="372" t="str">
        <f>IF(Badges!E480="A","A"," ")</f>
        <v xml:space="preserve"> </v>
      </c>
      <c r="M91" s="369"/>
      <c r="N91" s="370" t="str">
        <f>Badges!C577</f>
        <v>Learn what's going on in the world of</v>
      </c>
      <c r="O91" s="372" t="str">
        <f>IF(Badges!E577="A","A"," ")</f>
        <v xml:space="preserve"> </v>
      </c>
      <c r="Q91" s="603" t="str">
        <f>'Age-Level'!C41</f>
        <v>Global Action Award</v>
      </c>
      <c r="R91" s="603"/>
      <c r="S91" s="374" t="str">
        <f>IF('Age-Level'!E41="A","A","")</f>
        <v/>
      </c>
    </row>
    <row r="92" spans="1:22" x14ac:dyDescent="0.2">
      <c r="B92" s="378" t="str">
        <f>Journey!B31</f>
        <v>Leader in Action</v>
      </c>
      <c r="C92" s="374" t="str">
        <f>IF(Journey!E38="C","C",IF(Journey!E38="P","P",""))</f>
        <v/>
      </c>
      <c r="E92" s="369"/>
      <c r="F92" s="370" t="str">
        <f>Badges!C408</f>
        <v>Try them all</v>
      </c>
      <c r="G92" s="372" t="str">
        <f>IF(Badges!E408="A","A"," ")</f>
        <v xml:space="preserve"> </v>
      </c>
      <c r="I92" s="369"/>
      <c r="J92" s="370" t="str">
        <f>Badges!C481</f>
        <v>Team up for sisterhood</v>
      </c>
      <c r="K92" s="372" t="str">
        <f>IF(Badges!E481="A","A"," ")</f>
        <v>A</v>
      </c>
      <c r="M92" s="369"/>
      <c r="N92" s="370" t="str">
        <f>Badges!C578</f>
        <v>Research your favorite charity</v>
      </c>
      <c r="O92" s="372" t="str">
        <f>IF(Badges!E578="A","A"," ")</f>
        <v xml:space="preserve"> </v>
      </c>
      <c r="Q92" s="603" t="str">
        <f>'Age-Level'!C43</f>
        <v>International Friendship Recognition</v>
      </c>
      <c r="R92" s="603"/>
      <c r="S92" s="374" t="str">
        <f>IF('Age-Level'!E43="A","A","")</f>
        <v/>
      </c>
    </row>
    <row r="93" spans="1:22" x14ac:dyDescent="0.2">
      <c r="A93" s="416"/>
      <c r="B93" s="390" t="str">
        <f>Journey!A41</f>
        <v>BREATHE</v>
      </c>
      <c r="C93" s="391"/>
      <c r="E93" s="369">
        <v>3</v>
      </c>
      <c r="F93" s="370" t="str">
        <f>Badges!C409</f>
        <v>Explore civil debate</v>
      </c>
      <c r="G93" s="371"/>
      <c r="I93" s="369">
        <v>4</v>
      </c>
      <c r="J93" s="370" t="str">
        <f>Badges!C482</f>
        <v>Leave a place better than you found</v>
      </c>
      <c r="K93" s="371"/>
      <c r="L93" s="376"/>
      <c r="M93" s="369">
        <v>5</v>
      </c>
      <c r="N93" s="370" t="str">
        <f>Badges!C579</f>
        <v>Add up your dreams</v>
      </c>
      <c r="O93" s="371"/>
      <c r="Q93" s="603" t="str">
        <f>'Age-Level'!C45</f>
        <v>Investiture</v>
      </c>
      <c r="R93" s="603"/>
      <c r="S93" s="374" t="str">
        <f>IF('Age-Level'!E45="A","A","")</f>
        <v/>
      </c>
    </row>
    <row r="94" spans="1:22" x14ac:dyDescent="0.2">
      <c r="A94" s="416"/>
      <c r="B94" s="378" t="str">
        <f>Journey!B42</f>
        <v>Aware</v>
      </c>
      <c r="C94" s="374" t="str">
        <f>IF(Journey!E22="C","C",IF(Journey!E22="P","P",""))</f>
        <v/>
      </c>
      <c r="E94" s="369"/>
      <c r="F94" s="370" t="str">
        <f>Badges!C410</f>
        <v>Ask an expert to teach you the</v>
      </c>
      <c r="G94" s="372" t="str">
        <f>IF(Badges!E410="A","A"," ")</f>
        <v xml:space="preserve"> </v>
      </c>
      <c r="I94" s="369"/>
      <c r="J94" s="370" t="str">
        <f>Badges!C483</f>
        <v>Clean up a hiking trail-or clear a new</v>
      </c>
      <c r="K94" s="372" t="str">
        <f>IF(Badges!E483="A","A"," ")</f>
        <v xml:space="preserve"> </v>
      </c>
      <c r="M94" s="369"/>
      <c r="N94" s="370" t="str">
        <f>Badges!C580</f>
        <v>Plan with friends</v>
      </c>
      <c r="O94" s="372" t="str">
        <f>IF(Badges!E580="A","A"," ")</f>
        <v xml:space="preserve"> </v>
      </c>
      <c r="Q94" s="603" t="str">
        <f>'Age-Level'!C46</f>
        <v>Rededication (1st year)</v>
      </c>
      <c r="R94" s="603"/>
      <c r="S94" s="384" t="str">
        <f>IF('Age-Level'!E46="C","C","")</f>
        <v/>
      </c>
    </row>
    <row r="95" spans="1:22" x14ac:dyDescent="0.2">
      <c r="A95" s="416"/>
      <c r="B95" s="378" t="str">
        <f>Journey!B48</f>
        <v>Alert</v>
      </c>
      <c r="C95" s="374" t="str">
        <f>IF(Journey!E31="C","C",IF(Journey!E31="P","P",""))</f>
        <v/>
      </c>
      <c r="E95" s="369"/>
      <c r="F95" s="370" t="str">
        <f>Badges!C411</f>
        <v>Watch candidates for elected office</v>
      </c>
      <c r="G95" s="372" t="str">
        <f>IF(Badges!E411="A","A"," ")</f>
        <v xml:space="preserve"> </v>
      </c>
      <c r="I95" s="369"/>
      <c r="J95" s="370" t="str">
        <f>Badges!C484</f>
        <v>Help clear an invasive species from</v>
      </c>
      <c r="K95" s="372" t="str">
        <f>IF(Badges!E484="A","A"," ")</f>
        <v>A</v>
      </c>
      <c r="M95" s="369"/>
      <c r="N95" s="370" t="str">
        <f>Badges!C581</f>
        <v>Plan with your family</v>
      </c>
      <c r="O95" s="372" t="str">
        <f>IF(Badges!E581="A","A"," ")</f>
        <v xml:space="preserve"> </v>
      </c>
      <c r="Q95" s="603" t="str">
        <f>'Age-Level'!C47</f>
        <v>Rededication (2nd year)</v>
      </c>
      <c r="R95" s="603"/>
      <c r="S95" s="384" t="str">
        <f>IF('Age-Level'!E47="C","C","")</f>
        <v/>
      </c>
      <c r="U95" s="367"/>
      <c r="V95" s="367"/>
    </row>
    <row r="96" spans="1:22" x14ac:dyDescent="0.2">
      <c r="A96" s="416"/>
      <c r="B96" s="378" t="str">
        <f>Journey!B55</f>
        <v>Affirm</v>
      </c>
      <c r="C96" s="374" t="str">
        <f>IF(Journey!E34="C","C",IF(Journey!E34="P","P",""))</f>
        <v/>
      </c>
      <c r="E96" s="369"/>
      <c r="F96" s="370" t="str">
        <f>Badges!C412</f>
        <v>Understand a famous debate in</v>
      </c>
      <c r="G96" s="372" t="str">
        <f>IF(Badges!E412="A","A"," ")</f>
        <v xml:space="preserve"> </v>
      </c>
      <c r="I96" s="369"/>
      <c r="J96" s="370" t="str">
        <f>Badges!C485</f>
        <v>Help with three general-maintenance</v>
      </c>
      <c r="K96" s="372" t="str">
        <f>IF(Badges!E485="A","A"," ")</f>
        <v xml:space="preserve"> </v>
      </c>
      <c r="M96" s="369"/>
      <c r="N96" s="370" t="str">
        <f>Badges!C582</f>
        <v>Plan over and over again</v>
      </c>
      <c r="O96" s="372" t="str">
        <f>IF(Badges!E582="A","A"," ")</f>
        <v xml:space="preserve"> </v>
      </c>
      <c r="Q96" s="603" t="str">
        <f>'Age-Level'!C48</f>
        <v>Rededication (3rd year)</v>
      </c>
      <c r="R96" s="603"/>
      <c r="S96" s="384" t="str">
        <f>IF('Age-Level'!E48="C","C","")</f>
        <v/>
      </c>
      <c r="U96" s="367"/>
      <c r="V96" s="367"/>
    </row>
    <row r="97" spans="1:23" x14ac:dyDescent="0.2">
      <c r="A97" s="376"/>
      <c r="B97" s="378" t="str">
        <f>Journey!B62</f>
        <v>Leader in Action</v>
      </c>
      <c r="C97" s="374" t="str">
        <f>IF(Journey!E43="C","C",IF(Journey!E43="P","P",""))</f>
        <v/>
      </c>
      <c r="E97" s="369">
        <v>4</v>
      </c>
      <c r="F97" s="370" t="str">
        <f>Badges!C413</f>
        <v>Understand a compromise</v>
      </c>
      <c r="G97" s="371"/>
      <c r="I97" s="369">
        <v>5</v>
      </c>
      <c r="J97" s="370" t="str">
        <f>Badges!C486</f>
        <v>Enjoy Girl Scout traditions</v>
      </c>
      <c r="K97" s="371"/>
      <c r="M97" s="583" t="str">
        <f>Badges!B586</f>
        <v>Business Plan</v>
      </c>
      <c r="N97" s="584"/>
      <c r="O97" s="584"/>
      <c r="Q97" s="603" t="str">
        <f>'Age-Level'!C49</f>
        <v>Rededication (4th year)</v>
      </c>
      <c r="R97" s="603"/>
      <c r="S97" s="384" t="str">
        <f>IF('Age-Level'!E49="C","C","")</f>
        <v/>
      </c>
      <c r="U97" s="367"/>
      <c r="V97" s="367"/>
    </row>
    <row r="98" spans="1:23" ht="14.25" customHeight="1" x14ac:dyDescent="0.2">
      <c r="B98" s="420" t="str">
        <f>Journey!A75</f>
        <v>MEdia</v>
      </c>
      <c r="C98" s="421"/>
      <c r="E98" s="369"/>
      <c r="F98" s="370" t="str">
        <f>Badges!C414</f>
        <v>A community compromise</v>
      </c>
      <c r="G98" s="372" t="str">
        <f>IF(Badges!E414="A","A"," ")</f>
        <v xml:space="preserve"> </v>
      </c>
      <c r="I98" s="369"/>
      <c r="J98" s="370" t="str">
        <f>Badges!C487</f>
        <v>Make a tradition "to do" list</v>
      </c>
      <c r="K98" s="372" t="str">
        <f>IF(Badges!E487="A","A"," ")</f>
        <v xml:space="preserve"> </v>
      </c>
      <c r="M98" s="369">
        <v>1</v>
      </c>
      <c r="N98" s="370" t="str">
        <f>Badges!C587</f>
        <v>Write your mission statement and</v>
      </c>
      <c r="O98" s="371"/>
      <c r="Q98" s="603" t="str">
        <f>'Age-Level'!C50</f>
        <v>Rededication (5th year)</v>
      </c>
      <c r="R98" s="603"/>
      <c r="S98" s="384" t="str">
        <f>IF('Age-Level'!E50="C","C","")</f>
        <v/>
      </c>
      <c r="U98" s="367"/>
      <c r="V98" s="367"/>
    </row>
    <row r="99" spans="1:23" x14ac:dyDescent="0.2">
      <c r="B99" s="378" t="str">
        <f>Journey!C77</f>
        <v>Monitor</v>
      </c>
      <c r="C99" s="374" t="str">
        <f>IF(Journey!E78="C","C",IF(Journey!E78="P","P",""))</f>
        <v/>
      </c>
      <c r="E99" s="369"/>
      <c r="F99" s="370" t="str">
        <f>Badges!C415</f>
        <v>A family or friendship compromise</v>
      </c>
      <c r="G99" s="372" t="str">
        <f>IF(Badges!E415="A","A"," ")</f>
        <v xml:space="preserve"> </v>
      </c>
      <c r="I99" s="369"/>
      <c r="J99" s="370" t="str">
        <f>Badges!C488</f>
        <v>Go global</v>
      </c>
      <c r="K99" s="372" t="str">
        <f>IF(Badges!E488="A","A"," ")</f>
        <v xml:space="preserve"> </v>
      </c>
      <c r="M99" s="369"/>
      <c r="N99" s="370" t="str">
        <f>Badges!C588</f>
        <v>A mission statement is a short</v>
      </c>
      <c r="O99" s="372" t="str">
        <f>IF(Badges!E588="A","A"," ")</f>
        <v xml:space="preserve"> </v>
      </c>
      <c r="Q99" s="586" t="str">
        <f>'Age-Level'!B51</f>
        <v>My Promise, My Faith (Year 1)</v>
      </c>
      <c r="R99" s="598"/>
      <c r="S99" s="384"/>
      <c r="U99" s="422"/>
      <c r="V99" s="423"/>
      <c r="W99" s="425"/>
    </row>
    <row r="100" spans="1:23" x14ac:dyDescent="0.2">
      <c r="B100" s="378" t="str">
        <f>Journey!C80</f>
        <v>Influence</v>
      </c>
      <c r="C100" s="374" t="str">
        <f>IF(Journey!E81="C","C",IF(Journey!E81="P","P",""))</f>
        <v/>
      </c>
      <c r="E100" s="369"/>
      <c r="F100" s="370" t="str">
        <f>Badges!C416</f>
        <v>A state or national compromise</v>
      </c>
      <c r="G100" s="372" t="str">
        <f>IF(Badges!E416="A","A"," ")</f>
        <v xml:space="preserve"> </v>
      </c>
      <c r="I100" s="369"/>
      <c r="J100" s="370" t="str">
        <f>Badges!C489</f>
        <v>Learn the history of your Girl Scout</v>
      </c>
      <c r="K100" s="372" t="str">
        <f>IF(Badges!E489="A","A"," ")</f>
        <v>A</v>
      </c>
      <c r="M100" s="369">
        <v>2</v>
      </c>
      <c r="N100" s="370" t="str">
        <f>Badges!C589</f>
        <v>Increase your customer base</v>
      </c>
      <c r="O100" s="371"/>
      <c r="Q100" s="393">
        <v>1</v>
      </c>
      <c r="R100" s="418" t="str">
        <f>'Age-Level'!C52</f>
        <v>Choose one line from the Law</v>
      </c>
      <c r="S100" s="384" t="str">
        <f>IF('Age-Level'!E52="A","A","")</f>
        <v/>
      </c>
      <c r="U100" s="367"/>
      <c r="V100" s="367"/>
    </row>
    <row r="101" spans="1:23" x14ac:dyDescent="0.2">
      <c r="B101" s="378" t="str">
        <f>Journey!C83</f>
        <v>Cultivate</v>
      </c>
      <c r="C101" s="374" t="str">
        <f>IF(Journey!E84="C","C",IF(Journey!E84="P","P",""))</f>
        <v/>
      </c>
      <c r="E101" s="369">
        <v>5</v>
      </c>
      <c r="F101" s="370" t="str">
        <f>Badges!C417</f>
        <v>Find common ground through</v>
      </c>
      <c r="G101" s="371"/>
      <c r="I101" s="583" t="str">
        <f>Badges!B492</f>
        <v>Trees</v>
      </c>
      <c r="J101" s="584"/>
      <c r="K101" s="584"/>
      <c r="M101" s="369"/>
      <c r="N101" s="370" t="str">
        <f>Badges!C590</f>
        <v>What's the number one reason</v>
      </c>
      <c r="O101" s="372" t="str">
        <f>IF(Badges!E590="A","A"," ")</f>
        <v xml:space="preserve"> </v>
      </c>
      <c r="Q101" s="392">
        <v>2</v>
      </c>
      <c r="R101" s="418" t="str">
        <f>'Age-Level'!C53</f>
        <v>Find a woman in your community</v>
      </c>
      <c r="S101" s="384" t="str">
        <f>IF('Age-Level'!E53="A","A","")</f>
        <v/>
      </c>
      <c r="U101" s="367"/>
      <c r="V101" s="367"/>
    </row>
    <row r="102" spans="1:23" x14ac:dyDescent="0.2">
      <c r="B102" s="378" t="str">
        <f>Journey!B86</f>
        <v>Leader in Action</v>
      </c>
      <c r="C102" s="374" t="str">
        <f>IF(Journey!E96="C","C",IF(Journey!E96="P","P",""))</f>
        <v/>
      </c>
      <c r="E102" s="369"/>
      <c r="F102" s="370" t="str">
        <f>Badges!C418</f>
        <v>Mediate a cookie conflict</v>
      </c>
      <c r="G102" s="372" t="str">
        <f>IF(Badges!E418="A","A"," ")</f>
        <v xml:space="preserve"> </v>
      </c>
      <c r="I102" s="369">
        <v>1</v>
      </c>
      <c r="J102" s="370" t="str">
        <f>Badges!C493</f>
        <v>Try some tree fun</v>
      </c>
      <c r="K102" s="371"/>
      <c r="M102" s="369">
        <v>3</v>
      </c>
      <c r="N102" s="370" t="str">
        <f>Badges!C591</f>
        <v>Get into the details</v>
      </c>
      <c r="O102" s="371"/>
      <c r="Q102" s="392">
        <v>3</v>
      </c>
      <c r="R102" s="418" t="str">
        <f>'Age-Level'!C54</f>
        <v>Gather three inspirational quotes</v>
      </c>
      <c r="S102" s="384" t="str">
        <f>IF('Age-Level'!E54="A","A","")</f>
        <v/>
      </c>
      <c r="U102" s="367"/>
      <c r="V102" s="367"/>
    </row>
    <row r="103" spans="1:23" x14ac:dyDescent="0.2">
      <c r="B103" s="386"/>
      <c r="C103" s="386"/>
      <c r="E103" s="369"/>
      <c r="F103" s="370" t="str">
        <f>Badges!C419</f>
        <v>Mediate with a pro</v>
      </c>
      <c r="G103" s="372" t="str">
        <f>IF(Badges!E419="A","A"," ")</f>
        <v xml:space="preserve"> </v>
      </c>
      <c r="I103" s="369"/>
      <c r="J103" s="370" t="str">
        <f>Badges!C494</f>
        <v>Take a tree trip</v>
      </c>
      <c r="K103" s="372" t="str">
        <f>IF(Badges!E494="A","A"," ")</f>
        <v xml:space="preserve"> </v>
      </c>
      <c r="M103" s="369"/>
      <c r="N103" s="370" t="str">
        <f>Badges!C592</f>
        <v>Decide what you want to do with</v>
      </c>
      <c r="O103" s="372" t="str">
        <f>IF(Badges!E592="A","A"," ")</f>
        <v>A</v>
      </c>
      <c r="Q103" s="392">
        <v>4</v>
      </c>
      <c r="R103" s="418" t="str">
        <f>'Age-Level'!C55</f>
        <v>Make something to remind you</v>
      </c>
      <c r="S103" s="384" t="str">
        <f>IF('Age-Level'!E55="A","A","")</f>
        <v/>
      </c>
      <c r="U103" s="367"/>
      <c r="V103" s="367"/>
    </row>
    <row r="104" spans="1:23" x14ac:dyDescent="0.2">
      <c r="A104" s="578" t="s">
        <v>149</v>
      </c>
      <c r="B104" s="579"/>
      <c r="C104" s="579"/>
      <c r="E104" s="369"/>
      <c r="F104" s="370" t="str">
        <f>Badges!C420</f>
        <v>Suggest solutions for a current</v>
      </c>
      <c r="G104" s="372" t="str">
        <f>IF(Badges!E420="A","A"," ")</f>
        <v xml:space="preserve"> </v>
      </c>
      <c r="I104" s="369"/>
      <c r="J104" s="370" t="str">
        <f>Badges!C495</f>
        <v>Design a tree house</v>
      </c>
      <c r="K104" s="372" t="str">
        <f>IF(Badges!E495="A","A"," ")</f>
        <v xml:space="preserve"> </v>
      </c>
      <c r="M104" s="369">
        <v>4</v>
      </c>
      <c r="N104" s="370" t="str">
        <f>Badges!C593</f>
        <v>Make a risk management plan</v>
      </c>
      <c r="O104" s="371"/>
      <c r="Q104" s="392">
        <v>5</v>
      </c>
      <c r="R104" s="418" t="str">
        <f>'Age-Level'!C56</f>
        <v xml:space="preserve">Make a commitment to live what </v>
      </c>
      <c r="S104" s="384" t="str">
        <f>IF('Age-Level'!E56="A","A","")</f>
        <v/>
      </c>
      <c r="U104" s="367"/>
      <c r="V104" s="367"/>
    </row>
    <row r="105" spans="1:23" x14ac:dyDescent="0.2">
      <c r="A105" s="381"/>
      <c r="B105" s="419" t="str">
        <f>Bridging!B6</f>
        <v>Pass It On!</v>
      </c>
      <c r="C105" s="373" t="str">
        <f>IF(Bridging!E10="C","C",IF(Bridging!E10="P","P",""))</f>
        <v/>
      </c>
      <c r="E105" s="583" t="str">
        <f>Badges!B423</f>
        <v>New Cuisines</v>
      </c>
      <c r="F105" s="584"/>
      <c r="G105" s="584"/>
      <c r="I105" s="369"/>
      <c r="J105" s="370" t="str">
        <f>Badges!C496</f>
        <v>Cook a tree dish</v>
      </c>
      <c r="K105" s="372" t="str">
        <f>IF(Badges!E496="A","A"," ")</f>
        <v xml:space="preserve"> </v>
      </c>
      <c r="M105" s="369"/>
      <c r="N105" s="370" t="str">
        <f>Badges!C594</f>
        <v>A risk management plan gets you</v>
      </c>
      <c r="O105" s="372" t="str">
        <f>IF(Badges!E594="A","A"," ")</f>
        <v xml:space="preserve"> </v>
      </c>
      <c r="Q105" s="586" t="str">
        <f>'Age-Level'!B58</f>
        <v>My Promise, My Faith (Year 2)</v>
      </c>
      <c r="R105" s="598"/>
      <c r="S105" s="384"/>
      <c r="U105" s="367"/>
      <c r="V105" s="367"/>
    </row>
    <row r="106" spans="1:23" x14ac:dyDescent="0.2">
      <c r="A106" s="381"/>
      <c r="B106" s="382" t="str">
        <f>Bridging!B11</f>
        <v>Look Ahead!</v>
      </c>
      <c r="C106" s="373" t="str">
        <f>IF(Bridging!E15="C","C",IF(Bridging!E15="P","P",""))</f>
        <v/>
      </c>
      <c r="E106" s="369">
        <v>1</v>
      </c>
      <c r="F106" s="370" t="str">
        <f>Badges!C424</f>
        <v>Make a dish from another country</v>
      </c>
      <c r="G106" s="371"/>
      <c r="I106" s="369">
        <v>2</v>
      </c>
      <c r="J106" s="370" t="str">
        <f>Badges!C497</f>
        <v>Dig into the amazing science of</v>
      </c>
      <c r="K106" s="371"/>
      <c r="M106" s="369">
        <v>5</v>
      </c>
      <c r="N106" s="370" t="str">
        <f>Badges!C595</f>
        <v>Get expert feedback on your plan</v>
      </c>
      <c r="O106" s="371"/>
      <c r="Q106" s="393">
        <v>1</v>
      </c>
      <c r="R106" s="418" t="str">
        <f>'Age-Level'!C59</f>
        <v>Choose one line from the Law</v>
      </c>
      <c r="S106" s="384" t="str">
        <f>IF('Age-Level'!E59="A","A","")</f>
        <v/>
      </c>
      <c r="U106" s="367"/>
      <c r="V106" s="367"/>
    </row>
    <row r="107" spans="1:23" x14ac:dyDescent="0.2">
      <c r="A107" s="381"/>
      <c r="B107" s="418" t="str">
        <f>Bridging!C16</f>
        <v>Plan a Ceremony</v>
      </c>
      <c r="C107" s="373" t="str">
        <f>IF(Bridging!E17="C","C",IF(Bridging!E17="P","P",""))</f>
        <v/>
      </c>
      <c r="E107" s="369"/>
      <c r="F107" s="370" t="str">
        <f>Badges!C425</f>
        <v>Cook something from an area of the</v>
      </c>
      <c r="G107" s="372" t="str">
        <f>IF(Badges!E425="A","A"," ")</f>
        <v xml:space="preserve"> </v>
      </c>
      <c r="I107" s="369"/>
      <c r="J107" s="370" t="str">
        <f>Badges!C498</f>
        <v>Be a naturalist in your neighborhood</v>
      </c>
      <c r="K107" s="372" t="str">
        <f>IF(Badges!E498="A","A"," ")</f>
        <v xml:space="preserve"> </v>
      </c>
      <c r="M107" s="369"/>
      <c r="N107" s="370" t="str">
        <f>Badges!C596</f>
        <v>Once you have your business plan</v>
      </c>
      <c r="O107" s="372" t="str">
        <f>IF(Badges!E596="A","A"," ")</f>
        <v xml:space="preserve"> </v>
      </c>
      <c r="Q107" s="392">
        <v>2</v>
      </c>
      <c r="R107" s="418" t="str">
        <f>'Age-Level'!C60</f>
        <v>Find a woman in your community</v>
      </c>
      <c r="S107" s="384" t="str">
        <f>IF('Age-Level'!E60="A","A","")</f>
        <v/>
      </c>
      <c r="U107" s="367"/>
      <c r="V107" s="367"/>
    </row>
    <row r="108" spans="1:23" x14ac:dyDescent="0.2">
      <c r="B108" s="383" t="s">
        <v>150</v>
      </c>
      <c r="C108" s="373" t="str">
        <f>IF(Bridging!E18="C","C",IF(Bridging!E18="P","P",""))</f>
        <v/>
      </c>
      <c r="E108" s="369"/>
      <c r="F108" s="370" t="str">
        <f>Badges!C426</f>
        <v>Find a relative, friend, or neighbor</v>
      </c>
      <c r="G108" s="372" t="str">
        <f>IF(Badges!E426="A","A"," ")</f>
        <v xml:space="preserve"> </v>
      </c>
      <c r="I108" s="369"/>
      <c r="J108" s="370" t="str">
        <f>Badges!C499</f>
        <v>Sketch and label the parts of a tree</v>
      </c>
      <c r="K108" s="372" t="str">
        <f>IF(Badges!E499="A","A"," ")</f>
        <v xml:space="preserve"> </v>
      </c>
      <c r="M108" s="583" t="str">
        <f>Badges!B612</f>
        <v>Think Big</v>
      </c>
      <c r="N108" s="584"/>
      <c r="O108" s="584"/>
      <c r="Q108" s="392">
        <v>3</v>
      </c>
      <c r="R108" s="418" t="str">
        <f>'Age-Level'!C61</f>
        <v>Gather three inspirational quotes</v>
      </c>
      <c r="S108" s="384" t="str">
        <f>IF('Age-Level'!E61="A","A","")</f>
        <v/>
      </c>
      <c r="U108" s="367"/>
      <c r="V108" s="367"/>
    </row>
    <row r="109" spans="1:23" x14ac:dyDescent="0.2">
      <c r="B109" s="377"/>
      <c r="C109" s="425"/>
      <c r="E109" s="369"/>
      <c r="F109" s="370" t="str">
        <f>Badges!C427</f>
        <v>Let a particular ingredient be your</v>
      </c>
      <c r="G109" s="372" t="str">
        <f>IF(Badges!E427="A","A"," ")</f>
        <v xml:space="preserve"> </v>
      </c>
      <c r="I109" s="369"/>
      <c r="J109" s="370" t="str">
        <f>Badges!C500</f>
        <v>Delve into the forest life cycle</v>
      </c>
      <c r="K109" s="372" t="str">
        <f>IF(Badges!E500="A","A"," ")</f>
        <v xml:space="preserve"> </v>
      </c>
      <c r="M109" s="369">
        <v>1</v>
      </c>
      <c r="N109" s="370" t="str">
        <f>Badges!C613</f>
        <v>Come up with a big idea</v>
      </c>
      <c r="O109" s="371"/>
      <c r="Q109" s="392">
        <v>4</v>
      </c>
      <c r="R109" s="418" t="str">
        <f>'Age-Level'!C62</f>
        <v>Make something to remind you</v>
      </c>
      <c r="S109" s="384" t="str">
        <f>IF('Age-Level'!E62="A","A","")</f>
        <v/>
      </c>
      <c r="U109" s="367"/>
      <c r="V109" s="367"/>
    </row>
    <row r="110" spans="1:23" x14ac:dyDescent="0.2">
      <c r="A110" s="583" t="str">
        <f>Badges!B354</f>
        <v>Comic Artist</v>
      </c>
      <c r="B110" s="584"/>
      <c r="C110" s="584"/>
      <c r="E110" s="369">
        <v>2</v>
      </c>
      <c r="F110" s="370" t="str">
        <f>Badges!C428</f>
        <v>Discover a dish from another region</v>
      </c>
      <c r="G110" s="371"/>
      <c r="I110" s="369">
        <v>3</v>
      </c>
      <c r="J110" s="370" t="str">
        <f>Badges!C501</f>
        <v>Make a creative project starring</v>
      </c>
      <c r="K110" s="371"/>
      <c r="M110" s="369"/>
      <c r="N110" s="370" t="str">
        <f>Badges!C614</f>
        <v>As you and your friends think about</v>
      </c>
      <c r="O110" s="372" t="str">
        <f>IF(Badges!E614="A","A"," ")</f>
        <v xml:space="preserve"> </v>
      </c>
      <c r="Q110" s="392">
        <v>5</v>
      </c>
      <c r="R110" s="418" t="str">
        <f>'Age-Level'!C63</f>
        <v xml:space="preserve">Make a commitment to live what </v>
      </c>
      <c r="S110" s="384" t="str">
        <f>IF('Age-Level'!E63="A","A","")</f>
        <v/>
      </c>
      <c r="U110" s="423"/>
      <c r="V110" s="423"/>
      <c r="W110" s="425"/>
    </row>
    <row r="111" spans="1:23" x14ac:dyDescent="0.2">
      <c r="A111" s="369">
        <v>1</v>
      </c>
      <c r="B111" s="370" t="str">
        <f>Badges!C355</f>
        <v>Delve into the world of comics</v>
      </c>
      <c r="C111" s="371"/>
      <c r="E111" s="369"/>
      <c r="F111" s="370" t="str">
        <f>Badges!C429</f>
        <v>Put together a meal based on a food</v>
      </c>
      <c r="G111" s="372" t="str">
        <f>IF(Badges!E429="A","A"," ")</f>
        <v xml:space="preserve"> </v>
      </c>
      <c r="I111" s="369"/>
      <c r="J111" s="370" t="str">
        <f>Badges!C502</f>
        <v>Get tree crafty</v>
      </c>
      <c r="K111" s="372" t="str">
        <f>IF(Badges!E502="A","A"," ")</f>
        <v xml:space="preserve"> </v>
      </c>
      <c r="M111" s="369">
        <v>2</v>
      </c>
      <c r="N111" s="370" t="str">
        <f>Badges!C615</f>
        <v>Take your sales to the next level</v>
      </c>
      <c r="O111" s="371"/>
      <c r="Q111" s="586" t="str">
        <f>'Age-Level'!B65</f>
        <v>My Promise, My Faith (Year 3)</v>
      </c>
      <c r="R111" s="598"/>
      <c r="S111" s="384"/>
      <c r="U111" s="367"/>
      <c r="V111" s="367"/>
    </row>
    <row r="112" spans="1:23" x14ac:dyDescent="0.2">
      <c r="A112" s="369"/>
      <c r="B112" s="370" t="str">
        <f>Badges!C356</f>
        <v>Collect comic strips from the</v>
      </c>
      <c r="C112" s="372" t="str">
        <f>IF(Badges!E356="A","A"," ")</f>
        <v xml:space="preserve"> </v>
      </c>
      <c r="E112" s="369"/>
      <c r="F112" s="370" t="str">
        <f>Badges!C430</f>
        <v>Research and cook a regional</v>
      </c>
      <c r="G112" s="372" t="str">
        <f>IF(Badges!E430="A","A"," ")</f>
        <v xml:space="preserve"> </v>
      </c>
      <c r="I112" s="369"/>
      <c r="J112" s="370" t="str">
        <f>Badges!C503</f>
        <v>Capture a tree on your convas or the</v>
      </c>
      <c r="K112" s="372" t="str">
        <f>IF(Badges!E503="A","A"," ")</f>
        <v xml:space="preserve"> </v>
      </c>
      <c r="M112" s="369"/>
      <c r="N112" s="370" t="str">
        <f>Badges!C616</f>
        <v>When you have a big goal, you have</v>
      </c>
      <c r="O112" s="372" t="str">
        <f>IF(Badges!E616="A","A"," ")</f>
        <v xml:space="preserve"> </v>
      </c>
      <c r="Q112" s="393">
        <v>1</v>
      </c>
      <c r="R112" s="418" t="str">
        <f>'Age-Level'!C66</f>
        <v>Choose one line from the Law</v>
      </c>
      <c r="S112" s="384" t="str">
        <f>IF('Age-Level'!E66="A","A","")</f>
        <v/>
      </c>
      <c r="U112" s="367"/>
      <c r="V112" s="367"/>
    </row>
    <row r="113" spans="1:22" x14ac:dyDescent="0.2">
      <c r="A113" s="369"/>
      <c r="B113" s="370" t="str">
        <f>Badges!C357</f>
        <v>Visit with a comic artist</v>
      </c>
      <c r="C113" s="372" t="str">
        <f>IF(Badges!E357="A","A"," ")</f>
        <v xml:space="preserve"> </v>
      </c>
      <c r="E113" s="369"/>
      <c r="F113" s="370" t="str">
        <f>Badges!C431</f>
        <v>Find out how well you know your</v>
      </c>
      <c r="G113" s="372" t="str">
        <f>IF(Badges!E431="A","A"," ")</f>
        <v xml:space="preserve"> </v>
      </c>
      <c r="I113" s="369"/>
      <c r="J113" s="370" t="str">
        <f>Badges!C504</f>
        <v>Create your own tree legend</v>
      </c>
      <c r="K113" s="372" t="str">
        <f>IF(Badges!E504="A","A"," ")</f>
        <v xml:space="preserve"> </v>
      </c>
      <c r="M113" s="369">
        <v>3</v>
      </c>
      <c r="N113" s="370" t="str">
        <f>Badges!C617</f>
        <v>Sell your big dream to others</v>
      </c>
      <c r="O113" s="371"/>
      <c r="Q113" s="392">
        <v>2</v>
      </c>
      <c r="R113" s="418" t="str">
        <f>'Age-Level'!C67</f>
        <v>Find a woman in your community</v>
      </c>
      <c r="S113" s="384" t="str">
        <f>IF('Age-Level'!E67="A","A","")</f>
        <v/>
      </c>
      <c r="U113" s="367"/>
      <c r="V113" s="367"/>
    </row>
    <row r="114" spans="1:22" x14ac:dyDescent="0.2">
      <c r="A114" s="369"/>
      <c r="B114" s="370" t="str">
        <f>Badges!C358</f>
        <v>Make sticky-note comics</v>
      </c>
      <c r="C114" s="372" t="str">
        <f>IF(Badges!E358="A","A"," ")</f>
        <v xml:space="preserve"> </v>
      </c>
      <c r="E114" s="369">
        <v>3</v>
      </c>
      <c r="F114" s="370" t="str">
        <f>Badges!C432</f>
        <v>Whip up a dish from another time</v>
      </c>
      <c r="G114" s="371"/>
      <c r="I114" s="369">
        <v>4</v>
      </c>
      <c r="J114" s="370" t="str">
        <f>Badges!C505</f>
        <v>Explore the connection between</v>
      </c>
      <c r="K114" s="371"/>
      <c r="M114" s="369"/>
      <c r="N114" s="370" t="str">
        <f>Badges!C618</f>
        <v>Whether you're using your cookie</v>
      </c>
      <c r="O114" s="372" t="str">
        <f>IF(Badges!E618="A","A"," ")</f>
        <v xml:space="preserve"> </v>
      </c>
      <c r="Q114" s="392">
        <v>3</v>
      </c>
      <c r="R114" s="418" t="str">
        <f>'Age-Level'!C68</f>
        <v>Gather three inspirational quotes</v>
      </c>
      <c r="S114" s="384" t="str">
        <f>IF('Age-Level'!E68="A","A","")</f>
        <v/>
      </c>
      <c r="U114" s="367"/>
      <c r="V114" s="367"/>
    </row>
    <row r="115" spans="1:22" x14ac:dyDescent="0.2">
      <c r="A115" s="369">
        <v>2</v>
      </c>
      <c r="B115" s="370" t="str">
        <f>Badges!C359</f>
        <v>Choose a story to tell</v>
      </c>
      <c r="C115" s="371"/>
      <c r="E115" s="369"/>
      <c r="F115" s="370" t="str">
        <f>Badges!C433</f>
        <v>Try a recipe inspired by a historical</v>
      </c>
      <c r="G115" s="372" t="str">
        <f>IF(Badges!E433="A","A"," ")</f>
        <v xml:space="preserve"> </v>
      </c>
      <c r="I115" s="369"/>
      <c r="J115" s="370" t="str">
        <f>Badges!C506</f>
        <v>Debate logging, clear-cutting, and</v>
      </c>
      <c r="K115" s="372" t="str">
        <f>IF(Badges!E506="A","A"," ")</f>
        <v xml:space="preserve"> </v>
      </c>
      <c r="M115" s="369">
        <v>4</v>
      </c>
      <c r="N115" s="370" t="str">
        <f>Badges!C619</f>
        <v>Ask experts to help you take your</v>
      </c>
      <c r="O115" s="371"/>
      <c r="Q115" s="392">
        <v>4</v>
      </c>
      <c r="R115" s="418" t="str">
        <f>'Age-Level'!C69</f>
        <v>Make something to remind you</v>
      </c>
      <c r="S115" s="384" t="str">
        <f>IF('Age-Level'!E69="A","A","")</f>
        <v/>
      </c>
      <c r="U115" s="367"/>
      <c r="V115" s="367"/>
    </row>
    <row r="116" spans="1:22" x14ac:dyDescent="0.2">
      <c r="A116" s="369"/>
      <c r="B116" s="370" t="str">
        <f>Badges!C360</f>
        <v>Think of a story from your life</v>
      </c>
      <c r="C116" s="372" t="str">
        <f>IF(Badges!E360="A","A"," ")</f>
        <v xml:space="preserve"> </v>
      </c>
      <c r="E116" s="369"/>
      <c r="F116" s="370" t="str">
        <f>Badges!C434</f>
        <v>Ask a grandparent or other relative</v>
      </c>
      <c r="G116" s="372" t="str">
        <f>IF(Badges!E434="A","A"," ")</f>
        <v xml:space="preserve"> </v>
      </c>
      <c r="I116" s="369"/>
      <c r="J116" s="370" t="str">
        <f>Badges!C507</f>
        <v>Chart how wood travels</v>
      </c>
      <c r="K116" s="372" t="str">
        <f>IF(Badges!E507="A","A"," ")</f>
        <v xml:space="preserve"> </v>
      </c>
      <c r="M116" s="369"/>
      <c r="N116" s="370" t="str">
        <f>Badges!C620</f>
        <v>Show your plan to a businesswoman</v>
      </c>
      <c r="O116" s="372" t="str">
        <f>IF(Badges!E620="A","A"," ")</f>
        <v xml:space="preserve"> </v>
      </c>
      <c r="Q116" s="392">
        <v>5</v>
      </c>
      <c r="R116" s="418" t="str">
        <f>'Age-Level'!C70</f>
        <v xml:space="preserve">Make a commitment to live what </v>
      </c>
      <c r="S116" s="384" t="str">
        <f>IF('Age-Level'!E70="A","A","")</f>
        <v/>
      </c>
    </row>
    <row r="117" spans="1:22" x14ac:dyDescent="0.2">
      <c r="A117" s="369"/>
      <c r="B117" s="370" t="str">
        <f>Badges!C361</f>
        <v>Think of a story from a book or</v>
      </c>
      <c r="C117" s="372" t="str">
        <f>IF(Badges!E361="A","A"," ")</f>
        <v xml:space="preserve"> </v>
      </c>
      <c r="E117" s="369"/>
      <c r="F117" s="370" t="str">
        <f>Badges!C435</f>
        <v>Pick a piece of the past that excites</v>
      </c>
      <c r="G117" s="372" t="str">
        <f>IF(Badges!E435="A","A"," ")</f>
        <v xml:space="preserve"> </v>
      </c>
      <c r="I117" s="369"/>
      <c r="J117" s="370" t="str">
        <f>Badges!C508</f>
        <v>Create a dream tree garden</v>
      </c>
      <c r="K117" s="372" t="str">
        <f>IF(Badges!E508="A","A"," ")</f>
        <v xml:space="preserve"> </v>
      </c>
      <c r="M117" s="369">
        <v>5</v>
      </c>
      <c r="N117" s="370" t="str">
        <f>Badges!C621</f>
        <v>Share your experience in a big way</v>
      </c>
      <c r="O117" s="371"/>
      <c r="Q117" s="586" t="str">
        <f>'Age-Level'!B72</f>
        <v>Safety Award</v>
      </c>
      <c r="R117" s="598"/>
      <c r="S117" s="384"/>
    </row>
    <row r="118" spans="1:22" x14ac:dyDescent="0.2">
      <c r="A118" s="369"/>
      <c r="B118" s="370" t="str">
        <f>Badges!C362</f>
        <v>Make something up</v>
      </c>
      <c r="C118" s="372" t="str">
        <f>IF(Badges!E362="A","A"," ")</f>
        <v xml:space="preserve"> </v>
      </c>
      <c r="E118" s="369">
        <v>4</v>
      </c>
      <c r="F118" s="370" t="str">
        <f>Badges!C436</f>
        <v>Cook a dish that makes a statement</v>
      </c>
      <c r="G118" s="371"/>
      <c r="I118" s="369">
        <v>5</v>
      </c>
      <c r="J118" s="370" t="str">
        <f>Badges!C509</f>
        <v>Help trees thrive</v>
      </c>
      <c r="K118" s="371"/>
      <c r="M118" s="369"/>
      <c r="N118" s="370" t="str">
        <f>Badges!C622</f>
        <v>Think of innovative ways to let your</v>
      </c>
      <c r="O118" s="372" t="str">
        <f>IF(Badges!E622="A","A"," ")</f>
        <v xml:space="preserve"> </v>
      </c>
      <c r="Q118" s="393">
        <v>1</v>
      </c>
      <c r="R118" s="418" t="str">
        <f>'Age-Level'!C73</f>
        <v>Learn how to make a room safe for a</v>
      </c>
      <c r="S118" s="384" t="str">
        <f>IF('Age-Level'!E73="A","A","")</f>
        <v/>
      </c>
    </row>
    <row r="119" spans="1:22" x14ac:dyDescent="0.2">
      <c r="A119" s="369">
        <v>3</v>
      </c>
      <c r="B119" s="370" t="str">
        <f>Badges!C363</f>
        <v>Draw it out</v>
      </c>
      <c r="C119" s="371"/>
      <c r="E119" s="369"/>
      <c r="F119" s="370" t="str">
        <f>Badges!C437</f>
        <v>Take a processed food you love and</v>
      </c>
      <c r="G119" s="372" t="str">
        <f>IF(Badges!E437="A","A"," ")</f>
        <v xml:space="preserve"> </v>
      </c>
      <c r="I119" s="369"/>
      <c r="J119" s="370" t="str">
        <f>Badges!C510</f>
        <v>Plant a tree</v>
      </c>
      <c r="K119" s="372" t="str">
        <f>IF(Badges!E510="A","A"," ")</f>
        <v xml:space="preserve"> </v>
      </c>
      <c r="M119" s="416"/>
      <c r="N119" s="385"/>
      <c r="O119" s="425"/>
      <c r="Q119" s="392">
        <v>2</v>
      </c>
      <c r="R119" s="418" t="str">
        <f>'Age-Level'!C74</f>
        <v>Find out about water safety</v>
      </c>
      <c r="S119" s="384" t="str">
        <f>IF('Age-Level'!E74="A","A","")</f>
        <v/>
      </c>
    </row>
    <row r="120" spans="1:22" x14ac:dyDescent="0.2">
      <c r="A120" s="369"/>
      <c r="B120" s="370" t="str">
        <f>Badges!C364</f>
        <v>Use tracing paper</v>
      </c>
      <c r="C120" s="372" t="str">
        <f>IF(Badges!E364="A","A"," ")</f>
        <v xml:space="preserve"> </v>
      </c>
      <c r="E120" s="369"/>
      <c r="F120" s="370" t="str">
        <f>Badges!C438</f>
        <v>Choose a veggie protein and find a</v>
      </c>
      <c r="G120" s="372" t="str">
        <f>IF(Badges!E438="A","A"," ")</f>
        <v xml:space="preserve"> </v>
      </c>
      <c r="I120" s="369"/>
      <c r="J120" s="370" t="str">
        <f>Badges!C511</f>
        <v>Tend to a tree somewhere in your</v>
      </c>
      <c r="K120" s="372" t="str">
        <f>IF(Badges!E511="A","A"," ")</f>
        <v xml:space="preserve"> </v>
      </c>
      <c r="Q120" s="392">
        <v>3</v>
      </c>
      <c r="R120" s="418" t="str">
        <f>'Age-Level'!C75</f>
        <v>Teach a Daisy or Brownie what to do if</v>
      </c>
      <c r="S120" s="384" t="str">
        <f>IF('Age-Level'!E75="A","A","")</f>
        <v/>
      </c>
    </row>
    <row r="121" spans="1:22" x14ac:dyDescent="0.2">
      <c r="A121" s="369"/>
      <c r="B121" s="370" t="str">
        <f>Badges!C365</f>
        <v>Do a "free draw."</v>
      </c>
      <c r="C121" s="372" t="str">
        <f>IF(Badges!E365="A","A"," ")</f>
        <v xml:space="preserve"> </v>
      </c>
      <c r="E121" s="369"/>
      <c r="F121" s="370" t="str">
        <f>Badges!C439</f>
        <v>Try a recipe for a special diet</v>
      </c>
      <c r="G121" s="372" t="str">
        <f>IF(Badges!E439="A","A"," ")</f>
        <v xml:space="preserve"> </v>
      </c>
      <c r="I121" s="369"/>
      <c r="J121" s="370" t="str">
        <f>Badges!C512</f>
        <v>Shadow one of the tree caretakers</v>
      </c>
      <c r="K121" s="372" t="str">
        <f>IF(Badges!E512="A","A"," ")</f>
        <v xml:space="preserve"> </v>
      </c>
      <c r="Q121" s="392">
        <v>4</v>
      </c>
      <c r="R121" s="418" t="str">
        <f>'Age-Level'!C76</f>
        <v>With your family, make sure you have</v>
      </c>
      <c r="S121" s="384" t="str">
        <f>IF('Age-Level'!E76="A","A","")</f>
        <v/>
      </c>
    </row>
    <row r="122" spans="1:22" x14ac:dyDescent="0.2">
      <c r="A122" s="369"/>
      <c r="B122" s="370" t="str">
        <f>Badges!C366</f>
        <v>Use a how-to book, video, or</v>
      </c>
      <c r="C122" s="372" t="str">
        <f>IF(Badges!E366="A","A"," ")</f>
        <v xml:space="preserve"> </v>
      </c>
      <c r="E122" s="369">
        <v>5</v>
      </c>
      <c r="F122" s="370" t="str">
        <f>Badges!C440</f>
        <v>Share your dishes on a culinary</v>
      </c>
      <c r="G122" s="371"/>
      <c r="I122" s="583" t="str">
        <f>Badges!B516</f>
        <v>Budgeting</v>
      </c>
      <c r="J122" s="584"/>
      <c r="K122" s="584"/>
      <c r="Q122" s="392">
        <v>5</v>
      </c>
      <c r="R122" s="418" t="str">
        <f>'Age-Level'!C77</f>
        <v>Discuss bullying with your Girl Scout</v>
      </c>
      <c r="S122" s="384" t="str">
        <f>IF('Age-Level'!E77="A","A","")</f>
        <v/>
      </c>
    </row>
    <row r="123" spans="1:22" x14ac:dyDescent="0.2">
      <c r="A123" s="369">
        <v>4</v>
      </c>
      <c r="B123" s="370" t="str">
        <f>Badges!C367</f>
        <v>Frame it in four panels</v>
      </c>
      <c r="C123" s="371"/>
      <c r="E123" s="369"/>
      <c r="F123" s="370" t="str">
        <f>Badges!C441</f>
        <v>Throw a potluck party</v>
      </c>
      <c r="G123" s="372" t="str">
        <f>IF(Badges!E441="A","A"," ")</f>
        <v xml:space="preserve"> </v>
      </c>
      <c r="I123" s="369">
        <v>1</v>
      </c>
      <c r="J123" s="370" t="str">
        <f>Badges!C517</f>
        <v>Practice budgeting for your values</v>
      </c>
      <c r="K123" s="371"/>
      <c r="Q123" s="392"/>
      <c r="R123" s="392"/>
      <c r="S123" s="362"/>
    </row>
    <row r="124" spans="1:22" x14ac:dyDescent="0.2">
      <c r="A124" s="369"/>
      <c r="B124" s="370" t="str">
        <f>Badges!C368</f>
        <v>Use facial expressions</v>
      </c>
      <c r="C124" s="372" t="str">
        <f>IF(Badges!E368="A","A"," ")</f>
        <v xml:space="preserve"> </v>
      </c>
      <c r="E124" s="369"/>
      <c r="F124" s="370" t="str">
        <f>Badges!C442</f>
        <v>Host a "new cuisine" party</v>
      </c>
      <c r="G124" s="372" t="str">
        <f>IF(Badges!E442="A","A"," ")</f>
        <v xml:space="preserve"> </v>
      </c>
      <c r="I124" s="369"/>
      <c r="J124" s="370" t="str">
        <f>Badges!C518</f>
        <v>Create a team values list</v>
      </c>
      <c r="K124" s="372" t="str">
        <f>IF(Badges!E518="A","A"," ")</f>
        <v xml:space="preserve"> </v>
      </c>
      <c r="Q124" s="575"/>
      <c r="R124" s="576"/>
      <c r="S124" s="576"/>
    </row>
    <row r="125" spans="1:22" x14ac:dyDescent="0.2">
      <c r="A125" s="369"/>
      <c r="B125" s="370" t="str">
        <f>Badges!C369</f>
        <v>Use body postures</v>
      </c>
      <c r="C125" s="372" t="str">
        <f>IF(Badges!E369="A","A"," ")</f>
        <v xml:space="preserve"> </v>
      </c>
      <c r="E125" s="369"/>
      <c r="F125" s="370" t="str">
        <f>Badges!C443</f>
        <v>Hold a progressive dinner with</v>
      </c>
      <c r="G125" s="372" t="str">
        <f>IF(Badges!E443="A","A"," ")</f>
        <v xml:space="preserve"> </v>
      </c>
      <c r="I125" s="369"/>
      <c r="J125" s="370" t="str">
        <f>Badges!C519</f>
        <v>Make your own values list</v>
      </c>
      <c r="K125" s="372" t="str">
        <f>IF(Badges!E519="A","A"," ")</f>
        <v xml:space="preserve"> </v>
      </c>
    </row>
    <row r="126" spans="1:22" x14ac:dyDescent="0.2">
      <c r="A126" s="369"/>
      <c r="B126" s="370" t="str">
        <f>Badges!C370</f>
        <v xml:space="preserve">Use both facial expressions and </v>
      </c>
      <c r="C126" s="372" t="str">
        <f>IF(Badges!E370="A","A"," ")</f>
        <v xml:space="preserve"> </v>
      </c>
      <c r="E126" s="583" t="str">
        <f>Badges!B446</f>
        <v>Cadette First Aid</v>
      </c>
      <c r="F126" s="584"/>
      <c r="G126" s="584"/>
      <c r="I126" s="369"/>
      <c r="J126" s="370" t="str">
        <f>Badges!C520</f>
        <v>Find out how other people budget to</v>
      </c>
      <c r="K126" s="372" t="str">
        <f>IF(Badges!E520="A","A"," ")</f>
        <v xml:space="preserve"> </v>
      </c>
    </row>
    <row r="127" spans="1:22" x14ac:dyDescent="0.2">
      <c r="A127" s="369">
        <v>5</v>
      </c>
      <c r="B127" s="370" t="str">
        <f>Badges!C371</f>
        <v>Add the words</v>
      </c>
      <c r="C127" s="371"/>
      <c r="E127" s="369">
        <v>1</v>
      </c>
      <c r="F127" s="370" t="str">
        <f>Badges!C447</f>
        <v>Understand how to care for younger</v>
      </c>
      <c r="G127" s="371"/>
      <c r="I127" s="369">
        <v>2</v>
      </c>
      <c r="J127" s="370" t="str">
        <f>Badges!C521</f>
        <v>Learn to track your spending</v>
      </c>
      <c r="K127" s="371"/>
    </row>
    <row r="128" spans="1:22" x14ac:dyDescent="0.2">
      <c r="A128" s="369"/>
      <c r="B128" s="370" t="str">
        <f>Badges!C372</f>
        <v>Add some dialogue</v>
      </c>
      <c r="C128" s="372" t="str">
        <f>IF(Badges!E372="A","A"," ")</f>
        <v xml:space="preserve"> </v>
      </c>
      <c r="E128" s="369"/>
      <c r="F128" s="370" t="str">
        <f>Badges!C448</f>
        <v>Take a babysitting class</v>
      </c>
      <c r="G128" s="372" t="str">
        <f>IF(Badges!E448="A","A"," ")</f>
        <v xml:space="preserve"> </v>
      </c>
      <c r="I128" s="369"/>
      <c r="J128" s="370" t="str">
        <f>Badges!C522</f>
        <v>Get on the "write" track</v>
      </c>
      <c r="K128" s="372" t="str">
        <f>IF(Badges!E522="A","A"," ")</f>
        <v xml:space="preserve"> </v>
      </c>
    </row>
    <row r="129" spans="1:19" x14ac:dyDescent="0.2">
      <c r="A129" s="369"/>
      <c r="B129" s="370" t="str">
        <f>Badges!C373</f>
        <v>Add thought bubbles</v>
      </c>
      <c r="C129" s="372" t="str">
        <f>IF(Badges!E373="A","A"," ")</f>
        <v xml:space="preserve"> </v>
      </c>
      <c r="E129" s="369"/>
      <c r="F129" s="370" t="str">
        <f>Badges!C449</f>
        <v>Ask a medical professional</v>
      </c>
      <c r="G129" s="372" t="str">
        <f>IF(Badges!E449="A","A"," ")</f>
        <v xml:space="preserve"> </v>
      </c>
      <c r="I129" s="369"/>
      <c r="J129" s="370" t="str">
        <f>Badges!C523</f>
        <v>Spot spending habits</v>
      </c>
      <c r="K129" s="372" t="str">
        <f>IF(Badges!E523="A","A"," ")</f>
        <v xml:space="preserve"> </v>
      </c>
    </row>
    <row r="130" spans="1:19" x14ac:dyDescent="0.2">
      <c r="A130" s="369"/>
      <c r="B130" s="370" t="str">
        <f>Badges!C374</f>
        <v>Run a narrative in separate</v>
      </c>
      <c r="C130" s="372" t="str">
        <f>IF(Badges!E374="A","A"," ")</f>
        <v xml:space="preserve"> </v>
      </c>
      <c r="E130" s="369"/>
      <c r="F130" s="370" t="str">
        <f>Badges!C450</f>
        <v>Talk to child care professionals</v>
      </c>
      <c r="G130" s="372" t="str">
        <f>IF(Badges!E450="A","A"," ")</f>
        <v xml:space="preserve"> </v>
      </c>
      <c r="I130" s="369"/>
      <c r="J130" s="370" t="str">
        <f>Badges!C524</f>
        <v>Pretend you're a psychologist</v>
      </c>
      <c r="K130" s="372" t="str">
        <f>IF(Badges!E524="A","A"," ")</f>
        <v xml:space="preserve"> </v>
      </c>
    </row>
    <row r="131" spans="1:19" x14ac:dyDescent="0.2">
      <c r="A131" s="583" t="str">
        <f>Badges!B377</f>
        <v>Good Sportsmanship</v>
      </c>
      <c r="B131" s="584"/>
      <c r="C131" s="584"/>
      <c r="E131" s="369">
        <v>2</v>
      </c>
      <c r="F131" s="370" t="str">
        <f>Badges!C451</f>
        <v>Know how to use everything in a</v>
      </c>
      <c r="G131" s="371"/>
      <c r="I131" s="369">
        <v>3</v>
      </c>
      <c r="J131" s="370" t="str">
        <f>Badges!C525</f>
        <v>Find out about different ways to save</v>
      </c>
      <c r="K131" s="371"/>
    </row>
    <row r="132" spans="1:19" x14ac:dyDescent="0.2">
      <c r="A132" s="369">
        <v>1</v>
      </c>
      <c r="B132" s="370" t="str">
        <f>Badges!C378</f>
        <v>Create your own definition of</v>
      </c>
      <c r="C132" s="371"/>
      <c r="E132" s="369"/>
      <c r="F132" s="370" t="str">
        <f>Badges!C452</f>
        <v>Talk to a medical professional</v>
      </c>
      <c r="G132" s="372" t="str">
        <f>IF(Badges!E452="A","A"," ")</f>
        <v xml:space="preserve"> </v>
      </c>
      <c r="I132" s="369"/>
      <c r="J132" s="370" t="str">
        <f>Badges!C526</f>
        <v>Do field research</v>
      </c>
      <c r="K132" s="372" t="str">
        <f>IF(Badges!E526="A","A"," ")</f>
        <v xml:space="preserve"> </v>
      </c>
    </row>
    <row r="133" spans="1:19" x14ac:dyDescent="0.2">
      <c r="A133" s="369"/>
      <c r="B133" s="370" t="str">
        <f>Badges!C379</f>
        <v>Go to a sports event</v>
      </c>
      <c r="C133" s="372" t="str">
        <f>IF(Badges!E379="A","A"," ")</f>
        <v xml:space="preserve"> </v>
      </c>
      <c r="E133" s="369"/>
      <c r="F133" s="370" t="str">
        <f>Badges!C453</f>
        <v>Take a course</v>
      </c>
      <c r="G133" s="372" t="str">
        <f>IF(Badges!E453="A","A"," ")</f>
        <v xml:space="preserve"> </v>
      </c>
      <c r="I133" s="369"/>
      <c r="J133" s="370" t="str">
        <f>Badges!C527</f>
        <v>Let money talk</v>
      </c>
      <c r="K133" s="372" t="str">
        <f>IF(Badges!E527="A","A"," ")</f>
        <v xml:space="preserve"> </v>
      </c>
    </row>
    <row r="134" spans="1:19" x14ac:dyDescent="0.2">
      <c r="A134" s="369"/>
      <c r="B134" s="370" t="str">
        <f>Badges!C380</f>
        <v>Watch a sports series</v>
      </c>
      <c r="C134" s="372" t="str">
        <f>IF(Badges!E380="A","A"," ")</f>
        <v xml:space="preserve"> </v>
      </c>
      <c r="E134" s="369"/>
      <c r="F134" s="370" t="str">
        <f>Badges!C454</f>
        <v>Talk to an emergency responder</v>
      </c>
      <c r="G134" s="372" t="str">
        <f>IF(Badges!E454="A","A"," ")</f>
        <v xml:space="preserve"> </v>
      </c>
      <c r="I134" s="369"/>
      <c r="J134" s="370" t="str">
        <f>Badges!C528</f>
        <v>Hit the books</v>
      </c>
      <c r="K134" s="372" t="str">
        <f>IF(Badges!E528="A","A"," ")</f>
        <v xml:space="preserve"> </v>
      </c>
    </row>
    <row r="135" spans="1:19" x14ac:dyDescent="0.2">
      <c r="A135" s="369"/>
      <c r="B135" s="370" t="str">
        <f>Badges!C381</f>
        <v>Head to the Web</v>
      </c>
      <c r="C135" s="372" t="str">
        <f>IF(Badges!E381="A","A"," ")</f>
        <v xml:space="preserve"> </v>
      </c>
      <c r="E135" s="369">
        <v>3</v>
      </c>
      <c r="F135" s="370" t="str">
        <f>Badges!C455</f>
        <v>Find out how to prevent serious</v>
      </c>
      <c r="G135" s="371"/>
      <c r="I135" s="369">
        <v>4</v>
      </c>
      <c r="J135" s="370" t="str">
        <f>Badges!C529</f>
        <v>Explore different ways to give</v>
      </c>
      <c r="K135" s="371"/>
    </row>
    <row r="136" spans="1:19" x14ac:dyDescent="0.2">
      <c r="A136" s="369">
        <v>2</v>
      </c>
      <c r="B136" s="370" t="str">
        <f>Badges!C382</f>
        <v>Be a good competitor</v>
      </c>
      <c r="C136" s="371"/>
      <c r="E136" s="369"/>
      <c r="F136" s="370" t="str">
        <f>Badges!C456</f>
        <v>Talk to first aiders</v>
      </c>
      <c r="G136" s="372" t="str">
        <f>IF(Badges!E456="A","A"," ")</f>
        <v xml:space="preserve"> </v>
      </c>
      <c r="I136" s="369"/>
      <c r="J136" s="370" t="str">
        <f>Badges!C530</f>
        <v>Lead with your heart</v>
      </c>
      <c r="K136" s="372" t="str">
        <f>IF(Badges!E530="A","A"," ")</f>
        <v xml:space="preserve"> </v>
      </c>
    </row>
    <row r="137" spans="1:19" x14ac:dyDescent="0.2">
      <c r="A137" s="369"/>
      <c r="B137" s="370" t="str">
        <f>Badges!C383</f>
        <v>Make an illustrated quote book</v>
      </c>
      <c r="C137" s="372" t="str">
        <f>IF(Badges!E383="A","A"," ")</f>
        <v xml:space="preserve"> </v>
      </c>
      <c r="E137" s="369"/>
      <c r="F137" s="370" t="str">
        <f>Badges!C457</f>
        <v>Ask a wilderness expert</v>
      </c>
      <c r="G137" s="372" t="str">
        <f>IF(Badges!E457="A","A"," ")</f>
        <v xml:space="preserve"> </v>
      </c>
      <c r="I137" s="369"/>
      <c r="J137" s="370" t="str">
        <f>Badges!C531</f>
        <v>Team up with others</v>
      </c>
      <c r="K137" s="372" t="str">
        <f>IF(Badges!E531="A","A"," ")</f>
        <v xml:space="preserve"> </v>
      </c>
    </row>
    <row r="138" spans="1:19" x14ac:dyDescent="0.2">
      <c r="A138" s="369"/>
      <c r="B138" s="370" t="str">
        <f>Badges!C384</f>
        <v>Talk to an athletic director, coach</v>
      </c>
      <c r="C138" s="372" t="str">
        <f>IF(Badges!E384="A","A"," ")</f>
        <v xml:space="preserve"> </v>
      </c>
      <c r="E138" s="369"/>
      <c r="F138" s="370" t="str">
        <f>Badges!C458</f>
        <v>Find out about common injuries</v>
      </c>
      <c r="G138" s="372" t="str">
        <f>IF(Badges!E458="A","A"," ")</f>
        <v xml:space="preserve"> </v>
      </c>
      <c r="I138" s="369"/>
      <c r="J138" s="370" t="str">
        <f>Badges!C532</f>
        <v>Learn from a professional</v>
      </c>
      <c r="K138" s="372" t="str">
        <f>IF(Badges!E532="A","A"," ")</f>
        <v xml:space="preserve"> </v>
      </c>
    </row>
    <row r="139" spans="1:19" x14ac:dyDescent="0.2">
      <c r="A139" s="369"/>
      <c r="B139" s="370" t="str">
        <f>Badges!C385</f>
        <v>Get a biography of a female athlete</v>
      </c>
      <c r="C139" s="372" t="str">
        <f>IF(Badges!E385="A","A"," ")</f>
        <v xml:space="preserve"> </v>
      </c>
      <c r="E139" s="416"/>
      <c r="F139" s="417"/>
      <c r="G139" s="425"/>
      <c r="H139" s="376"/>
      <c r="I139" s="416"/>
      <c r="J139" s="417"/>
      <c r="K139" s="425"/>
      <c r="L139" s="376"/>
      <c r="M139" s="376"/>
    </row>
    <row r="140" spans="1:19" ht="23.25" x14ac:dyDescent="0.35">
      <c r="A140" s="599" t="str">
        <f ca="1">MID(CELL("filename",A78),FIND(IF(ISERROR(FIND("]",CELL("filename",A78))),"$","]"),CELL("filename",A78))+1,256)</f>
        <v>Darla</v>
      </c>
      <c r="B140" s="599"/>
      <c r="C140" s="599"/>
      <c r="E140" s="578" t="s">
        <v>62</v>
      </c>
      <c r="F140" s="585"/>
      <c r="G140" s="585"/>
      <c r="H140" s="376"/>
      <c r="I140" s="577" t="s">
        <v>148</v>
      </c>
      <c r="J140" s="577"/>
      <c r="K140" s="577"/>
      <c r="L140" s="376"/>
      <c r="M140" s="600" t="s">
        <v>148</v>
      </c>
      <c r="N140" s="601"/>
      <c r="O140" s="602"/>
      <c r="Q140" s="600" t="s">
        <v>148</v>
      </c>
      <c r="R140" s="601"/>
      <c r="S140" s="602"/>
    </row>
    <row r="141" spans="1:19" x14ac:dyDescent="0.2">
      <c r="A141" s="364"/>
      <c r="B141" s="365"/>
      <c r="C141" s="366" t="s">
        <v>29</v>
      </c>
      <c r="E141" s="588" t="str">
        <f>'Fun Patches'!C5</f>
        <v>&lt;LIST PATCH HERE&gt;</v>
      </c>
      <c r="F141" s="589"/>
      <c r="G141" s="372" t="str">
        <f>IF('Fun Patches'!E5="A","A"," ")</f>
        <v xml:space="preserve"> </v>
      </c>
      <c r="H141" s="376"/>
      <c r="I141" s="380" t="str">
        <f>'Council Own'!B6</f>
        <v>&lt;&lt;List Badge Here&gt;&gt;</v>
      </c>
      <c r="J141" s="380"/>
      <c r="K141" s="380"/>
      <c r="L141" s="376"/>
      <c r="M141" s="380" t="str">
        <f>'Council Own'!B54</f>
        <v>&lt;&lt;List Badge Here&gt;&gt;</v>
      </c>
      <c r="N141" s="380"/>
      <c r="O141" s="380"/>
      <c r="Q141" s="380" t="str">
        <f>'Council Own'!B102</f>
        <v>&lt;&lt;List Badge Here&gt;&gt;</v>
      </c>
      <c r="R141" s="380"/>
      <c r="S141" s="380"/>
    </row>
    <row r="142" spans="1:19" x14ac:dyDescent="0.2">
      <c r="A142" s="590" t="s">
        <v>148</v>
      </c>
      <c r="B142" s="591"/>
      <c r="C142" s="592"/>
      <c r="E142" s="586" t="str">
        <f>'Fun Patches'!C6</f>
        <v>&lt;LIST PATCH HERE&gt;</v>
      </c>
      <c r="F142" s="587"/>
      <c r="G142" s="379" t="str">
        <f>IF('Fun Patches'!E6="A","A"," ")</f>
        <v xml:space="preserve"> </v>
      </c>
      <c r="H142" s="376"/>
      <c r="I142" s="369">
        <v>1</v>
      </c>
      <c r="J142" s="418" t="str">
        <f>'Council Own'!C7</f>
        <v>Discover Savannah GA</v>
      </c>
      <c r="K142" s="379" t="str">
        <f>IF('Council Own'!E7="A","A"," ")</f>
        <v xml:space="preserve"> </v>
      </c>
      <c r="L142" s="376"/>
      <c r="M142" s="369">
        <v>1</v>
      </c>
      <c r="N142" s="418" t="str">
        <f>'Council Own'!C55</f>
        <v>&lt;List Requirement Here&gt;</v>
      </c>
      <c r="O142" s="379" t="str">
        <f>IF('Council Own'!E55="A","A"," ")</f>
        <v xml:space="preserve"> </v>
      </c>
      <c r="Q142" s="369">
        <v>1</v>
      </c>
      <c r="R142" s="418" t="str">
        <f>'Council Own'!C103</f>
        <v>&lt;List Requirement Here&gt;</v>
      </c>
      <c r="S142" s="379" t="str">
        <f>IF('Council Own'!E103="A","A"," ")</f>
        <v xml:space="preserve"> </v>
      </c>
    </row>
    <row r="143" spans="1:19" x14ac:dyDescent="0.2">
      <c r="A143" s="593" t="str">
        <f>'Council Own'!B6</f>
        <v>&lt;&lt;List Badge Here&gt;&gt;</v>
      </c>
      <c r="B143" s="594"/>
      <c r="C143" s="374" t="str">
        <f>IF('Council Own'!E28="C","C",IF('Council Own'!E28="P","P",""))</f>
        <v>P</v>
      </c>
      <c r="E143" s="586" t="str">
        <f>'Fun Patches'!C7</f>
        <v>&lt;LIST PATCH HERE&gt;</v>
      </c>
      <c r="F143" s="587"/>
      <c r="G143" s="379" t="str">
        <f>IF('Fun Patches'!E7="A","A"," ")</f>
        <v xml:space="preserve"> </v>
      </c>
      <c r="H143" s="376"/>
      <c r="I143" s="369"/>
      <c r="J143" s="418" t="str">
        <f>'Council Own'!C8</f>
        <v>&lt;List Requirement Here&gt;</v>
      </c>
      <c r="K143" s="379" t="str">
        <f>IF('Council Own'!E8="A","A"," ")</f>
        <v>A</v>
      </c>
      <c r="L143" s="376"/>
      <c r="M143" s="369"/>
      <c r="N143" s="418" t="str">
        <f>'Council Own'!C56</f>
        <v>&lt;List Requirement Here&gt;</v>
      </c>
      <c r="O143" s="379" t="str">
        <f>IF('Council Own'!E56="A","A"," ")</f>
        <v xml:space="preserve"> </v>
      </c>
      <c r="Q143" s="369"/>
      <c r="R143" s="418" t="str">
        <f>'Council Own'!C104</f>
        <v>&lt;List Requirement Here&gt;</v>
      </c>
      <c r="S143" s="379" t="str">
        <f>IF('Council Own'!E104="A","A"," ")</f>
        <v xml:space="preserve"> </v>
      </c>
    </row>
    <row r="144" spans="1:19" x14ac:dyDescent="0.2">
      <c r="A144" s="593" t="str">
        <f>'Council Own'!B30</f>
        <v>&lt;&lt;List Badge Here&gt;&gt;</v>
      </c>
      <c r="B144" s="594"/>
      <c r="C144" s="374" t="str">
        <f>IF('Council Own'!E52="C","C",IF('Council Own'!E52="P","P",""))</f>
        <v/>
      </c>
      <c r="E144" s="586" t="str">
        <f>'Fun Patches'!C8</f>
        <v>&lt;LIST PATCH HERE&gt;</v>
      </c>
      <c r="F144" s="587"/>
      <c r="G144" s="379" t="str">
        <f>IF('Fun Patches'!E8="A","A"," ")</f>
        <v xml:space="preserve"> </v>
      </c>
      <c r="H144" s="376"/>
      <c r="I144" s="369"/>
      <c r="J144" s="418" t="str">
        <f>'Council Own'!C9</f>
        <v>&lt;List Requirement Here&gt;</v>
      </c>
      <c r="K144" s="379" t="str">
        <f>IF('Council Own'!E9="A","A"," ")</f>
        <v xml:space="preserve"> </v>
      </c>
      <c r="L144" s="376"/>
      <c r="M144" s="369"/>
      <c r="N144" s="418" t="str">
        <f>'Council Own'!C57</f>
        <v>&lt;List Requirement Here&gt;</v>
      </c>
      <c r="O144" s="379" t="str">
        <f>IF('Council Own'!E57="A","A"," ")</f>
        <v xml:space="preserve"> </v>
      </c>
      <c r="Q144" s="369"/>
      <c r="R144" s="418" t="str">
        <f>'Council Own'!C105</f>
        <v>&lt;List Requirement Here&gt;</v>
      </c>
      <c r="S144" s="379" t="str">
        <f>IF('Council Own'!E105="A","A"," ")</f>
        <v xml:space="preserve"> </v>
      </c>
    </row>
    <row r="145" spans="1:19" x14ac:dyDescent="0.2">
      <c r="A145" s="593" t="str">
        <f>'Council Own'!B54</f>
        <v>&lt;&lt;List Badge Here&gt;&gt;</v>
      </c>
      <c r="B145" s="594"/>
      <c r="C145" s="374" t="str">
        <f>IF('Council Own'!E76="C","C",IF('Council Own'!E76="P","P",""))</f>
        <v/>
      </c>
      <c r="E145" s="586" t="str">
        <f>'Fun Patches'!C9</f>
        <v>&lt;LIST PATCH HERE&gt;</v>
      </c>
      <c r="F145" s="587"/>
      <c r="G145" s="379" t="str">
        <f>IF('Fun Patches'!E9="A","A"," ")</f>
        <v xml:space="preserve"> </v>
      </c>
      <c r="H145" s="376"/>
      <c r="I145" s="369"/>
      <c r="J145" s="418" t="str">
        <f>'Council Own'!C10</f>
        <v>&lt;List Requirement Here&gt;</v>
      </c>
      <c r="K145" s="379" t="str">
        <f>IF('Council Own'!E10="A","A"," ")</f>
        <v xml:space="preserve"> </v>
      </c>
      <c r="L145" s="376"/>
      <c r="M145" s="369"/>
      <c r="N145" s="418" t="str">
        <f>'Council Own'!C58</f>
        <v>&lt;List Requirement Here&gt;</v>
      </c>
      <c r="O145" s="379" t="str">
        <f>IF('Council Own'!E58="A","A"," ")</f>
        <v xml:space="preserve"> </v>
      </c>
      <c r="Q145" s="369"/>
      <c r="R145" s="418" t="str">
        <f>'Council Own'!C106</f>
        <v>&lt;List Requirement Here&gt;</v>
      </c>
      <c r="S145" s="379" t="str">
        <f>IF('Council Own'!E106="A","A"," ")</f>
        <v xml:space="preserve"> </v>
      </c>
    </row>
    <row r="146" spans="1:19" x14ac:dyDescent="0.2">
      <c r="A146" s="593" t="str">
        <f>'Council Own'!B78</f>
        <v>&lt;&lt;List Badge Here&gt;&gt;</v>
      </c>
      <c r="B146" s="594"/>
      <c r="C146" s="374" t="str">
        <f>IF('Council Own'!E100="C","C",IF('Council Own'!E100="P","P",""))</f>
        <v/>
      </c>
      <c r="E146" s="586" t="str">
        <f>'Fun Patches'!C10</f>
        <v>&lt;LIST PATCH HERE&gt;</v>
      </c>
      <c r="F146" s="587"/>
      <c r="G146" s="379" t="str">
        <f>IF('Fun Patches'!E10="A","A"," ")</f>
        <v xml:space="preserve"> </v>
      </c>
      <c r="I146" s="369">
        <v>2</v>
      </c>
      <c r="J146" s="418" t="str">
        <f>'Council Own'!C11</f>
        <v>&lt;List Requirement Here&gt;</v>
      </c>
      <c r="K146" s="379" t="str">
        <f>IF('Council Own'!E11="A","A"," ")</f>
        <v xml:space="preserve"> </v>
      </c>
      <c r="M146" s="369">
        <v>2</v>
      </c>
      <c r="N146" s="418" t="str">
        <f>'Council Own'!C59</f>
        <v>&lt;List Requirement Here&gt;</v>
      </c>
      <c r="O146" s="379" t="str">
        <f>IF('Council Own'!E59="A","A"," ")</f>
        <v xml:space="preserve"> </v>
      </c>
      <c r="Q146" s="369">
        <v>2</v>
      </c>
      <c r="R146" s="418" t="str">
        <f>'Council Own'!C107</f>
        <v>&lt;List Requirement Here&gt;</v>
      </c>
      <c r="S146" s="379" t="str">
        <f>IF('Council Own'!E107="A","A"," ")</f>
        <v xml:space="preserve"> </v>
      </c>
    </row>
    <row r="147" spans="1:19" ht="12.75" customHeight="1" x14ac:dyDescent="0.2">
      <c r="A147" s="593" t="str">
        <f>'Council Own'!B102</f>
        <v>&lt;&lt;List Badge Here&gt;&gt;</v>
      </c>
      <c r="B147" s="594"/>
      <c r="C147" s="374" t="str">
        <f>IF('Council Own'!E124="C","C",IF('Council Own'!E124="P","P",""))</f>
        <v/>
      </c>
      <c r="E147" s="586" t="str">
        <f>'Fun Patches'!C11</f>
        <v>&lt;LIST PATCH HERE&gt;</v>
      </c>
      <c r="F147" s="587"/>
      <c r="G147" s="379" t="str">
        <f>IF('Fun Patches'!E11="A","A"," ")</f>
        <v xml:space="preserve"> </v>
      </c>
      <c r="I147" s="369"/>
      <c r="J147" s="418" t="str">
        <f>'Council Own'!C12</f>
        <v>&lt;List Requirement Here&gt;</v>
      </c>
      <c r="K147" s="379" t="str">
        <f>IF('Council Own'!E12="A","A"," ")</f>
        <v xml:space="preserve"> </v>
      </c>
      <c r="M147" s="369"/>
      <c r="N147" s="418" t="str">
        <f>'Council Own'!C60</f>
        <v>&lt;List Requirement Here&gt;</v>
      </c>
      <c r="O147" s="379" t="str">
        <f>IF('Council Own'!E60="A","A"," ")</f>
        <v xml:space="preserve"> </v>
      </c>
      <c r="Q147" s="369"/>
      <c r="R147" s="418" t="str">
        <f>'Council Own'!C108</f>
        <v>&lt;List Requirement Here&gt;</v>
      </c>
      <c r="S147" s="379" t="str">
        <f>IF('Council Own'!E108="A","A"," ")</f>
        <v xml:space="preserve"> </v>
      </c>
    </row>
    <row r="148" spans="1:19" ht="12.75" customHeight="1" x14ac:dyDescent="0.2">
      <c r="A148" s="593" t="str">
        <f>'Council Own'!B126</f>
        <v>&lt;&lt;List Badge Here&gt;&gt;</v>
      </c>
      <c r="B148" s="594"/>
      <c r="C148" s="374" t="str">
        <f>IF('Council Own'!E148="C","C",IF('Council Own'!E148="P","P",""))</f>
        <v/>
      </c>
      <c r="E148" s="586" t="str">
        <f>'Fun Patches'!C12</f>
        <v>&lt;LIST PATCH HERE&gt;</v>
      </c>
      <c r="F148" s="587"/>
      <c r="G148" s="379" t="str">
        <f>IF('Fun Patches'!E12="A","A"," ")</f>
        <v xml:space="preserve"> </v>
      </c>
      <c r="I148" s="369"/>
      <c r="J148" s="418" t="str">
        <f>'Council Own'!C13</f>
        <v>&lt;List Requirement Here&gt;</v>
      </c>
      <c r="K148" s="379" t="str">
        <f>IF('Council Own'!E13="A","A"," ")</f>
        <v xml:space="preserve"> </v>
      </c>
      <c r="M148" s="369"/>
      <c r="N148" s="418" t="str">
        <f>'Council Own'!C61</f>
        <v>&lt;List Requirement Here&gt;</v>
      </c>
      <c r="O148" s="379" t="str">
        <f>IF('Council Own'!E61="A","A"," ")</f>
        <v xml:space="preserve"> </v>
      </c>
      <c r="Q148" s="369"/>
      <c r="R148" s="418" t="str">
        <f>'Council Own'!C109</f>
        <v>&lt;List Requirement Here&gt;</v>
      </c>
      <c r="S148" s="379" t="str">
        <f>IF('Council Own'!E109="A","A"," ")</f>
        <v xml:space="preserve"> </v>
      </c>
    </row>
    <row r="149" spans="1:19" x14ac:dyDescent="0.2">
      <c r="E149" s="586" t="str">
        <f>'Fun Patches'!C13</f>
        <v>&lt;LIST PATCH HERE&gt;</v>
      </c>
      <c r="F149" s="587"/>
      <c r="G149" s="379" t="str">
        <f>IF('Fun Patches'!E13="A","A"," ")</f>
        <v xml:space="preserve"> </v>
      </c>
      <c r="I149" s="369"/>
      <c r="J149" s="418" t="str">
        <f>'Council Own'!C14</f>
        <v>&lt;List Requirement Here&gt;</v>
      </c>
      <c r="K149" s="379" t="str">
        <f>IF('Council Own'!E14="A","A"," ")</f>
        <v xml:space="preserve"> </v>
      </c>
      <c r="M149" s="369"/>
      <c r="N149" s="418" t="str">
        <f>'Council Own'!C62</f>
        <v>&lt;List Requirement Here&gt;</v>
      </c>
      <c r="O149" s="379" t="str">
        <f>IF('Council Own'!E62="A","A"," ")</f>
        <v xml:space="preserve"> </v>
      </c>
      <c r="Q149" s="369"/>
      <c r="R149" s="418" t="str">
        <f>'Council Own'!C110</f>
        <v>&lt;List Requirement Here&gt;</v>
      </c>
      <c r="S149" s="379" t="str">
        <f>IF('Council Own'!E110="A","A"," ")</f>
        <v xml:space="preserve"> </v>
      </c>
    </row>
    <row r="150" spans="1:19" x14ac:dyDescent="0.2">
      <c r="E150" s="586" t="str">
        <f>'Fun Patches'!C14</f>
        <v>&lt;LIST PATCH HERE&gt;</v>
      </c>
      <c r="F150" s="587"/>
      <c r="G150" s="379" t="str">
        <f>IF('Fun Patches'!E14="A","A"," ")</f>
        <v xml:space="preserve"> </v>
      </c>
      <c r="I150" s="369">
        <v>3</v>
      </c>
      <c r="J150" s="418" t="str">
        <f>'Council Own'!C15</f>
        <v>&lt;List Requirement Here&gt;</v>
      </c>
      <c r="K150" s="379" t="str">
        <f>IF('Council Own'!E15="A","A"," ")</f>
        <v xml:space="preserve"> </v>
      </c>
      <c r="M150" s="369">
        <v>3</v>
      </c>
      <c r="N150" s="418" t="str">
        <f>'Council Own'!C63</f>
        <v>&lt;List Requirement Here&gt;</v>
      </c>
      <c r="O150" s="379" t="str">
        <f>IF('Council Own'!E63="A","A"," ")</f>
        <v xml:space="preserve"> </v>
      </c>
      <c r="Q150" s="369">
        <v>3</v>
      </c>
      <c r="R150" s="418" t="str">
        <f>'Council Own'!C111</f>
        <v>&lt;List Requirement Here&gt;</v>
      </c>
      <c r="S150" s="379" t="str">
        <f>IF('Council Own'!E111="A","A"," ")</f>
        <v xml:space="preserve"> </v>
      </c>
    </row>
    <row r="151" spans="1:19" x14ac:dyDescent="0.2">
      <c r="E151" s="586" t="str">
        <f>'Fun Patches'!C15</f>
        <v>&lt;LIST PATCH HERE&gt;</v>
      </c>
      <c r="F151" s="587"/>
      <c r="G151" s="379" t="str">
        <f>IF('Fun Patches'!E15="A","A"," ")</f>
        <v xml:space="preserve"> </v>
      </c>
      <c r="I151" s="369"/>
      <c r="J151" s="418" t="str">
        <f>'Council Own'!C16</f>
        <v>&lt;List Requirement Here&gt;</v>
      </c>
      <c r="K151" s="379" t="str">
        <f>IF('Council Own'!E16="A","A"," ")</f>
        <v xml:space="preserve"> </v>
      </c>
      <c r="M151" s="369"/>
      <c r="N151" s="418" t="str">
        <f>'Council Own'!C64</f>
        <v>&lt;List Requirement Here&gt;</v>
      </c>
      <c r="O151" s="379" t="str">
        <f>IF('Council Own'!E64="A","A"," ")</f>
        <v xml:space="preserve"> </v>
      </c>
      <c r="Q151" s="369"/>
      <c r="R151" s="418" t="str">
        <f>'Council Own'!C112</f>
        <v>&lt;List Requirement Here&gt;</v>
      </c>
      <c r="S151" s="379" t="str">
        <f>IF('Council Own'!E112="A","A"," ")</f>
        <v xml:space="preserve"> </v>
      </c>
    </row>
    <row r="152" spans="1:19" x14ac:dyDescent="0.2">
      <c r="E152" s="586" t="str">
        <f>'Fun Patches'!C16</f>
        <v>&lt;LIST PATCH HERE&gt;</v>
      </c>
      <c r="F152" s="587"/>
      <c r="G152" s="379" t="str">
        <f>IF('Fun Patches'!E16="A","A"," ")</f>
        <v xml:space="preserve"> </v>
      </c>
      <c r="I152" s="369"/>
      <c r="J152" s="418" t="str">
        <f>'Council Own'!C17</f>
        <v>&lt;List Requirement Here&gt;</v>
      </c>
      <c r="K152" s="379" t="str">
        <f>IF('Council Own'!E17="A","A"," ")</f>
        <v xml:space="preserve"> </v>
      </c>
      <c r="M152" s="369"/>
      <c r="N152" s="418" t="str">
        <f>'Council Own'!C65</f>
        <v>&lt;List Requirement Here&gt;</v>
      </c>
      <c r="O152" s="379" t="str">
        <f>IF('Council Own'!E65="A","A"," ")</f>
        <v xml:space="preserve"> </v>
      </c>
      <c r="Q152" s="369"/>
      <c r="R152" s="418" t="str">
        <f>'Council Own'!C113</f>
        <v>&lt;List Requirement Here&gt;</v>
      </c>
      <c r="S152" s="379" t="str">
        <f>IF('Council Own'!E113="A","A"," ")</f>
        <v xml:space="preserve"> </v>
      </c>
    </row>
    <row r="153" spans="1:19" x14ac:dyDescent="0.2">
      <c r="E153" s="588" t="str">
        <f>'Fun Patches'!C17</f>
        <v>&lt;LIST PATCH HERE&gt;</v>
      </c>
      <c r="F153" s="589"/>
      <c r="G153" s="372" t="str">
        <f>IF('Fun Patches'!E17="A","A"," ")</f>
        <v xml:space="preserve"> </v>
      </c>
      <c r="I153" s="369"/>
      <c r="J153" s="418" t="str">
        <f>'Council Own'!C18</f>
        <v>&lt;List Requirement Here&gt;</v>
      </c>
      <c r="K153" s="379" t="str">
        <f>IF('Council Own'!E18="A","A"," ")</f>
        <v xml:space="preserve"> </v>
      </c>
      <c r="M153" s="369"/>
      <c r="N153" s="418" t="str">
        <f>'Council Own'!C66</f>
        <v>&lt;List Requirement Here&gt;</v>
      </c>
      <c r="O153" s="379" t="str">
        <f>IF('Council Own'!E66="A","A"," ")</f>
        <v xml:space="preserve"> </v>
      </c>
      <c r="Q153" s="369"/>
      <c r="R153" s="418" t="str">
        <f>'Council Own'!C114</f>
        <v>&lt;List Requirement Here&gt;</v>
      </c>
      <c r="S153" s="379" t="str">
        <f>IF('Council Own'!E114="A","A"," ")</f>
        <v xml:space="preserve"> </v>
      </c>
    </row>
    <row r="154" spans="1:19" x14ac:dyDescent="0.2">
      <c r="E154" s="586" t="str">
        <f>'Fun Patches'!C18</f>
        <v>&lt;LIST PATCH HERE&gt;</v>
      </c>
      <c r="F154" s="587"/>
      <c r="G154" s="379" t="str">
        <f>IF('Fun Patches'!E18="A","A"," ")</f>
        <v xml:space="preserve"> </v>
      </c>
      <c r="I154" s="369">
        <v>4</v>
      </c>
      <c r="J154" s="418" t="str">
        <f>'Council Own'!C19</f>
        <v>&lt;List Requirement Here&gt;</v>
      </c>
      <c r="K154" s="379" t="str">
        <f>IF('Council Own'!E19="A","A"," ")</f>
        <v xml:space="preserve"> </v>
      </c>
      <c r="M154" s="369">
        <v>4</v>
      </c>
      <c r="N154" s="418" t="str">
        <f>'Council Own'!C67</f>
        <v>&lt;List Requirement Here&gt;</v>
      </c>
      <c r="O154" s="379" t="str">
        <f>IF('Council Own'!E67="A","A"," ")</f>
        <v xml:space="preserve"> </v>
      </c>
      <c r="Q154" s="369">
        <v>4</v>
      </c>
      <c r="R154" s="418" t="str">
        <f>'Council Own'!C115</f>
        <v>&lt;List Requirement Here&gt;</v>
      </c>
      <c r="S154" s="379" t="str">
        <f>IF('Council Own'!E115="A","A"," ")</f>
        <v xml:space="preserve"> </v>
      </c>
    </row>
    <row r="155" spans="1:19" x14ac:dyDescent="0.2">
      <c r="E155" s="586" t="str">
        <f>'Fun Patches'!C19</f>
        <v>&lt;LIST PATCH HERE&gt;</v>
      </c>
      <c r="F155" s="587"/>
      <c r="G155" s="379" t="str">
        <f>IF('Fun Patches'!E19="A","A"," ")</f>
        <v xml:space="preserve"> </v>
      </c>
      <c r="I155" s="369"/>
      <c r="J155" s="418" t="str">
        <f>'Council Own'!C20</f>
        <v>&lt;List Requirement Here&gt;</v>
      </c>
      <c r="K155" s="379" t="str">
        <f>IF('Council Own'!E20="A","A"," ")</f>
        <v xml:space="preserve"> </v>
      </c>
      <c r="M155" s="369"/>
      <c r="N155" s="418" t="str">
        <f>'Council Own'!C68</f>
        <v>&lt;List Requirement Here&gt;</v>
      </c>
      <c r="O155" s="379" t="str">
        <f>IF('Council Own'!E68="A","A"," ")</f>
        <v xml:space="preserve"> </v>
      </c>
      <c r="Q155" s="369"/>
      <c r="R155" s="418" t="str">
        <f>'Council Own'!C116</f>
        <v>&lt;List Requirement Here&gt;</v>
      </c>
      <c r="S155" s="379" t="str">
        <f>IF('Council Own'!E116="A","A"," ")</f>
        <v xml:space="preserve"> </v>
      </c>
    </row>
    <row r="156" spans="1:19" x14ac:dyDescent="0.2">
      <c r="E156" s="586" t="str">
        <f>'Fun Patches'!C20</f>
        <v>&lt;LIST PATCH HERE&gt;</v>
      </c>
      <c r="F156" s="587"/>
      <c r="G156" s="379" t="str">
        <f>IF('Fun Patches'!E20="A","A"," ")</f>
        <v xml:space="preserve"> </v>
      </c>
      <c r="I156" s="369"/>
      <c r="J156" s="418" t="str">
        <f>'Council Own'!C21</f>
        <v>&lt;List Requirement Here&gt;</v>
      </c>
      <c r="K156" s="379" t="str">
        <f>IF('Council Own'!E21="A","A"," ")</f>
        <v xml:space="preserve"> </v>
      </c>
      <c r="M156" s="369"/>
      <c r="N156" s="418" t="str">
        <f>'Council Own'!C69</f>
        <v>&lt;List Requirement Here&gt;</v>
      </c>
      <c r="O156" s="379" t="str">
        <f>IF('Council Own'!E69="A","A"," ")</f>
        <v xml:space="preserve"> </v>
      </c>
      <c r="Q156" s="369"/>
      <c r="R156" s="418" t="str">
        <f>'Council Own'!C117</f>
        <v>&lt;List Requirement Here&gt;</v>
      </c>
      <c r="S156" s="379" t="str">
        <f>IF('Council Own'!E117="A","A"," ")</f>
        <v xml:space="preserve"> </v>
      </c>
    </row>
    <row r="157" spans="1:19" x14ac:dyDescent="0.2">
      <c r="E157" s="586" t="str">
        <f>'Fun Patches'!C21</f>
        <v>&lt;LIST PATCH HERE&gt;</v>
      </c>
      <c r="F157" s="587"/>
      <c r="G157" s="379" t="str">
        <f>IF('Fun Patches'!E21="A","A"," ")</f>
        <v xml:space="preserve"> </v>
      </c>
      <c r="I157" s="369"/>
      <c r="J157" s="418" t="str">
        <f>'Council Own'!C22</f>
        <v>&lt;List Requirement Here&gt;</v>
      </c>
      <c r="K157" s="379" t="str">
        <f>IF('Council Own'!E22="A","A"," ")</f>
        <v xml:space="preserve"> </v>
      </c>
      <c r="M157" s="369"/>
      <c r="N157" s="418" t="str">
        <f>'Council Own'!C70</f>
        <v>&lt;List Requirement Here&gt;</v>
      </c>
      <c r="O157" s="379" t="str">
        <f>IF('Council Own'!E70="A","A"," ")</f>
        <v xml:space="preserve"> </v>
      </c>
      <c r="Q157" s="369"/>
      <c r="R157" s="418" t="str">
        <f>'Council Own'!C118</f>
        <v>&lt;List Requirement Here&gt;</v>
      </c>
      <c r="S157" s="379" t="str">
        <f>IF('Council Own'!E118="A","A"," ")</f>
        <v xml:space="preserve"> </v>
      </c>
    </row>
    <row r="158" spans="1:19" x14ac:dyDescent="0.2">
      <c r="E158" s="586" t="str">
        <f>'Fun Patches'!C22</f>
        <v>&lt;LIST PATCH HERE&gt;</v>
      </c>
      <c r="F158" s="587"/>
      <c r="G158" s="379" t="str">
        <f>IF('Fun Patches'!E22="A","A"," ")</f>
        <v xml:space="preserve"> </v>
      </c>
      <c r="I158" s="369">
        <v>5</v>
      </c>
      <c r="J158" s="418" t="str">
        <f>'Council Own'!C23</f>
        <v>&lt;List Requirement Here&gt;</v>
      </c>
      <c r="K158" s="379" t="str">
        <f>IF('Council Own'!E23="A","A"," ")</f>
        <v xml:space="preserve"> </v>
      </c>
      <c r="M158" s="369">
        <v>5</v>
      </c>
      <c r="N158" s="418" t="str">
        <f>'Council Own'!C71</f>
        <v>&lt;List Requirement Here&gt;</v>
      </c>
      <c r="O158" s="379" t="str">
        <f>IF('Council Own'!E71="A","A"," ")</f>
        <v xml:space="preserve"> </v>
      </c>
      <c r="Q158" s="369">
        <v>5</v>
      </c>
      <c r="R158" s="418" t="str">
        <f>'Council Own'!C119</f>
        <v>&lt;List Requirement Here&gt;</v>
      </c>
      <c r="S158" s="379" t="str">
        <f>IF('Council Own'!E119="A","A"," ")</f>
        <v xml:space="preserve"> </v>
      </c>
    </row>
    <row r="159" spans="1:19" x14ac:dyDescent="0.2">
      <c r="E159" s="586" t="str">
        <f>'Fun Patches'!C23</f>
        <v>&lt;LIST PATCH HERE&gt;</v>
      </c>
      <c r="F159" s="587"/>
      <c r="G159" s="379" t="str">
        <f>IF('Fun Patches'!E23="A","A"," ")</f>
        <v xml:space="preserve"> </v>
      </c>
      <c r="I159" s="369"/>
      <c r="J159" s="418" t="str">
        <f>'Council Own'!C24</f>
        <v>&lt;List Requirement Here&gt;</v>
      </c>
      <c r="K159" s="379" t="str">
        <f>IF('Council Own'!E24="A","A"," ")</f>
        <v xml:space="preserve"> </v>
      </c>
      <c r="M159" s="369"/>
      <c r="N159" s="418" t="str">
        <f>'Council Own'!C72</f>
        <v>&lt;List Requirement Here&gt;</v>
      </c>
      <c r="O159" s="379" t="str">
        <f>IF('Council Own'!E72="A","A"," ")</f>
        <v xml:space="preserve"> </v>
      </c>
      <c r="Q159" s="369"/>
      <c r="R159" s="418" t="str">
        <f>'Council Own'!C120</f>
        <v>&lt;List Requirement Here&gt;</v>
      </c>
      <c r="S159" s="379" t="str">
        <f>IF('Council Own'!E120="A","A"," ")</f>
        <v xml:space="preserve"> </v>
      </c>
    </row>
    <row r="160" spans="1:19" x14ac:dyDescent="0.2">
      <c r="E160" s="586" t="str">
        <f>'Fun Patches'!C24</f>
        <v>&lt;LIST PATCH HERE&gt;</v>
      </c>
      <c r="F160" s="587"/>
      <c r="G160" s="379" t="str">
        <f>IF('Fun Patches'!E24="A","A"," ")</f>
        <v xml:space="preserve"> </v>
      </c>
      <c r="I160" s="369"/>
      <c r="J160" s="418" t="str">
        <f>'Council Own'!C25</f>
        <v>&lt;List Requirement Here&gt;</v>
      </c>
      <c r="K160" s="379" t="str">
        <f>IF('Council Own'!E25="A","A"," ")</f>
        <v xml:space="preserve"> </v>
      </c>
      <c r="M160" s="369"/>
      <c r="N160" s="418" t="str">
        <f>'Council Own'!C73</f>
        <v>&lt;List Requirement Here&gt;</v>
      </c>
      <c r="O160" s="379" t="str">
        <f>IF('Council Own'!E73="A","A"," ")</f>
        <v xml:space="preserve"> </v>
      </c>
      <c r="Q160" s="369"/>
      <c r="R160" s="418" t="str">
        <f>'Council Own'!C121</f>
        <v>&lt;List Requirement Here&gt;</v>
      </c>
      <c r="S160" s="379" t="str">
        <f>IF('Council Own'!E121="A","A"," ")</f>
        <v xml:space="preserve"> </v>
      </c>
    </row>
    <row r="161" spans="5:19" x14ac:dyDescent="0.2">
      <c r="E161" s="586" t="str">
        <f>'Fun Patches'!C25</f>
        <v>&lt;LIST PATCH HERE&gt;</v>
      </c>
      <c r="F161" s="587"/>
      <c r="G161" s="379" t="str">
        <f>IF('Fun Patches'!E25="A","A"," ")</f>
        <v xml:space="preserve"> </v>
      </c>
      <c r="I161" s="369"/>
      <c r="J161" s="418" t="str">
        <f>'Council Own'!C26</f>
        <v>&lt;List Requirement Here&gt;</v>
      </c>
      <c r="K161" s="379" t="str">
        <f>IF('Council Own'!E26="A","A"," ")</f>
        <v xml:space="preserve"> </v>
      </c>
      <c r="M161" s="369"/>
      <c r="N161" s="418" t="str">
        <f>'Council Own'!C74</f>
        <v>&lt;List Requirement Here&gt;</v>
      </c>
      <c r="O161" s="379" t="str">
        <f>IF('Council Own'!E68="A","A"," ")</f>
        <v xml:space="preserve"> </v>
      </c>
      <c r="Q161" s="369"/>
      <c r="R161" s="418" t="str">
        <f>'Council Own'!C122</f>
        <v>&lt;List Requirement Here&gt;</v>
      </c>
      <c r="S161" s="379" t="str">
        <f>IF('Council Own'!E122="A","A"," ")</f>
        <v xml:space="preserve"> </v>
      </c>
    </row>
    <row r="162" spans="5:19" x14ac:dyDescent="0.2">
      <c r="E162" s="586" t="str">
        <f>'Fun Patches'!C26</f>
        <v>&lt;LIST PATCH HERE&gt;</v>
      </c>
      <c r="F162" s="587"/>
      <c r="G162" s="379" t="str">
        <f>IF('Fun Patches'!E26="A","A"," ")</f>
        <v xml:space="preserve"> </v>
      </c>
      <c r="I162" s="380" t="str">
        <f>'Council Own'!B30</f>
        <v>&lt;&lt;List Badge Here&gt;&gt;</v>
      </c>
      <c r="J162" s="380"/>
      <c r="K162" s="380"/>
      <c r="M162" s="380" t="str">
        <f>'Council Own'!B78</f>
        <v>&lt;&lt;List Badge Here&gt;&gt;</v>
      </c>
      <c r="N162" s="380"/>
      <c r="O162" s="380"/>
      <c r="Q162" s="380" t="str">
        <f>'Council Own'!B126</f>
        <v>&lt;&lt;List Badge Here&gt;&gt;</v>
      </c>
      <c r="R162" s="380"/>
      <c r="S162" s="380"/>
    </row>
    <row r="163" spans="5:19" x14ac:dyDescent="0.2">
      <c r="E163" s="586" t="str">
        <f>'Fun Patches'!C27</f>
        <v>&lt;LIST PATCH HERE&gt;</v>
      </c>
      <c r="F163" s="587"/>
      <c r="G163" s="379" t="str">
        <f>IF('Fun Patches'!E27="A","A"," ")</f>
        <v xml:space="preserve"> </v>
      </c>
      <c r="I163" s="369">
        <v>1</v>
      </c>
      <c r="J163" s="418" t="str">
        <f>'Council Own'!C31</f>
        <v>&lt;List Requirement Here&gt;</v>
      </c>
      <c r="K163" s="379" t="str">
        <f>IF('Council Own'!E31="A","A"," ")</f>
        <v xml:space="preserve"> </v>
      </c>
      <c r="M163" s="369">
        <v>1</v>
      </c>
      <c r="N163" s="418" t="str">
        <f>'Council Own'!C79</f>
        <v>&lt;List Requirement Here&gt;</v>
      </c>
      <c r="O163" s="379" t="str">
        <f>IF('Council Own'!E79="A","A"," ")</f>
        <v xml:space="preserve"> </v>
      </c>
      <c r="Q163" s="369">
        <v>1</v>
      </c>
      <c r="R163" s="418" t="str">
        <f>'Council Own'!C127</f>
        <v>&lt;List Requirement Here&gt;</v>
      </c>
      <c r="S163" s="379" t="str">
        <f>IF('Council Own'!E127="A","A"," ")</f>
        <v xml:space="preserve"> </v>
      </c>
    </row>
    <row r="164" spans="5:19" x14ac:dyDescent="0.2">
      <c r="E164" s="586" t="str">
        <f>'Fun Patches'!C28</f>
        <v>&lt;LIST PATCH HERE&gt;</v>
      </c>
      <c r="F164" s="587"/>
      <c r="G164" s="379" t="str">
        <f>IF('Fun Patches'!E28="A","A"," ")</f>
        <v xml:space="preserve"> </v>
      </c>
      <c r="I164" s="369"/>
      <c r="J164" s="418" t="str">
        <f>'Council Own'!C32</f>
        <v>&lt;List Requirement Here&gt;</v>
      </c>
      <c r="K164" s="379" t="str">
        <f>IF('Council Own'!E32="A","A"," ")</f>
        <v xml:space="preserve"> </v>
      </c>
      <c r="M164" s="369"/>
      <c r="N164" s="418" t="str">
        <f>'Council Own'!C80</f>
        <v>&lt;List Requirement Here&gt;</v>
      </c>
      <c r="O164" s="379" t="str">
        <f>IF('Council Own'!E80="A","A"," ")</f>
        <v xml:space="preserve"> </v>
      </c>
      <c r="Q164" s="369"/>
      <c r="R164" s="418" t="str">
        <f>'Council Own'!C128</f>
        <v>&lt;List Requirement Here&gt;</v>
      </c>
      <c r="S164" s="379" t="str">
        <f>IF('Council Own'!E128="A","A"," ")</f>
        <v xml:space="preserve"> </v>
      </c>
    </row>
    <row r="165" spans="5:19" x14ac:dyDescent="0.2">
      <c r="E165" s="586" t="str">
        <f>'Fun Patches'!C29</f>
        <v>&lt;LIST PATCH HERE&gt;</v>
      </c>
      <c r="F165" s="587"/>
      <c r="G165" s="379" t="str">
        <f>IF('Fun Patches'!E29="A","A"," ")</f>
        <v xml:space="preserve"> </v>
      </c>
      <c r="I165" s="369"/>
      <c r="J165" s="418" t="str">
        <f>'Council Own'!C33</f>
        <v>&lt;List Requirement Here&gt;</v>
      </c>
      <c r="K165" s="379" t="str">
        <f>IF('Council Own'!E33="A","A"," ")</f>
        <v xml:space="preserve"> </v>
      </c>
      <c r="M165" s="369"/>
      <c r="N165" s="418" t="str">
        <f>'Council Own'!C81</f>
        <v>&lt;List Requirement Here&gt;</v>
      </c>
      <c r="O165" s="379" t="str">
        <f>IF('Council Own'!E81="A","A"," ")</f>
        <v xml:space="preserve"> </v>
      </c>
      <c r="Q165" s="369"/>
      <c r="R165" s="418" t="str">
        <f>'Council Own'!C129</f>
        <v>&lt;List Requirement Here&gt;</v>
      </c>
      <c r="S165" s="379" t="str">
        <f>IF('Council Own'!E129="A","A"," ")</f>
        <v xml:space="preserve"> </v>
      </c>
    </row>
    <row r="166" spans="5:19" x14ac:dyDescent="0.2">
      <c r="E166" s="586" t="str">
        <f>'Fun Patches'!C30</f>
        <v>&lt;LIST PATCH HERE&gt;</v>
      </c>
      <c r="F166" s="587"/>
      <c r="G166" s="379" t="str">
        <f>IF('Fun Patches'!E30="A","A"," ")</f>
        <v xml:space="preserve"> </v>
      </c>
      <c r="I166" s="369"/>
      <c r="J166" s="418" t="str">
        <f>'Council Own'!C34</f>
        <v>&lt;List Requirement Here&gt;</v>
      </c>
      <c r="K166" s="379" t="str">
        <f>IF('Council Own'!E34="A","A"," ")</f>
        <v xml:space="preserve"> </v>
      </c>
      <c r="M166" s="369"/>
      <c r="N166" s="418" t="str">
        <f>'Council Own'!C82</f>
        <v>&lt;List Requirement Here&gt;</v>
      </c>
      <c r="O166" s="379" t="str">
        <f>IF('Council Own'!E82="A","A"," ")</f>
        <v xml:space="preserve"> </v>
      </c>
      <c r="Q166" s="369"/>
      <c r="R166" s="418" t="str">
        <f>'Council Own'!C130</f>
        <v>&lt;List Requirement Here&gt;</v>
      </c>
      <c r="S166" s="379" t="str">
        <f>IF('Council Own'!E130="A","A"," ")</f>
        <v xml:space="preserve"> </v>
      </c>
    </row>
    <row r="167" spans="5:19" x14ac:dyDescent="0.2">
      <c r="E167" s="586" t="str">
        <f>'Fun Patches'!C31</f>
        <v>&lt;LIST PATCH HERE&gt;</v>
      </c>
      <c r="F167" s="587"/>
      <c r="G167" s="379" t="str">
        <f>IF('Fun Patches'!E31="A","A"," ")</f>
        <v xml:space="preserve"> </v>
      </c>
      <c r="I167" s="369">
        <v>2</v>
      </c>
      <c r="J167" s="418" t="str">
        <f>'Council Own'!C35</f>
        <v>&lt;List Requirement Here&gt;</v>
      </c>
      <c r="K167" s="379" t="str">
        <f>IF('Council Own'!E35="A","A"," ")</f>
        <v xml:space="preserve"> </v>
      </c>
      <c r="M167" s="369">
        <v>2</v>
      </c>
      <c r="N167" s="418" t="str">
        <f>'Council Own'!C83</f>
        <v>&lt;List Requirement Here&gt;</v>
      </c>
      <c r="O167" s="379" t="str">
        <f>IF('Council Own'!E83="A","A"," ")</f>
        <v xml:space="preserve"> </v>
      </c>
      <c r="Q167" s="369">
        <v>2</v>
      </c>
      <c r="R167" s="418" t="str">
        <f>'Council Own'!C131</f>
        <v>&lt;List Requirement Here&gt;</v>
      </c>
      <c r="S167" s="379" t="str">
        <f>IF('Council Own'!E131="A","A"," ")</f>
        <v xml:space="preserve"> </v>
      </c>
    </row>
    <row r="168" spans="5:19" x14ac:dyDescent="0.2">
      <c r="E168" s="586" t="str">
        <f>'Fun Patches'!C32</f>
        <v>&lt;LIST PATCH HERE&gt;</v>
      </c>
      <c r="F168" s="587"/>
      <c r="G168" s="379" t="str">
        <f>IF('Fun Patches'!E32="A","A"," ")</f>
        <v xml:space="preserve"> </v>
      </c>
      <c r="I168" s="369"/>
      <c r="J168" s="418" t="str">
        <f>'Council Own'!C36</f>
        <v>&lt;List Requirement Here&gt;</v>
      </c>
      <c r="K168" s="379" t="str">
        <f>IF('Council Own'!E36="A","A"," ")</f>
        <v xml:space="preserve"> </v>
      </c>
      <c r="M168" s="369"/>
      <c r="N168" s="418" t="str">
        <f>'Council Own'!C84</f>
        <v>&lt;List Requirement Here&gt;</v>
      </c>
      <c r="O168" s="379" t="str">
        <f>IF('Council Own'!E84="A","A"," ")</f>
        <v xml:space="preserve"> </v>
      </c>
      <c r="Q168" s="369"/>
      <c r="R168" s="418" t="str">
        <f>'Council Own'!C132</f>
        <v>&lt;List Requirement Here&gt;</v>
      </c>
      <c r="S168" s="379" t="str">
        <f>IF('Council Own'!E132="A","A"," ")</f>
        <v xml:space="preserve"> </v>
      </c>
    </row>
    <row r="169" spans="5:19" x14ac:dyDescent="0.2">
      <c r="E169" s="586" t="str">
        <f>'Fun Patches'!C33</f>
        <v>&lt;LIST PATCH HERE&gt;</v>
      </c>
      <c r="F169" s="587"/>
      <c r="G169" s="379" t="str">
        <f>IF('Fun Patches'!E33="A","A"," ")</f>
        <v xml:space="preserve"> </v>
      </c>
      <c r="I169" s="369"/>
      <c r="J169" s="418" t="str">
        <f>'Council Own'!C37</f>
        <v>&lt;List Requirement Here&gt;</v>
      </c>
      <c r="K169" s="379" t="str">
        <f>IF('Council Own'!E37="A","A"," ")</f>
        <v xml:space="preserve"> </v>
      </c>
      <c r="M169" s="369"/>
      <c r="N169" s="418" t="str">
        <f>'Council Own'!C85</f>
        <v>&lt;List Requirement Here&gt;</v>
      </c>
      <c r="O169" s="379" t="str">
        <f>IF('Council Own'!E85="A","A"," ")</f>
        <v xml:space="preserve"> </v>
      </c>
      <c r="Q169" s="369"/>
      <c r="R169" s="418" t="str">
        <f>'Council Own'!C133</f>
        <v>&lt;List Requirement Here&gt;</v>
      </c>
      <c r="S169" s="379" t="str">
        <f>IF('Council Own'!E133="A","A"," ")</f>
        <v xml:space="preserve"> </v>
      </c>
    </row>
    <row r="170" spans="5:19" x14ac:dyDescent="0.2">
      <c r="E170" s="586" t="str">
        <f>'Fun Patches'!C34</f>
        <v>&lt;LIST PATCH HERE&gt;</v>
      </c>
      <c r="F170" s="587"/>
      <c r="G170" s="379" t="str">
        <f>IF('Fun Patches'!E34="A","A"," ")</f>
        <v xml:space="preserve"> </v>
      </c>
      <c r="I170" s="369"/>
      <c r="J170" s="418" t="str">
        <f>'Council Own'!C38</f>
        <v>&lt;List Requirement Here&gt;</v>
      </c>
      <c r="K170" s="379" t="str">
        <f>IF('Council Own'!E38="A","A"," ")</f>
        <v xml:space="preserve"> </v>
      </c>
      <c r="M170" s="369"/>
      <c r="N170" s="418" t="str">
        <f>'Council Own'!C86</f>
        <v>&lt;List Requirement Here&gt;</v>
      </c>
      <c r="O170" s="379" t="str">
        <f>IF('Council Own'!E86="A","A"," ")</f>
        <v xml:space="preserve"> </v>
      </c>
      <c r="Q170" s="369"/>
      <c r="R170" s="418" t="str">
        <f>'Council Own'!C134</f>
        <v>&lt;List Requirement Here&gt;</v>
      </c>
      <c r="S170" s="379" t="str">
        <f>IF('Council Own'!E134="A","A"," ")</f>
        <v xml:space="preserve"> </v>
      </c>
    </row>
    <row r="171" spans="5:19" x14ac:dyDescent="0.2">
      <c r="E171" s="586" t="str">
        <f>'Fun Patches'!C35</f>
        <v>&lt;LIST PATCH HERE&gt;</v>
      </c>
      <c r="F171" s="587"/>
      <c r="G171" s="379" t="str">
        <f>IF('Fun Patches'!E35="A","A"," ")</f>
        <v xml:space="preserve"> </v>
      </c>
      <c r="I171" s="369">
        <v>3</v>
      </c>
      <c r="J171" s="418" t="str">
        <f>'Council Own'!C39</f>
        <v>&lt;List Requirement Here&gt;</v>
      </c>
      <c r="K171" s="379" t="str">
        <f>IF('Council Own'!E39="A","A"," ")</f>
        <v xml:space="preserve"> </v>
      </c>
      <c r="M171" s="369">
        <v>3</v>
      </c>
      <c r="N171" s="418" t="str">
        <f>'Council Own'!C87</f>
        <v>&lt;List Requirement Here&gt;</v>
      </c>
      <c r="O171" s="379" t="str">
        <f>IF('Council Own'!E87="A","A"," ")</f>
        <v xml:space="preserve"> </v>
      </c>
      <c r="Q171" s="369">
        <v>3</v>
      </c>
      <c r="R171" s="418" t="str">
        <f>'Council Own'!C135</f>
        <v>&lt;List Requirement Here&gt;</v>
      </c>
      <c r="S171" s="379" t="str">
        <f>IF('Council Own'!E135="A","A"," ")</f>
        <v xml:space="preserve"> </v>
      </c>
    </row>
    <row r="172" spans="5:19" ht="12.75" customHeight="1" x14ac:dyDescent="0.2">
      <c r="E172" s="586" t="str">
        <f>'Fun Patches'!C36</f>
        <v>&lt;LIST PATCH HERE&gt;</v>
      </c>
      <c r="F172" s="587"/>
      <c r="G172" s="379" t="str">
        <f>IF('Fun Patches'!E36="A","A"," ")</f>
        <v xml:space="preserve"> </v>
      </c>
      <c r="I172" s="369"/>
      <c r="J172" s="418" t="str">
        <f>'Council Own'!C40</f>
        <v>&lt;List Requirement Here&gt;</v>
      </c>
      <c r="K172" s="379" t="str">
        <f>IF('Council Own'!E40="A","A"," ")</f>
        <v xml:space="preserve"> </v>
      </c>
      <c r="M172" s="369"/>
      <c r="N172" s="418" t="str">
        <f>'Council Own'!C88</f>
        <v>&lt;List Requirement Here&gt;</v>
      </c>
      <c r="O172" s="379" t="str">
        <f>IF('Council Own'!E88="A","A"," ")</f>
        <v xml:space="preserve"> </v>
      </c>
      <c r="Q172" s="369"/>
      <c r="R172" s="418" t="str">
        <f>'Council Own'!C136</f>
        <v>&lt;List Requirement Here&gt;</v>
      </c>
      <c r="S172" s="379" t="str">
        <f>IF('Council Own'!E136="A","A"," ")</f>
        <v xml:space="preserve"> </v>
      </c>
    </row>
    <row r="173" spans="5:19" ht="12.75" customHeight="1" x14ac:dyDescent="0.2">
      <c r="E173" s="586" t="str">
        <f>'Fun Patches'!C37</f>
        <v>&lt;LIST PATCH HERE&gt;</v>
      </c>
      <c r="F173" s="587"/>
      <c r="G173" s="379" t="str">
        <f>IF('Fun Patches'!E37="A","A"," ")</f>
        <v xml:space="preserve"> </v>
      </c>
      <c r="I173" s="369"/>
      <c r="J173" s="418" t="str">
        <f>'Council Own'!C41</f>
        <v>&lt;List Requirement Here&gt;</v>
      </c>
      <c r="K173" s="379" t="str">
        <f>IF('Council Own'!E41="A","A"," ")</f>
        <v xml:space="preserve"> </v>
      </c>
      <c r="M173" s="369"/>
      <c r="N173" s="418" t="str">
        <f>'Council Own'!C89</f>
        <v>&lt;List Requirement Here&gt;</v>
      </c>
      <c r="O173" s="379" t="str">
        <f>IF('Council Own'!E89="A","A"," ")</f>
        <v xml:space="preserve"> </v>
      </c>
      <c r="Q173" s="369"/>
      <c r="R173" s="418" t="str">
        <f>'Council Own'!C137</f>
        <v>&lt;List Requirement Here&gt;</v>
      </c>
      <c r="S173" s="379" t="str">
        <f>IF('Council Own'!E137="A","A"," ")</f>
        <v xml:space="preserve"> </v>
      </c>
    </row>
    <row r="174" spans="5:19" x14ac:dyDescent="0.2">
      <c r="E174" s="586" t="str">
        <f>'Fun Patches'!C38</f>
        <v>&lt;LIST PATCH HERE&gt;</v>
      </c>
      <c r="F174" s="587"/>
      <c r="G174" s="379" t="str">
        <f>IF('Fun Patches'!E38="A","A"," ")</f>
        <v xml:space="preserve"> </v>
      </c>
      <c r="I174" s="369"/>
      <c r="J174" s="418" t="str">
        <f>'Council Own'!C42</f>
        <v>&lt;List Requirement Here&gt;</v>
      </c>
      <c r="K174" s="379" t="str">
        <f>IF('Council Own'!E42="A","A"," ")</f>
        <v xml:space="preserve"> </v>
      </c>
      <c r="M174" s="369"/>
      <c r="N174" s="418" t="str">
        <f>'Council Own'!C90</f>
        <v>&lt;List Requirement Here&gt;</v>
      </c>
      <c r="O174" s="379" t="str">
        <f>IF('Council Own'!E90="A","A"," ")</f>
        <v xml:space="preserve"> </v>
      </c>
      <c r="Q174" s="369"/>
      <c r="R174" s="418" t="str">
        <f>'Council Own'!C138</f>
        <v>&lt;List Requirement Here&gt;</v>
      </c>
      <c r="S174" s="379" t="str">
        <f>IF('Council Own'!E138="A","A"," ")</f>
        <v xml:space="preserve"> </v>
      </c>
    </row>
    <row r="175" spans="5:19" x14ac:dyDescent="0.2">
      <c r="E175" s="586" t="str">
        <f>'Fun Patches'!C39</f>
        <v>&lt;LIST PATCH HERE&gt;</v>
      </c>
      <c r="F175" s="587"/>
      <c r="G175" s="379" t="str">
        <f>IF('Fun Patches'!E39="A","A"," ")</f>
        <v xml:space="preserve"> </v>
      </c>
      <c r="I175" s="369">
        <v>4</v>
      </c>
      <c r="J175" s="418" t="str">
        <f>'Council Own'!C43</f>
        <v>&lt;List Requirement Here&gt;</v>
      </c>
      <c r="K175" s="379" t="str">
        <f>IF('Council Own'!E43="A","A"," ")</f>
        <v xml:space="preserve"> </v>
      </c>
      <c r="M175" s="369">
        <v>4</v>
      </c>
      <c r="N175" s="418" t="str">
        <f>'Council Own'!C91</f>
        <v>&lt;List Requirement Here&gt;</v>
      </c>
      <c r="O175" s="379" t="str">
        <f>IF('Council Own'!E91="A","A"," ")</f>
        <v xml:space="preserve"> </v>
      </c>
      <c r="Q175" s="369">
        <v>4</v>
      </c>
      <c r="R175" s="418" t="str">
        <f>'Council Own'!C139</f>
        <v>&lt;List Requirement Here&gt;</v>
      </c>
      <c r="S175" s="379" t="str">
        <f>IF('Council Own'!E139="A","A"," ")</f>
        <v xml:space="preserve"> </v>
      </c>
    </row>
    <row r="176" spans="5:19" x14ac:dyDescent="0.2">
      <c r="E176" s="586" t="str">
        <f>'Fun Patches'!C40</f>
        <v>&lt;LIST PATCH HERE&gt;</v>
      </c>
      <c r="F176" s="587"/>
      <c r="G176" s="379" t="str">
        <f>IF('Fun Patches'!E40="A","A"," ")</f>
        <v xml:space="preserve"> </v>
      </c>
      <c r="I176" s="369"/>
      <c r="J176" s="418" t="str">
        <f>'Council Own'!C44</f>
        <v>&lt;List Requirement Here&gt;</v>
      </c>
      <c r="K176" s="379" t="str">
        <f>IF('Council Own'!E44="A","A"," ")</f>
        <v xml:space="preserve"> </v>
      </c>
      <c r="M176" s="369"/>
      <c r="N176" s="418" t="str">
        <f>'Council Own'!C92</f>
        <v>&lt;List Requirement Here&gt;</v>
      </c>
      <c r="O176" s="379" t="str">
        <f>IF('Council Own'!E92="A","A"," ")</f>
        <v xml:space="preserve"> </v>
      </c>
      <c r="Q176" s="369"/>
      <c r="R176" s="418" t="str">
        <f>'Council Own'!C140</f>
        <v>&lt;List Requirement Here&gt;</v>
      </c>
      <c r="S176" s="379" t="str">
        <f>IF('Council Own'!E140="A","A"," ")</f>
        <v xml:space="preserve"> </v>
      </c>
    </row>
    <row r="177" spans="1:19" x14ac:dyDescent="0.2">
      <c r="E177" s="586" t="str">
        <f>'Fun Patches'!C41</f>
        <v>&lt;LIST PATCH HERE&gt;</v>
      </c>
      <c r="F177" s="587"/>
      <c r="G177" s="379" t="str">
        <f>IF('Fun Patches'!E41="A","A"," ")</f>
        <v xml:space="preserve"> </v>
      </c>
      <c r="I177" s="369"/>
      <c r="J177" s="418" t="str">
        <f>'Council Own'!C45</f>
        <v>&lt;List Requirement Here&gt;</v>
      </c>
      <c r="K177" s="379" t="str">
        <f>IF('Council Own'!E45="A","A"," ")</f>
        <v xml:space="preserve"> </v>
      </c>
      <c r="M177" s="369"/>
      <c r="N177" s="418" t="str">
        <f>'Council Own'!C93</f>
        <v>&lt;List Requirement Here&gt;</v>
      </c>
      <c r="O177" s="379" t="str">
        <f>IF('Council Own'!E93="A","A"," ")</f>
        <v xml:space="preserve"> </v>
      </c>
      <c r="Q177" s="369"/>
      <c r="R177" s="418" t="str">
        <f>'Council Own'!C141</f>
        <v>&lt;List Requirement Here&gt;</v>
      </c>
      <c r="S177" s="379" t="str">
        <f>IF('Council Own'!E141="A","A"," ")</f>
        <v xml:space="preserve"> </v>
      </c>
    </row>
    <row r="178" spans="1:19" x14ac:dyDescent="0.2">
      <c r="E178" s="586" t="str">
        <f>'Fun Patches'!C42</f>
        <v>&lt;LIST PATCH HERE&gt;</v>
      </c>
      <c r="F178" s="587"/>
      <c r="G178" s="379" t="str">
        <f>IF('Fun Patches'!E42="A","A"," ")</f>
        <v xml:space="preserve"> </v>
      </c>
      <c r="I178" s="369"/>
      <c r="J178" s="418" t="str">
        <f>'Council Own'!C46</f>
        <v>&lt;List Requirement Here&gt;</v>
      </c>
      <c r="K178" s="379" t="str">
        <f>IF('Council Own'!E46="A","A"," ")</f>
        <v xml:space="preserve"> </v>
      </c>
      <c r="M178" s="369"/>
      <c r="N178" s="418" t="str">
        <f>'Council Own'!C94</f>
        <v>&lt;List Requirement Here&gt;</v>
      </c>
      <c r="O178" s="379" t="str">
        <f>IF('Council Own'!E94="A","A"," ")</f>
        <v xml:space="preserve"> </v>
      </c>
      <c r="Q178" s="369"/>
      <c r="R178" s="418" t="str">
        <f>'Council Own'!C142</f>
        <v>&lt;List Requirement Here&gt;</v>
      </c>
      <c r="S178" s="379" t="str">
        <f>IF('Council Own'!E142="A","A"," ")</f>
        <v xml:space="preserve"> </v>
      </c>
    </row>
    <row r="179" spans="1:19" x14ac:dyDescent="0.2">
      <c r="E179" s="586" t="str">
        <f>'Fun Patches'!C43</f>
        <v>&lt;LIST PATCH HERE&gt;</v>
      </c>
      <c r="F179" s="587"/>
      <c r="G179" s="379" t="str">
        <f>IF('Fun Patches'!E43="A","A"," ")</f>
        <v xml:space="preserve"> </v>
      </c>
      <c r="I179" s="369">
        <v>5</v>
      </c>
      <c r="J179" s="418" t="str">
        <f>'Council Own'!C47</f>
        <v>&lt;List Requirement Here&gt;</v>
      </c>
      <c r="K179" s="379" t="str">
        <f>IF('Council Own'!E47="A","A"," ")</f>
        <v xml:space="preserve"> </v>
      </c>
      <c r="M179" s="369">
        <v>5</v>
      </c>
      <c r="N179" s="418" t="str">
        <f>'Council Own'!C95</f>
        <v>&lt;List Requirement Here&gt;</v>
      </c>
      <c r="O179" s="379" t="str">
        <f>IF('Council Own'!E95="A","A"," ")</f>
        <v xml:space="preserve"> </v>
      </c>
      <c r="Q179" s="369">
        <v>5</v>
      </c>
      <c r="R179" s="418" t="str">
        <f>'Council Own'!C143</f>
        <v>&lt;List Requirement Here&gt;</v>
      </c>
      <c r="S179" s="379" t="str">
        <f>IF('Council Own'!E143="A","A"," ")</f>
        <v xml:space="preserve"> </v>
      </c>
    </row>
    <row r="180" spans="1:19" x14ac:dyDescent="0.2">
      <c r="E180" s="586" t="str">
        <f>'Fun Patches'!C44</f>
        <v>&lt;LIST PATCH HERE&gt;</v>
      </c>
      <c r="F180" s="587"/>
      <c r="G180" s="379" t="str">
        <f>IF('Fun Patches'!E44="A","A"," ")</f>
        <v xml:space="preserve"> </v>
      </c>
      <c r="I180" s="369"/>
      <c r="J180" s="418" t="str">
        <f>'Council Own'!C48</f>
        <v>&lt;List Requirement Here&gt;</v>
      </c>
      <c r="K180" s="379" t="str">
        <f>IF('Council Own'!E48="A","A"," ")</f>
        <v xml:space="preserve"> </v>
      </c>
      <c r="M180" s="369"/>
      <c r="N180" s="418" t="str">
        <f>'Council Own'!C96</f>
        <v>&lt;List Requirement Here&gt;</v>
      </c>
      <c r="O180" s="379" t="str">
        <f>IF('Council Own'!E96="A","A"," ")</f>
        <v xml:space="preserve"> </v>
      </c>
      <c r="Q180" s="369"/>
      <c r="R180" s="418" t="str">
        <f>'Council Own'!C144</f>
        <v>&lt;List Requirement Here&gt;</v>
      </c>
      <c r="S180" s="379" t="str">
        <f>IF('Council Own'!E144="A","A"," ")</f>
        <v xml:space="preserve"> </v>
      </c>
    </row>
    <row r="181" spans="1:19" x14ac:dyDescent="0.2">
      <c r="E181" s="586" t="str">
        <f>'Fun Patches'!C45</f>
        <v>&lt;LIST PATCH HERE&gt;</v>
      </c>
      <c r="F181" s="587"/>
      <c r="G181" s="379" t="str">
        <f>IF('Fun Patches'!E45="A","A"," ")</f>
        <v xml:space="preserve"> </v>
      </c>
      <c r="I181" s="369"/>
      <c r="J181" s="418" t="str">
        <f>'Council Own'!C49</f>
        <v>&lt;List Requirement Here&gt;</v>
      </c>
      <c r="K181" s="379" t="str">
        <f>IF('Council Own'!E49="A","A"," ")</f>
        <v xml:space="preserve"> </v>
      </c>
      <c r="M181" s="369"/>
      <c r="N181" s="418" t="str">
        <f>'Council Own'!C97</f>
        <v>&lt;List Requirement Here&gt;</v>
      </c>
      <c r="O181" s="379" t="str">
        <f>IF('Council Own'!E97="A","A"," ")</f>
        <v xml:space="preserve"> </v>
      </c>
      <c r="Q181" s="369"/>
      <c r="R181" s="418" t="str">
        <f>'Council Own'!C145</f>
        <v>&lt;List Requirement Here&gt;</v>
      </c>
      <c r="S181" s="379" t="str">
        <f>IF('Council Own'!E145="A","A"," ")</f>
        <v xml:space="preserve"> </v>
      </c>
    </row>
    <row r="182" spans="1:19" x14ac:dyDescent="0.2">
      <c r="E182" s="586" t="str">
        <f>'Fun Patches'!C46</f>
        <v>&lt;LIST PATCH HERE&gt;</v>
      </c>
      <c r="F182" s="587"/>
      <c r="G182" s="379" t="str">
        <f>IF('Fun Patches'!E46="A","A"," ")</f>
        <v xml:space="preserve"> </v>
      </c>
      <c r="I182" s="369"/>
      <c r="J182" s="418" t="str">
        <f>'Council Own'!C50</f>
        <v>&lt;List Requirement Here&gt;</v>
      </c>
      <c r="K182" s="379" t="str">
        <f>IF('Council Own'!E50="A","A"," ")</f>
        <v xml:space="preserve"> </v>
      </c>
      <c r="M182" s="369"/>
      <c r="N182" s="418" t="str">
        <f>'Council Own'!C98</f>
        <v>&lt;List Requirement Here&gt;</v>
      </c>
      <c r="O182" s="379" t="str">
        <f>IF('Council Own'!E98="A","A"," ")</f>
        <v xml:space="preserve"> </v>
      </c>
      <c r="Q182" s="369"/>
      <c r="R182" s="418" t="str">
        <f>'Council Own'!C146</f>
        <v>&lt;List Requirement Here&gt;</v>
      </c>
      <c r="S182" s="379" t="str">
        <f>IF('Council Own'!E146="A","A"," ")</f>
        <v xml:space="preserve"> </v>
      </c>
    </row>
    <row r="183" spans="1:19" x14ac:dyDescent="0.2">
      <c r="E183" s="588" t="str">
        <f>'Fun Patches'!C47</f>
        <v>&lt;LIST PATCH HERE&gt;</v>
      </c>
      <c r="F183" s="589"/>
      <c r="G183" s="372" t="str">
        <f>IF('Fun Patches'!E47="A","A"," ")</f>
        <v xml:space="preserve"> </v>
      </c>
      <c r="I183" s="416"/>
      <c r="J183" s="385"/>
      <c r="K183" s="425"/>
    </row>
    <row r="184" spans="1:19" x14ac:dyDescent="0.2">
      <c r="E184" s="586" t="str">
        <f>'Fun Patches'!C48</f>
        <v>&lt;LIST PATCH HERE&gt;</v>
      </c>
      <c r="F184" s="587"/>
      <c r="G184" s="379" t="str">
        <f>IF('Fun Patches'!E48="A","A"," ")</f>
        <v xml:space="preserve"> </v>
      </c>
      <c r="I184" s="416"/>
      <c r="J184" s="385"/>
      <c r="K184" s="425"/>
    </row>
    <row r="185" spans="1:19" x14ac:dyDescent="0.2">
      <c r="E185" s="586" t="str">
        <f>'Fun Patches'!C49</f>
        <v>&lt;LIST PATCH HERE&gt;</v>
      </c>
      <c r="F185" s="587"/>
      <c r="G185" s="379" t="str">
        <f>IF('Fun Patches'!E49="A","A"," ")</f>
        <v xml:space="preserve"> </v>
      </c>
      <c r="I185" s="416"/>
      <c r="J185" s="385"/>
      <c r="K185" s="425"/>
    </row>
    <row r="186" spans="1:19" x14ac:dyDescent="0.2">
      <c r="A186" s="578" t="s">
        <v>81</v>
      </c>
      <c r="B186" s="579"/>
      <c r="C186" s="579"/>
      <c r="E186" s="586" t="str">
        <f>'Fun Patches'!C50</f>
        <v>&lt;LIST PATCH HERE&gt;</v>
      </c>
      <c r="F186" s="587"/>
      <c r="G186" s="379" t="str">
        <f>IF('Fun Patches'!E50="A","A"," ")</f>
        <v xml:space="preserve"> </v>
      </c>
      <c r="I186" s="416"/>
      <c r="J186" s="385"/>
      <c r="K186" s="425"/>
    </row>
    <row r="187" spans="1:19" x14ac:dyDescent="0.2">
      <c r="A187" s="580" t="s">
        <v>78</v>
      </c>
      <c r="B187" s="581"/>
      <c r="C187" s="582"/>
      <c r="E187" s="586" t="str">
        <f>'Fun Patches'!C51</f>
        <v>&lt;LIST PATCH HERE&gt;</v>
      </c>
      <c r="F187" s="587"/>
      <c r="G187" s="379" t="str">
        <f>IF('Fun Patches'!E51="A","A"," ")</f>
        <v xml:space="preserve"> </v>
      </c>
      <c r="I187" s="416"/>
      <c r="J187" s="385"/>
      <c r="K187" s="425"/>
    </row>
    <row r="188" spans="1:19" x14ac:dyDescent="0.2">
      <c r="A188" s="580" t="s">
        <v>79</v>
      </c>
      <c r="B188" s="581"/>
      <c r="C188" s="582"/>
      <c r="E188" s="586" t="str">
        <f>'Fun Patches'!C52</f>
        <v>&lt;LIST PATCH HERE&gt;</v>
      </c>
      <c r="F188" s="587"/>
      <c r="G188" s="379" t="str">
        <f>IF('Fun Patches'!E52="A","A"," ")</f>
        <v xml:space="preserve"> </v>
      </c>
      <c r="I188" s="416"/>
      <c r="J188" s="385"/>
      <c r="K188" s="425"/>
    </row>
    <row r="189" spans="1:19" x14ac:dyDescent="0.2">
      <c r="A189" s="595" t="s">
        <v>80</v>
      </c>
      <c r="B189" s="596"/>
      <c r="C189" s="597"/>
      <c r="E189" s="586" t="str">
        <f>'Fun Patches'!C53</f>
        <v>&lt;LIST PATCH HERE&gt;</v>
      </c>
      <c r="F189" s="587"/>
      <c r="G189" s="379" t="str">
        <f>IF('Fun Patches'!E53="A","A"," ")</f>
        <v xml:space="preserve"> </v>
      </c>
      <c r="J189" s="376"/>
      <c r="K189" s="376"/>
    </row>
    <row r="190" spans="1:19" x14ac:dyDescent="0.2">
      <c r="E190" s="586" t="str">
        <f>'Fun Patches'!C54</f>
        <v>&lt;LIST PATCH HERE&gt;</v>
      </c>
      <c r="F190" s="587"/>
      <c r="G190" s="379" t="str">
        <f>IF('Fun Patches'!E54="A","A"," ")</f>
        <v xml:space="preserve"> </v>
      </c>
    </row>
    <row r="191" spans="1:19" x14ac:dyDescent="0.2">
      <c r="E191" s="416"/>
      <c r="F191" s="385"/>
      <c r="G191" s="425"/>
    </row>
    <row r="222" spans="1:3" x14ac:dyDescent="0.2">
      <c r="A222" s="424"/>
      <c r="B222" s="424"/>
      <c r="C222" s="424"/>
    </row>
    <row r="225" spans="1:3" x14ac:dyDescent="0.2">
      <c r="A225" s="424"/>
      <c r="B225" s="424"/>
      <c r="C225" s="424"/>
    </row>
    <row r="226" spans="1:3" x14ac:dyDescent="0.2">
      <c r="A226" s="424"/>
      <c r="B226" s="424"/>
      <c r="C226" s="424"/>
    </row>
    <row r="227" spans="1:3" x14ac:dyDescent="0.2">
      <c r="A227" s="424"/>
      <c r="B227" s="424"/>
      <c r="C227" s="424"/>
    </row>
    <row r="228" spans="1:3" x14ac:dyDescent="0.2">
      <c r="A228" s="424"/>
      <c r="B228" s="424"/>
      <c r="C228" s="424"/>
    </row>
    <row r="229" spans="1:3" x14ac:dyDescent="0.2">
      <c r="A229" s="424"/>
      <c r="B229" s="424"/>
      <c r="C229" s="424"/>
    </row>
  </sheetData>
  <sheetProtection password="EB7E" sheet="1" objects="1" scenarios="1" selectLockedCells="1" selectUnlockedCells="1"/>
  <mergeCells count="178">
    <mergeCell ref="A188:C188"/>
    <mergeCell ref="E188:F188"/>
    <mergeCell ref="A189:C189"/>
    <mergeCell ref="E189:F189"/>
    <mergeCell ref="E190:F190"/>
    <mergeCell ref="E183:F183"/>
    <mergeCell ref="E184:F184"/>
    <mergeCell ref="E185:F185"/>
    <mergeCell ref="A186:C186"/>
    <mergeCell ref="E186:F186"/>
    <mergeCell ref="A187:C187"/>
    <mergeCell ref="E187:F187"/>
    <mergeCell ref="E177:F177"/>
    <mergeCell ref="E178:F178"/>
    <mergeCell ref="E179:F179"/>
    <mergeCell ref="E180:F180"/>
    <mergeCell ref="E181:F181"/>
    <mergeCell ref="E182:F182"/>
    <mergeCell ref="E171:F171"/>
    <mergeCell ref="E172:F172"/>
    <mergeCell ref="E173:F173"/>
    <mergeCell ref="E174:F174"/>
    <mergeCell ref="E175:F175"/>
    <mergeCell ref="E176:F176"/>
    <mergeCell ref="E165:F165"/>
    <mergeCell ref="E166:F166"/>
    <mergeCell ref="E167:F167"/>
    <mergeCell ref="E168:F168"/>
    <mergeCell ref="E169:F169"/>
    <mergeCell ref="E170:F170"/>
    <mergeCell ref="E159:F159"/>
    <mergeCell ref="E160:F160"/>
    <mergeCell ref="E161:F161"/>
    <mergeCell ref="E162:F162"/>
    <mergeCell ref="E163:F163"/>
    <mergeCell ref="E164:F164"/>
    <mergeCell ref="E153:F153"/>
    <mergeCell ref="E154:F154"/>
    <mergeCell ref="E155:F155"/>
    <mergeCell ref="E156:F156"/>
    <mergeCell ref="E157:F157"/>
    <mergeCell ref="E158:F158"/>
    <mergeCell ref="A148:B148"/>
    <mergeCell ref="E148:F148"/>
    <mergeCell ref="E149:F149"/>
    <mergeCell ref="E150:F150"/>
    <mergeCell ref="E151:F151"/>
    <mergeCell ref="E152:F152"/>
    <mergeCell ref="A145:B145"/>
    <mergeCell ref="E145:F145"/>
    <mergeCell ref="A146:B146"/>
    <mergeCell ref="E146:F146"/>
    <mergeCell ref="A147:B147"/>
    <mergeCell ref="E147:F147"/>
    <mergeCell ref="A142:C142"/>
    <mergeCell ref="E142:F142"/>
    <mergeCell ref="A143:B143"/>
    <mergeCell ref="E143:F143"/>
    <mergeCell ref="A144:B144"/>
    <mergeCell ref="E144:F144"/>
    <mergeCell ref="A140:C140"/>
    <mergeCell ref="E140:G140"/>
    <mergeCell ref="I140:K140"/>
    <mergeCell ref="M140:O140"/>
    <mergeCell ref="Q140:S140"/>
    <mergeCell ref="E141:F141"/>
    <mergeCell ref="Q111:R111"/>
    <mergeCell ref="Q117:R117"/>
    <mergeCell ref="I122:K122"/>
    <mergeCell ref="Q124:S124"/>
    <mergeCell ref="E126:G126"/>
    <mergeCell ref="A131:C131"/>
    <mergeCell ref="I101:K101"/>
    <mergeCell ref="A104:C104"/>
    <mergeCell ref="E105:G105"/>
    <mergeCell ref="Q105:R105"/>
    <mergeCell ref="M108:O108"/>
    <mergeCell ref="A110:C110"/>
    <mergeCell ref="Q95:R95"/>
    <mergeCell ref="Q96:R96"/>
    <mergeCell ref="M97:O97"/>
    <mergeCell ref="Q97:R97"/>
    <mergeCell ref="Q98:R98"/>
    <mergeCell ref="Q99:R99"/>
    <mergeCell ref="Q89:R89"/>
    <mergeCell ref="Q90:R90"/>
    <mergeCell ref="Q91:R91"/>
    <mergeCell ref="Q92:R92"/>
    <mergeCell ref="Q93:R93"/>
    <mergeCell ref="Q94:R94"/>
    <mergeCell ref="A85:B85"/>
    <mergeCell ref="Q85:R85"/>
    <mergeCell ref="Q86:R86"/>
    <mergeCell ref="A87:C87"/>
    <mergeCell ref="Q87:R87"/>
    <mergeCell ref="B88:C88"/>
    <mergeCell ref="Q88:R88"/>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76:B76"/>
    <mergeCell ref="M76:O76"/>
    <mergeCell ref="Q76:R76"/>
    <mergeCell ref="A77:B77"/>
    <mergeCell ref="Q77:R77"/>
    <mergeCell ref="A78:B78"/>
    <mergeCell ref="Q78:R78"/>
    <mergeCell ref="A73:B73"/>
    <mergeCell ref="Q73:R73"/>
    <mergeCell ref="A74:B74"/>
    <mergeCell ref="Q74:R74"/>
    <mergeCell ref="A75:B75"/>
    <mergeCell ref="Q75:R75"/>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Q28:S28"/>
    <mergeCell ref="M32:O32"/>
    <mergeCell ref="I36:K36"/>
    <mergeCell ref="E40:G40"/>
    <mergeCell ref="A44:C44"/>
    <mergeCell ref="Q49:S49"/>
    <mergeCell ref="A18:B18"/>
    <mergeCell ref="A19:B19"/>
    <mergeCell ref="E19:G19"/>
    <mergeCell ref="A20:B20"/>
    <mergeCell ref="A21:B21"/>
    <mergeCell ref="A23:C23"/>
    <mergeCell ref="A13:B13"/>
    <mergeCell ref="A14:B14"/>
    <mergeCell ref="A15:B15"/>
    <mergeCell ref="I15:K15"/>
    <mergeCell ref="A16:C16"/>
    <mergeCell ref="A17:B17"/>
    <mergeCell ref="A8:B8"/>
    <mergeCell ref="A9:B9"/>
    <mergeCell ref="A10:C10"/>
    <mergeCell ref="A11:B11"/>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s>
  <pageMargins left="0.75" right="0.75" top="0.4" bottom="0.2" header="0.2" footer="0.2"/>
  <pageSetup scale="64" fitToHeight="0" orientation="landscape" horizontalDpi="300" verticalDpi="300" r:id="rId1"/>
  <headerFooter alignWithMargins="0">
    <oddHeader>&amp;C&amp;"Arial,Bold"&amp;12CadetteTrax - &amp;10&amp;D</oddHeader>
  </headerFooter>
  <rowBreaks count="1" manualBreakCount="1">
    <brk id="69" max="18"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9"/>
  <sheetViews>
    <sheetView showGridLines="0" zoomScale="90" zoomScaleNormal="90" workbookViewId="0">
      <selection activeCell="A2" sqref="A2"/>
    </sheetView>
  </sheetViews>
  <sheetFormatPr defaultRowHeight="12.75" x14ac:dyDescent="0.2"/>
  <cols>
    <col min="1" max="1" width="2.7109375" style="363" customWidth="1"/>
    <col min="2" max="2" width="30.7109375" style="363" customWidth="1"/>
    <col min="3" max="4" width="2.5703125" style="363" customWidth="1"/>
    <col min="5" max="5" width="2.7109375" style="363" bestFit="1" customWidth="1"/>
    <col min="6" max="6" width="30.28515625" style="363" customWidth="1"/>
    <col min="7" max="7" width="3" style="363" customWidth="1"/>
    <col min="8" max="8" width="3.140625" style="363" customWidth="1"/>
    <col min="9" max="9" width="2" style="363" customWidth="1"/>
    <col min="10" max="10" width="30.28515625" style="363" customWidth="1"/>
    <col min="11" max="11" width="3" style="363" customWidth="1"/>
    <col min="12" max="12" width="3.140625" style="363" customWidth="1"/>
    <col min="13" max="13" width="2" style="363" customWidth="1"/>
    <col min="14" max="14" width="30.28515625" style="363" customWidth="1"/>
    <col min="15" max="16" width="3" style="363" customWidth="1"/>
    <col min="17" max="17" width="2.7109375" style="363" customWidth="1"/>
    <col min="18" max="18" width="30.5703125" style="363" customWidth="1"/>
    <col min="19" max="19" width="2.7109375" style="363" customWidth="1"/>
    <col min="20" max="16384" width="9.140625" style="363"/>
  </cols>
  <sheetData>
    <row r="1" spans="1:21" ht="21" customHeight="1" x14ac:dyDescent="0.35">
      <c r="A1" s="619" t="str">
        <f>'Parent Contact Info'!B29</f>
        <v>Dakota</v>
      </c>
      <c r="B1" s="620"/>
      <c r="C1" s="620"/>
      <c r="D1" s="388"/>
      <c r="E1" s="610" t="s">
        <v>16</v>
      </c>
      <c r="F1" s="615"/>
      <c r="G1" s="615"/>
      <c r="I1" s="610" t="s">
        <v>16</v>
      </c>
      <c r="J1" s="610"/>
      <c r="K1" s="610"/>
      <c r="M1" s="610" t="s">
        <v>16</v>
      </c>
      <c r="N1" s="610"/>
      <c r="O1" s="610"/>
      <c r="Q1" s="610" t="s">
        <v>16</v>
      </c>
      <c r="R1" s="610"/>
      <c r="S1" s="610"/>
      <c r="T1" s="361"/>
      <c r="U1" s="361"/>
    </row>
    <row r="2" spans="1:21" s="367" customFormat="1" ht="13.5" thickBot="1" x14ac:dyDescent="0.25">
      <c r="A2" s="364"/>
      <c r="B2" s="365"/>
      <c r="C2" s="366" t="s">
        <v>17</v>
      </c>
      <c r="D2" s="365"/>
      <c r="E2" s="583" t="str">
        <f>Badges!B52</f>
        <v>Public Speaker</v>
      </c>
      <c r="F2" s="584"/>
      <c r="G2" s="584"/>
      <c r="H2" s="363"/>
      <c r="I2" s="583" t="str">
        <f>Badges!B122</f>
        <v>Book Artist</v>
      </c>
      <c r="J2" s="584"/>
      <c r="K2" s="584"/>
      <c r="L2" s="363"/>
      <c r="M2" s="583" t="str">
        <f>Badges!B191</f>
        <v>Trailblazing</v>
      </c>
      <c r="N2" s="584"/>
      <c r="O2" s="584"/>
      <c r="Q2" s="583" t="str">
        <f>Badges!B261</f>
        <v>Animal Helpers</v>
      </c>
      <c r="R2" s="584"/>
      <c r="S2" s="584"/>
      <c r="T2" s="361"/>
      <c r="U2" s="361"/>
    </row>
    <row r="3" spans="1:21" x14ac:dyDescent="0.2">
      <c r="A3" s="617" t="s">
        <v>147</v>
      </c>
      <c r="B3" s="618"/>
      <c r="C3" s="368">
        <f>INT(COUNTIF(C5:C21,"C"))+INT(COUNTIF(C73:C85,"C"))</f>
        <v>2</v>
      </c>
      <c r="E3" s="369">
        <v>2</v>
      </c>
      <c r="F3" s="370" t="str">
        <f>Badges!C57</f>
        <v>Focus on body language</v>
      </c>
      <c r="G3" s="371"/>
      <c r="I3" s="369">
        <v>3</v>
      </c>
      <c r="J3" s="370" t="str">
        <f>Badges!C131</f>
        <v>Try out book artist techniques</v>
      </c>
      <c r="K3" s="371"/>
      <c r="M3" s="369">
        <v>4</v>
      </c>
      <c r="N3" s="370" t="str">
        <f>Badges!C204</f>
        <v>Gain some trailblazing know-how</v>
      </c>
      <c r="O3" s="371"/>
      <c r="Q3" s="369">
        <v>5</v>
      </c>
      <c r="R3" s="370" t="str">
        <f>Badges!C278</f>
        <v>Look at how animals might help us</v>
      </c>
      <c r="S3" s="371"/>
      <c r="T3" s="361"/>
      <c r="U3" s="361"/>
    </row>
    <row r="4" spans="1:21" x14ac:dyDescent="0.2">
      <c r="A4" s="577" t="str">
        <f>Summary!A3</f>
        <v>It's Your World -- Change It!</v>
      </c>
      <c r="B4" s="577"/>
      <c r="C4" s="577"/>
      <c r="E4" s="369"/>
      <c r="F4" s="370" t="str">
        <f>Badges!C58</f>
        <v>Get a group together and play</v>
      </c>
      <c r="G4" s="372" t="str">
        <f>IF(Badges!F58="A","A"," ")</f>
        <v xml:space="preserve"> </v>
      </c>
      <c r="I4" s="369"/>
      <c r="J4" s="370" t="str">
        <f>Badges!C132</f>
        <v>Fold method and glue method</v>
      </c>
      <c r="K4" s="372" t="str">
        <f>IF(Badges!F132="A","A"," ")</f>
        <v xml:space="preserve"> </v>
      </c>
      <c r="M4" s="369"/>
      <c r="N4" s="370" t="str">
        <f>Badges!C205</f>
        <v>Learn how to purify water</v>
      </c>
      <c r="O4" s="372" t="str">
        <f>IF(Badges!F205="A","A"," ")</f>
        <v xml:space="preserve"> </v>
      </c>
      <c r="Q4" s="369"/>
      <c r="R4" s="370" t="str">
        <f>Badges!C279</f>
        <v>Get a sense of different animals'</v>
      </c>
      <c r="S4" s="372" t="str">
        <f>IF(Badges!F279="A","A"," ")</f>
        <v>A</v>
      </c>
      <c r="T4" s="361"/>
      <c r="U4" s="361"/>
    </row>
    <row r="5" spans="1:21" ht="12.75" customHeight="1" x14ac:dyDescent="0.2">
      <c r="A5" s="608" t="str">
        <f>Summary!A4</f>
        <v>Digital Movie Maker</v>
      </c>
      <c r="B5" s="609"/>
      <c r="C5" s="373" t="str">
        <f>IF(Badges!F28="C","C",IF(Badges!F28="P","P",""))</f>
        <v/>
      </c>
      <c r="E5" s="369"/>
      <c r="F5" s="370" t="str">
        <f>Badges!C59</f>
        <v>Videotape yourself miming one</v>
      </c>
      <c r="G5" s="372" t="str">
        <f>IF(Badges!F59="A","A"," ")</f>
        <v xml:space="preserve"> </v>
      </c>
      <c r="I5" s="369"/>
      <c r="J5" s="370" t="str">
        <f>Badges!C133</f>
        <v>Fold method and stitch method</v>
      </c>
      <c r="K5" s="372" t="str">
        <f>IF(Badges!F133="A","A"," ")</f>
        <v>A</v>
      </c>
      <c r="M5" s="369"/>
      <c r="N5" s="370" t="str">
        <f>Badges!C206</f>
        <v>Practice navigating with a map and</v>
      </c>
      <c r="O5" s="372" t="str">
        <f>IF(Badges!F206="A","A"," ")</f>
        <v xml:space="preserve"> </v>
      </c>
      <c r="Q5" s="369"/>
      <c r="R5" s="370" t="str">
        <f>Badges!C280</f>
        <v>Talk to an animal expert at a zoo</v>
      </c>
      <c r="S5" s="372" t="str">
        <f>IF(Badges!F280="A","A"," ")</f>
        <v xml:space="preserve"> </v>
      </c>
      <c r="T5" s="361"/>
      <c r="U5" s="361"/>
    </row>
    <row r="6" spans="1:21" ht="12.75" customHeight="1" x14ac:dyDescent="0.2">
      <c r="A6" s="606" t="str">
        <f>Summary!A5</f>
        <v>Eating for Beauty</v>
      </c>
      <c r="B6" s="607"/>
      <c r="C6" s="374" t="str">
        <f>IF(Badges!F51="C","C",IF(Badges!F51="P","P",""))</f>
        <v/>
      </c>
      <c r="E6" s="369"/>
      <c r="F6" s="370" t="str">
        <f>Badges!C60</f>
        <v>Pretend an item is something else</v>
      </c>
      <c r="G6" s="372" t="str">
        <f>IF(Badges!F60="A","A"," ")</f>
        <v xml:space="preserve"> </v>
      </c>
      <c r="I6" s="369"/>
      <c r="J6" s="370" t="str">
        <f>Badges!C134</f>
        <v>Glue method and stitch method</v>
      </c>
      <c r="K6" s="372" t="str">
        <f>IF(Badges!F134="A","A"," ")</f>
        <v xml:space="preserve"> </v>
      </c>
      <c r="M6" s="369"/>
      <c r="N6" s="370" t="str">
        <f>Badges!C207</f>
        <v>Pitch your tent three times in three</v>
      </c>
      <c r="O6" s="372" t="str">
        <f>IF(Badges!F207="A","A"," ")</f>
        <v xml:space="preserve"> </v>
      </c>
      <c r="Q6" s="369"/>
      <c r="R6" s="370" t="str">
        <f>Badges!C281</f>
        <v>Practice being a scientist</v>
      </c>
      <c r="S6" s="372" t="str">
        <f>IF(Badges!F281="A","A"," ")</f>
        <v xml:space="preserve"> </v>
      </c>
      <c r="T6" s="361"/>
      <c r="U6" s="361"/>
    </row>
    <row r="7" spans="1:21" x14ac:dyDescent="0.2">
      <c r="A7" s="606" t="str">
        <f>Summary!A6</f>
        <v>Public Speaker</v>
      </c>
      <c r="B7" s="607"/>
      <c r="C7" s="374" t="str">
        <f>IF(Badges!F74="C","C",IF(Badges!F74="P","P",""))</f>
        <v/>
      </c>
      <c r="E7" s="369">
        <v>3</v>
      </c>
      <c r="F7" s="370" t="str">
        <f>Badges!C61</f>
        <v>Find your voice</v>
      </c>
      <c r="G7" s="371"/>
      <c r="I7" s="369">
        <v>4</v>
      </c>
      <c r="J7" s="370" t="str">
        <f>Badges!C135</f>
        <v>Focus on function</v>
      </c>
      <c r="K7" s="371"/>
      <c r="M7" s="369">
        <v>5</v>
      </c>
      <c r="N7" s="370" t="str">
        <f>Badges!C208</f>
        <v>Head out on the trail</v>
      </c>
      <c r="O7" s="371"/>
      <c r="Q7" s="583" t="str">
        <f>Badges!B284</f>
        <v>Field Day</v>
      </c>
      <c r="R7" s="584"/>
      <c r="S7" s="584"/>
    </row>
    <row r="8" spans="1:21" x14ac:dyDescent="0.2">
      <c r="A8" s="606" t="str">
        <f>Summary!A7</f>
        <v>Science of Happiness</v>
      </c>
      <c r="B8" s="607"/>
      <c r="C8" s="374" t="str">
        <f>IF(Badges!F97="C","C",IF(Badges!F97="P","P",""))</f>
        <v/>
      </c>
      <c r="E8" s="369"/>
      <c r="F8" s="370" t="str">
        <f>Badges!C62</f>
        <v>Repeat one word, one sentence, and</v>
      </c>
      <c r="G8" s="372" t="str">
        <f>IF(Badges!F62="A","A"," ")</f>
        <v xml:space="preserve"> </v>
      </c>
      <c r="I8" s="369"/>
      <c r="J8" s="370" t="str">
        <f>Badges!C136</f>
        <v>Make an organizational book</v>
      </c>
      <c r="K8" s="372" t="str">
        <f>IF(Badges!F136="A","A"," ")</f>
        <v xml:space="preserve"> </v>
      </c>
      <c r="M8" s="369"/>
      <c r="N8" s="370" t="str">
        <f>Badges!C209</f>
        <v>Play stuff-sack dramatics</v>
      </c>
      <c r="O8" s="372" t="str">
        <f>IF(Badges!F209="A","A"," ")</f>
        <v xml:space="preserve"> </v>
      </c>
      <c r="Q8" s="369">
        <v>1</v>
      </c>
      <c r="R8" s="370" t="str">
        <f>Badges!C285</f>
        <v>Team up and dress up</v>
      </c>
      <c r="S8" s="371"/>
    </row>
    <row r="9" spans="1:21" x14ac:dyDescent="0.2">
      <c r="A9" s="613" t="str">
        <f>Summary!A8</f>
        <v>Screenwriter</v>
      </c>
      <c r="B9" s="614"/>
      <c r="C9" s="375" t="str">
        <f>IF(Badges!F120="C","C",IF(Badges!F120="P","P",""))</f>
        <v/>
      </c>
      <c r="E9" s="369"/>
      <c r="F9" s="370" t="str">
        <f>Badges!C63</f>
        <v>Tell your own story, from birth until</v>
      </c>
      <c r="G9" s="372" t="str">
        <f>IF(Badges!F63="A","A"," ")</f>
        <v xml:space="preserve"> </v>
      </c>
      <c r="I9" s="369"/>
      <c r="J9" s="370" t="str">
        <f>Badges!C137</f>
        <v>Make a scrapbook, memory book,</v>
      </c>
      <c r="K9" s="372" t="str">
        <f>IF(Badges!F137="A","A"," ")</f>
        <v xml:space="preserve"> </v>
      </c>
      <c r="M9" s="369"/>
      <c r="N9" s="370" t="str">
        <f>Badges!C210</f>
        <v>See the stars</v>
      </c>
      <c r="O9" s="372" t="str">
        <f>IF(Badges!F210="A","A"," ")</f>
        <v xml:space="preserve"> </v>
      </c>
      <c r="Q9" s="369"/>
      <c r="R9" s="370" t="str">
        <f>Badges!C286</f>
        <v>Go, Blue! Go, Red!</v>
      </c>
      <c r="S9" s="372" t="str">
        <f>IF(Badges!F286="A","A"," ")</f>
        <v xml:space="preserve"> </v>
      </c>
    </row>
    <row r="10" spans="1:21" x14ac:dyDescent="0.2">
      <c r="A10" s="577" t="str">
        <f>Summary!A9</f>
        <v>It's Your Planet -- Love It!</v>
      </c>
      <c r="B10" s="577"/>
      <c r="C10" s="577"/>
      <c r="E10" s="369"/>
      <c r="F10" s="370" t="str">
        <f>Badges!C64</f>
        <v>Practice impressions of three</v>
      </c>
      <c r="G10" s="372" t="str">
        <f>IF(Badges!F64="A","A"," ")</f>
        <v xml:space="preserve"> </v>
      </c>
      <c r="I10" s="369"/>
      <c r="J10" s="370" t="str">
        <f>Badges!C138</f>
        <v>Make a gift book</v>
      </c>
      <c r="K10" s="372" t="str">
        <f>IF(Badges!F138="A","A"," ")</f>
        <v xml:space="preserve"> </v>
      </c>
      <c r="M10" s="369"/>
      <c r="N10" s="370" t="str">
        <f>Badges!C211</f>
        <v>Tell a progressive story</v>
      </c>
      <c r="O10" s="372" t="str">
        <f>IF(Badges!F211="A","A"," ")</f>
        <v xml:space="preserve"> </v>
      </c>
      <c r="Q10" s="369"/>
      <c r="R10" s="370" t="str">
        <f>Badges!C287</f>
        <v>Unique uniforms</v>
      </c>
      <c r="S10" s="372" t="str">
        <f>IF(Badges!F287="A","A"," ")</f>
        <v xml:space="preserve"> </v>
      </c>
    </row>
    <row r="11" spans="1:21" x14ac:dyDescent="0.2">
      <c r="A11" s="608" t="str">
        <f>Summary!A10</f>
        <v>Book Artist</v>
      </c>
      <c r="B11" s="609"/>
      <c r="C11" s="373" t="str">
        <f>IF(Badges!F144="C","C",IF(Badges!F144="P","P",""))</f>
        <v>P</v>
      </c>
      <c r="E11" s="369">
        <v>4</v>
      </c>
      <c r="F11" s="370" t="str">
        <f>Badges!C65</f>
        <v>Choose or create a piece to perform</v>
      </c>
      <c r="G11" s="371"/>
      <c r="I11" s="369">
        <v>5</v>
      </c>
      <c r="J11" s="370" t="str">
        <f>Badges!C139</f>
        <v>Focus on style</v>
      </c>
      <c r="K11" s="371"/>
      <c r="M11" s="583" t="str">
        <f>Badges!B214</f>
        <v>Babysitter</v>
      </c>
      <c r="N11" s="584"/>
      <c r="O11" s="584"/>
      <c r="Q11" s="369"/>
      <c r="R11" s="370" t="str">
        <f>Badges!C288</f>
        <v>Theme costumes</v>
      </c>
      <c r="S11" s="372" t="str">
        <f>IF(Badges!F288="A","A"," ")</f>
        <v xml:space="preserve"> </v>
      </c>
    </row>
    <row r="12" spans="1:21" x14ac:dyDescent="0.2">
      <c r="A12" s="606" t="str">
        <f>Summary!A11</f>
        <v>Woodworker</v>
      </c>
      <c r="B12" s="607"/>
      <c r="C12" s="374" t="str">
        <f>IF(Badges!F167="C","C",IF(Badges!F167="P","P",""))</f>
        <v/>
      </c>
      <c r="E12" s="369"/>
      <c r="F12" s="370" t="str">
        <f>Badges!C66</f>
        <v>Write a speech about something</v>
      </c>
      <c r="G12" s="372" t="str">
        <f>IF(Badges!F66="A","A"," ")</f>
        <v xml:space="preserve"> </v>
      </c>
      <c r="I12" s="369"/>
      <c r="J12" s="370" t="str">
        <f>Badges!C140</f>
        <v xml:space="preserve">Make a book from something </v>
      </c>
      <c r="K12" s="372" t="str">
        <f>IF(Badges!F140="A","A"," ")</f>
        <v>A</v>
      </c>
      <c r="M12" s="369">
        <v>1</v>
      </c>
      <c r="N12" s="370" t="str">
        <f>Badges!C215</f>
        <v>Get to know how kids develop</v>
      </c>
      <c r="O12" s="371"/>
      <c r="Q12" s="369">
        <v>2</v>
      </c>
      <c r="R12" s="370" t="str">
        <f>Badges!C289</f>
        <v>Host a historical game</v>
      </c>
      <c r="S12" s="371"/>
    </row>
    <row r="13" spans="1:21" x14ac:dyDescent="0.2">
      <c r="A13" s="606" t="str">
        <f>Summary!A12</f>
        <v>Special Agent</v>
      </c>
      <c r="B13" s="607"/>
      <c r="C13" s="374" t="str">
        <f>IF(Badges!F190="C","C",IF(Badges!F190="P","P",""))</f>
        <v/>
      </c>
      <c r="E13" s="369"/>
      <c r="F13" s="370" t="str">
        <f>Badges!C67</f>
        <v>Create a piece for a character</v>
      </c>
      <c r="G13" s="372" t="str">
        <f>IF(Badges!F67="A","A"," ")</f>
        <v xml:space="preserve"> </v>
      </c>
      <c r="I13" s="369"/>
      <c r="J13" s="370" t="str">
        <f>Badges!C141</f>
        <v>Try a different binding technique or</v>
      </c>
      <c r="K13" s="372" t="str">
        <f>IF(Badges!F141="A","A"," ")</f>
        <v xml:space="preserve"> </v>
      </c>
      <c r="M13" s="369"/>
      <c r="N13" s="370" t="str">
        <f>Badges!C216</f>
        <v>Observe kids in person for at least</v>
      </c>
      <c r="O13" s="372" t="str">
        <f>IF(Badges!F216="A","A"," ")</f>
        <v xml:space="preserve"> </v>
      </c>
      <c r="Q13" s="369"/>
      <c r="R13" s="370" t="str">
        <f>Badges!C290</f>
        <v>An amazing race</v>
      </c>
      <c r="S13" s="372" t="str">
        <f>IF(Badges!F290="A","A"," ")</f>
        <v xml:space="preserve"> </v>
      </c>
    </row>
    <row r="14" spans="1:21" x14ac:dyDescent="0.2">
      <c r="A14" s="606" t="str">
        <f>Summary!A13</f>
        <v>Trailblazing</v>
      </c>
      <c r="B14" s="607"/>
      <c r="C14" s="374" t="str">
        <f>IF(Badges!F213="C","C",IF(Badges!F213="P","P",""))</f>
        <v/>
      </c>
      <c r="E14" s="369"/>
      <c r="F14" s="370" t="str">
        <f>Badges!C68</f>
        <v>Pick an existing piece</v>
      </c>
      <c r="G14" s="372" t="str">
        <f>IF(Badges!F68="A","A"," ")</f>
        <v xml:space="preserve"> </v>
      </c>
      <c r="I14" s="369"/>
      <c r="J14" s="370" t="str">
        <f>Badges!C142</f>
        <v>Get creative with the definition of</v>
      </c>
      <c r="K14" s="372" t="str">
        <f>IF(Badges!F142="A","A"," ")</f>
        <v xml:space="preserve"> </v>
      </c>
      <c r="M14" s="369"/>
      <c r="N14" s="370" t="str">
        <f>Badges!C217</f>
        <v xml:space="preserve">Ask an expert  </v>
      </c>
      <c r="O14" s="372" t="str">
        <f>IF(Badges!F217="A","A"," ")</f>
        <v xml:space="preserve"> </v>
      </c>
      <c r="Q14" s="369"/>
      <c r="R14" s="370" t="str">
        <f>Badges!C291</f>
        <v>Target practice</v>
      </c>
      <c r="S14" s="372" t="str">
        <f>IF(Badges!F291="A","A"," ")</f>
        <v xml:space="preserve"> </v>
      </c>
    </row>
    <row r="15" spans="1:21" x14ac:dyDescent="0.2">
      <c r="A15" s="613" t="str">
        <f>Summary!A14</f>
        <v>Babysitter</v>
      </c>
      <c r="B15" s="614"/>
      <c r="C15" s="375" t="str">
        <f>IF(Badges!F236="C","C",IF(Badges!F236="P","P",""))</f>
        <v/>
      </c>
      <c r="E15" s="369">
        <v>5</v>
      </c>
      <c r="F15" s="370" t="str">
        <f>Badges!C69</f>
        <v>Get onstage</v>
      </c>
      <c r="G15" s="371"/>
      <c r="I15" s="583" t="str">
        <f>Badges!B145</f>
        <v>Woodworker</v>
      </c>
      <c r="J15" s="584"/>
      <c r="K15" s="584"/>
      <c r="M15" s="369"/>
      <c r="N15" s="370" t="str">
        <f>Badges!C218</f>
        <v>Find information at the library or</v>
      </c>
      <c r="O15" s="372" t="str">
        <f>IF(Badges!F218="A","A"," ")</f>
        <v xml:space="preserve"> </v>
      </c>
      <c r="Q15" s="369"/>
      <c r="R15" s="370" t="str">
        <f>Badges!C292</f>
        <v>Tests of strength</v>
      </c>
      <c r="S15" s="372" t="str">
        <f>IF(Badges!F292="A","A"," ")</f>
        <v xml:space="preserve"> </v>
      </c>
    </row>
    <row r="16" spans="1:21" x14ac:dyDescent="0.2">
      <c r="A16" s="577" t="str">
        <f>Summary!A15</f>
        <v>It's Your Story -- Tell It!</v>
      </c>
      <c r="B16" s="577"/>
      <c r="C16" s="577"/>
      <c r="E16" s="369"/>
      <c r="F16" s="370" t="str">
        <f>Badges!C70</f>
        <v>Create a theater in your own home</v>
      </c>
      <c r="G16" s="372" t="str">
        <f>IF(Badges!F70="A","A"," ")</f>
        <v xml:space="preserve"> </v>
      </c>
      <c r="I16" s="369">
        <v>1</v>
      </c>
      <c r="J16" s="370" t="str">
        <f>Badges!C146</f>
        <v>Swing a hammer</v>
      </c>
      <c r="K16" s="371"/>
      <c r="M16" s="369">
        <v>2</v>
      </c>
      <c r="N16" s="370" t="str">
        <f>Badges!C219</f>
        <v>Prepare for challenges</v>
      </c>
      <c r="O16" s="371"/>
      <c r="Q16" s="369">
        <v>3</v>
      </c>
      <c r="R16" s="370" t="str">
        <f>Badges!C293</f>
        <v>Play a scientific game</v>
      </c>
      <c r="S16" s="371"/>
    </row>
    <row r="17" spans="1:19" x14ac:dyDescent="0.2">
      <c r="A17" s="608" t="str">
        <f>Summary!A16</f>
        <v>Night Owl</v>
      </c>
      <c r="B17" s="609"/>
      <c r="C17" s="373" t="str">
        <f>IF(Badges!F260="C","C",IF(Badges!F260="P","P",""))</f>
        <v/>
      </c>
      <c r="E17" s="369"/>
      <c r="F17" s="370" t="str">
        <f>Badges!C71</f>
        <v>Perform at school</v>
      </c>
      <c r="G17" s="372" t="str">
        <f>IF(Badges!F71="A","A"," ")</f>
        <v xml:space="preserve"> </v>
      </c>
      <c r="I17" s="369"/>
      <c r="J17" s="370" t="str">
        <f>Badges!C147</f>
        <v>Write your name in nails</v>
      </c>
      <c r="K17" s="372" t="str">
        <f>IF(Badges!F146="A","A"," ")</f>
        <v xml:space="preserve"> </v>
      </c>
      <c r="M17" s="369"/>
      <c r="N17" s="370" t="str">
        <f>Badges!C220</f>
        <v>Attend a babysitter training course</v>
      </c>
      <c r="O17" s="372" t="str">
        <f>IF(Badges!F220="A","A"," ")</f>
        <v xml:space="preserve"> </v>
      </c>
      <c r="Q17" s="369"/>
      <c r="R17" s="370" t="str">
        <f>Badges!C294</f>
        <v>Construction challenge</v>
      </c>
      <c r="S17" s="372" t="str">
        <f>IF(Badges!F294="A","A"," ")</f>
        <v xml:space="preserve"> </v>
      </c>
    </row>
    <row r="18" spans="1:19" x14ac:dyDescent="0.2">
      <c r="A18" s="606" t="str">
        <f>Summary!A17</f>
        <v>Animal Helpers</v>
      </c>
      <c r="B18" s="607"/>
      <c r="C18" s="374" t="str">
        <f>IF(Badges!F283="C","C",IF(Badges!F283="P","P",""))</f>
        <v>C</v>
      </c>
      <c r="E18" s="369"/>
      <c r="F18" s="370" t="str">
        <f>Badges!C72</f>
        <v>Go to your audience</v>
      </c>
      <c r="G18" s="372" t="str">
        <f>IF(Badges!F72="A","A"," ")</f>
        <v xml:space="preserve"> </v>
      </c>
      <c r="I18" s="369"/>
      <c r="J18" s="370" t="str">
        <f>Badges!C148</f>
        <v>Make a design with nails on wood</v>
      </c>
      <c r="K18" s="372" t="str">
        <f>IF(Badges!F147="A","A"," ")</f>
        <v xml:space="preserve"> </v>
      </c>
      <c r="M18" s="369"/>
      <c r="N18" s="370" t="str">
        <f>Badges!C221</f>
        <v>Interview five moms about what they</v>
      </c>
      <c r="O18" s="372" t="str">
        <f>IF(Badges!F221="A","A"," ")</f>
        <v xml:space="preserve"> </v>
      </c>
      <c r="Q18" s="369"/>
      <c r="R18" s="370" t="str">
        <f>Badges!C295</f>
        <v>Soar winners</v>
      </c>
      <c r="S18" s="372" t="str">
        <f>IF(Badges!F295="A","A"," ")</f>
        <v xml:space="preserve"> </v>
      </c>
    </row>
    <row r="19" spans="1:19" x14ac:dyDescent="0.2">
      <c r="A19" s="606" t="str">
        <f>Summary!A18</f>
        <v>Field Day</v>
      </c>
      <c r="B19" s="607"/>
      <c r="C19" s="374" t="str">
        <f>IF(Badges!F306="C","C",IF(Badges!F306="P","P",""))</f>
        <v/>
      </c>
      <c r="E19" s="583" t="str">
        <f>Badges!B75</f>
        <v>Science of Happiness</v>
      </c>
      <c r="F19" s="584"/>
      <c r="G19" s="584"/>
      <c r="I19" s="369"/>
      <c r="J19" s="370" t="str">
        <f>Badges!C149</f>
        <v>Create a sculpture</v>
      </c>
      <c r="K19" s="372" t="str">
        <f>IF(Badges!F148="A","A"," ")</f>
        <v xml:space="preserve"> </v>
      </c>
      <c r="M19" s="369"/>
      <c r="N19" s="370" t="str">
        <f>Badges!C222</f>
        <v>Interview five experienced babysitters</v>
      </c>
      <c r="O19" s="372" t="str">
        <f>IF(Badges!F222="A","A"," ")</f>
        <v xml:space="preserve"> </v>
      </c>
      <c r="Q19" s="369"/>
      <c r="R19" s="370" t="str">
        <f>Badges!C296</f>
        <v>Make it "flink."</v>
      </c>
      <c r="S19" s="372" t="str">
        <f>IF(Badges!F296="A","A"," ")</f>
        <v xml:space="preserve"> </v>
      </c>
    </row>
    <row r="20" spans="1:19" x14ac:dyDescent="0.2">
      <c r="A20" s="606" t="str">
        <f>Summary!A19</f>
        <v>Entrepreneur</v>
      </c>
      <c r="B20" s="607"/>
      <c r="C20" s="374" t="str">
        <f>IF(Badges!F329="C","C",IF(Badges!F329="P","P",""))</f>
        <v/>
      </c>
      <c r="E20" s="369">
        <v>1</v>
      </c>
      <c r="F20" s="370" t="str">
        <f>Badges!C76</f>
        <v>Make yourself happier</v>
      </c>
      <c r="G20" s="371"/>
      <c r="I20" s="369">
        <v>2</v>
      </c>
      <c r="J20" s="370" t="str">
        <f>Badges!C150</f>
        <v>Keep it level</v>
      </c>
      <c r="K20" s="371"/>
      <c r="M20" s="369">
        <v>3</v>
      </c>
      <c r="N20" s="370" t="str">
        <f>Badges!C223</f>
        <v>Focus on play</v>
      </c>
      <c r="O20" s="371"/>
      <c r="Q20" s="369">
        <v>4</v>
      </c>
      <c r="R20" s="370" t="str">
        <f>Badges!C297</f>
        <v>Find fun in fiction</v>
      </c>
      <c r="S20" s="371"/>
    </row>
    <row r="21" spans="1:19" x14ac:dyDescent="0.2">
      <c r="A21" s="606" t="str">
        <f>Summary!A20</f>
        <v>Netiquette</v>
      </c>
      <c r="B21" s="607"/>
      <c r="C21" s="374" t="str">
        <f>IF(Badges!F352="C","C",IF(Badges!F352="P","P",""))</f>
        <v/>
      </c>
      <c r="E21" s="369"/>
      <c r="F21" s="370" t="str">
        <f>Badges!C77</f>
        <v>Get into a state of "flow"</v>
      </c>
      <c r="G21" s="372" t="str">
        <f>IF(Badges!F77="A","A"," ")</f>
        <v xml:space="preserve"> </v>
      </c>
      <c r="I21" s="369"/>
      <c r="J21" s="370" t="str">
        <f>Badges!C151</f>
        <v>Level up</v>
      </c>
      <c r="K21" s="372" t="str">
        <f>IF(Badges!F150="A","A"," ")</f>
        <v xml:space="preserve"> </v>
      </c>
      <c r="M21" s="369"/>
      <c r="N21" s="370" t="str">
        <f>Badges!C224</f>
        <v>Interview an educational toy or game</v>
      </c>
      <c r="O21" s="372" t="str">
        <f>IF(Badges!F224="A","A"," ")</f>
        <v xml:space="preserve"> </v>
      </c>
      <c r="Q21" s="369"/>
      <c r="R21" s="370" t="str">
        <f>Badges!C298</f>
        <v>From read to reality</v>
      </c>
      <c r="S21" s="372" t="str">
        <f>IF(Badges!F298="A","A"," ")</f>
        <v xml:space="preserve"> </v>
      </c>
    </row>
    <row r="22" spans="1:19" x14ac:dyDescent="0.2">
      <c r="A22" s="376"/>
      <c r="B22" s="377"/>
      <c r="C22" s="415"/>
      <c r="E22" s="369"/>
      <c r="F22" s="370" t="str">
        <f>Badges!C78</f>
        <v>Count three blessings</v>
      </c>
      <c r="G22" s="372" t="str">
        <f>IF(Badges!F78="A","A"," ")</f>
        <v xml:space="preserve"> </v>
      </c>
      <c r="I22" s="369"/>
      <c r="J22" s="370" t="str">
        <f>Badges!C152</f>
        <v>Make it right</v>
      </c>
      <c r="K22" s="372" t="str">
        <f>IF(Badges!F151="A","A"," ")</f>
        <v xml:space="preserve"> </v>
      </c>
      <c r="M22" s="369"/>
      <c r="N22" s="370" t="str">
        <f>Badges!C225</f>
        <v>Observe kids at a toy store for two</v>
      </c>
      <c r="O22" s="372" t="str">
        <f>IF(Badges!F225="A","A"," ")</f>
        <v xml:space="preserve"> </v>
      </c>
      <c r="Q22" s="369"/>
      <c r="R22" s="370" t="str">
        <f>Badges!C299</f>
        <v>From virtual to reality</v>
      </c>
      <c r="S22" s="372" t="str">
        <f>IF(Badges!F299="A","A"," ")</f>
        <v xml:space="preserve"> </v>
      </c>
    </row>
    <row r="23" spans="1:19" x14ac:dyDescent="0.2">
      <c r="A23" s="583" t="str">
        <f>Badges!B6</f>
        <v>Digital Movie Maker</v>
      </c>
      <c r="B23" s="584"/>
      <c r="C23" s="584"/>
      <c r="E23" s="369"/>
      <c r="F23" s="370" t="str">
        <f>Badges!C79</f>
        <v>Stop and smell the roses</v>
      </c>
      <c r="G23" s="372" t="str">
        <f>IF(Badges!F79="A","A"," ")</f>
        <v xml:space="preserve"> </v>
      </c>
      <c r="I23" s="369"/>
      <c r="J23" s="370" t="str">
        <f>Badges!C153</f>
        <v>Do a survey</v>
      </c>
      <c r="K23" s="372" t="str">
        <f>IF(Badges!F152="A","A"," ")</f>
        <v xml:space="preserve"> </v>
      </c>
      <c r="M23" s="369"/>
      <c r="N23" s="370" t="str">
        <f>Badges!C226</f>
        <v>Volunteer for at least two hours</v>
      </c>
      <c r="O23" s="372" t="str">
        <f>IF(Badges!F226="A","A"," ")</f>
        <v xml:space="preserve"> </v>
      </c>
      <c r="Q23" s="369"/>
      <c r="R23" s="370" t="str">
        <f>Badges!C300</f>
        <v>From board to reality</v>
      </c>
      <c r="S23" s="372" t="str">
        <f>IF(Badges!F300="A","A"," ")</f>
        <v xml:space="preserve"> </v>
      </c>
    </row>
    <row r="24" spans="1:19" x14ac:dyDescent="0.2">
      <c r="A24" s="369">
        <v>1</v>
      </c>
      <c r="B24" s="370" t="str">
        <f>Badges!C7</f>
        <v>Learn digital video basics</v>
      </c>
      <c r="C24" s="371"/>
      <c r="E24" s="369">
        <v>2</v>
      </c>
      <c r="F24" s="370" t="str">
        <f>Badges!C80</f>
        <v>Think differently for happiness</v>
      </c>
      <c r="G24" s="371"/>
      <c r="I24" s="369">
        <v>3</v>
      </c>
      <c r="J24" s="370" t="str">
        <f>Badges!C154</f>
        <v>Use a screwdriver</v>
      </c>
      <c r="K24" s="371"/>
      <c r="M24" s="369">
        <v>4</v>
      </c>
      <c r="N24" s="370" t="str">
        <f>Badges!C227</f>
        <v>Find potential employers</v>
      </c>
      <c r="O24" s="371"/>
      <c r="Q24" s="369">
        <v>5</v>
      </c>
      <c r="R24" s="370" t="str">
        <f>Badges!C301</f>
        <v>Stage your grand finale</v>
      </c>
      <c r="S24" s="371"/>
    </row>
    <row r="25" spans="1:19" x14ac:dyDescent="0.2">
      <c r="A25" s="369"/>
      <c r="B25" s="370" t="str">
        <f>Badges!C8</f>
        <v>Connect with a local expert to learn</v>
      </c>
      <c r="C25" s="372" t="str">
        <f>IF(Badges!F8="A","A"," ")</f>
        <v xml:space="preserve"> </v>
      </c>
      <c r="E25" s="369"/>
      <c r="F25" s="370" t="str">
        <f>Badges!C81</f>
        <v>Focus on what's realistic</v>
      </c>
      <c r="G25" s="372" t="str">
        <f>IF(Badges!F81="A","A"," ")</f>
        <v xml:space="preserve"> </v>
      </c>
      <c r="I25" s="369"/>
      <c r="J25" s="370" t="str">
        <f>Badges!C155</f>
        <v>Fix loose screws</v>
      </c>
      <c r="K25" s="372" t="str">
        <f>IF(Badges!F154="A","A"," ")</f>
        <v xml:space="preserve"> </v>
      </c>
      <c r="M25" s="369"/>
      <c r="N25" s="370" t="str">
        <f>Badges!C228</f>
        <v>Market yourself</v>
      </c>
      <c r="O25" s="372" t="str">
        <f>IF(Badges!F228="A","A"," ")</f>
        <v xml:space="preserve"> </v>
      </c>
      <c r="Q25" s="369"/>
      <c r="R25" s="370" t="str">
        <f>Badges!C302</f>
        <v>A puzzle pentathlon</v>
      </c>
      <c r="S25" s="372" t="str">
        <f>IF(Badges!F302="A","A"," ")</f>
        <v xml:space="preserve"> </v>
      </c>
    </row>
    <row r="26" spans="1:19" x14ac:dyDescent="0.2">
      <c r="A26" s="369"/>
      <c r="B26" s="370" t="str">
        <f>Badges!C9</f>
        <v>Take a class</v>
      </c>
      <c r="C26" s="372" t="str">
        <f>IF(Badges!F9="A","A"," ")</f>
        <v xml:space="preserve"> </v>
      </c>
      <c r="E26" s="369"/>
      <c r="F26" s="370" t="str">
        <f>Badges!C82</f>
        <v>Try to use your strengths</v>
      </c>
      <c r="G26" s="372" t="str">
        <f>IF(Badges!F82="A","A"," ")</f>
        <v xml:space="preserve"> </v>
      </c>
      <c r="I26" s="369"/>
      <c r="J26" s="370" t="str">
        <f>Badges!C156</f>
        <v>Attach it, detach it</v>
      </c>
      <c r="K26" s="372" t="str">
        <f>IF(Badges!F155="A","A"," ")</f>
        <v xml:space="preserve"> </v>
      </c>
      <c r="M26" s="369"/>
      <c r="N26" s="370" t="str">
        <f>Badges!C229</f>
        <v xml:space="preserve">Create a questionnaire to give to </v>
      </c>
      <c r="O26" s="372" t="str">
        <f>IF(Badges!F229="A","A"," ")</f>
        <v xml:space="preserve"> </v>
      </c>
      <c r="Q26" s="369"/>
      <c r="R26" s="370" t="str">
        <f>Badges!C303</f>
        <v>A relay pentathlon</v>
      </c>
      <c r="S26" s="372" t="str">
        <f>IF(Badges!F303="A","A"," ")</f>
        <v xml:space="preserve"> </v>
      </c>
    </row>
    <row r="27" spans="1:19" x14ac:dyDescent="0.2">
      <c r="A27" s="369"/>
      <c r="B27" s="370" t="str">
        <f>Badges!C10</f>
        <v>Teach yourself</v>
      </c>
      <c r="C27" s="372" t="str">
        <f>IF(Badges!F10="A","A"," ")</f>
        <v xml:space="preserve"> </v>
      </c>
      <c r="E27" s="369"/>
      <c r="F27" s="370" t="str">
        <f>Badges!C79</f>
        <v>Stop and smell the roses</v>
      </c>
      <c r="G27" s="372" t="str">
        <f>IF(Badges!F83="A","A"," ")</f>
        <v xml:space="preserve"> </v>
      </c>
      <c r="I27" s="369"/>
      <c r="J27" s="370" t="str">
        <f>Badges!C157</f>
        <v>Build with a screwdriver</v>
      </c>
      <c r="K27" s="372" t="str">
        <f>IF(Badges!F156="A","A"," ")</f>
        <v xml:space="preserve"> </v>
      </c>
      <c r="M27" s="369"/>
      <c r="N27" s="370" t="str">
        <f>Badges!C230</f>
        <v>Conduct interviews with potential</v>
      </c>
      <c r="O27" s="372" t="str">
        <f>IF(Badges!F230="A","A"," ")</f>
        <v xml:space="preserve"> </v>
      </c>
      <c r="Q27" s="369"/>
      <c r="R27" s="370" t="str">
        <f>Badges!C304</f>
        <v>A wheel pentathlon</v>
      </c>
      <c r="S27" s="372" t="str">
        <f>IF(Badges!F304="A","A"," ")</f>
        <v xml:space="preserve"> </v>
      </c>
    </row>
    <row r="28" spans="1:19" x14ac:dyDescent="0.2">
      <c r="A28" s="369">
        <v>2</v>
      </c>
      <c r="B28" s="370" t="str">
        <f>Badges!C11</f>
        <v>Film. Then film some more…</v>
      </c>
      <c r="C28" s="371"/>
      <c r="E28" s="369">
        <v>3</v>
      </c>
      <c r="F28" s="370" t="str">
        <f>Badges!C84</f>
        <v>Get happy through others</v>
      </c>
      <c r="G28" s="371"/>
      <c r="I28" s="369">
        <v>4</v>
      </c>
      <c r="J28" s="370" t="str">
        <f>Badges!C158</f>
        <v>Saw some wood</v>
      </c>
      <c r="K28" s="371"/>
      <c r="M28" s="369">
        <v>5</v>
      </c>
      <c r="N28" s="370" t="str">
        <f>Badges!C231</f>
        <v>Practice your babysitting skills</v>
      </c>
      <c r="O28" s="371"/>
      <c r="Q28" s="583" t="str">
        <f>Badges!B307</f>
        <v>Entrepreneur</v>
      </c>
      <c r="R28" s="584"/>
      <c r="S28" s="584"/>
    </row>
    <row r="29" spans="1:19" x14ac:dyDescent="0.2">
      <c r="A29" s="369"/>
      <c r="B29" s="370" t="str">
        <f>Badges!C12</f>
        <v>Film a sporting event</v>
      </c>
      <c r="C29" s="372" t="str">
        <f>IF(Badges!F12="A","A"," ")</f>
        <v xml:space="preserve"> </v>
      </c>
      <c r="E29" s="369"/>
      <c r="F29" s="370" t="str">
        <f>Badges!C85</f>
        <v>Make a gratitude visit</v>
      </c>
      <c r="G29" s="372" t="str">
        <f>IF(Badges!F85="A","A"," ")</f>
        <v xml:space="preserve"> </v>
      </c>
      <c r="I29" s="369"/>
      <c r="J29" s="370" t="str">
        <f>Badges!C159</f>
        <v>End the alphabet</v>
      </c>
      <c r="K29" s="372" t="str">
        <f>IF(Badges!F158="A","A"," ")</f>
        <v xml:space="preserve"> </v>
      </c>
      <c r="M29" s="369"/>
      <c r="N29" s="370" t="str">
        <f>Badges!C232</f>
        <v>Come prepared for a game</v>
      </c>
      <c r="O29" s="372" t="str">
        <f>IF(Badges!F232="A","A"," ")</f>
        <v xml:space="preserve"> </v>
      </c>
      <c r="Q29" s="369">
        <v>1</v>
      </c>
      <c r="R29" s="370" t="str">
        <f>Badges!C308</f>
        <v>Brainstorm business ideas</v>
      </c>
      <c r="S29" s="371"/>
    </row>
    <row r="30" spans="1:19" x14ac:dyDescent="0.2">
      <c r="A30" s="369"/>
      <c r="B30" s="370" t="str">
        <f>Badges!C13</f>
        <v>Film a celebration</v>
      </c>
      <c r="C30" s="372" t="str">
        <f>IF(Badges!F13="A","A"," ")</f>
        <v xml:space="preserve"> </v>
      </c>
      <c r="E30" s="369"/>
      <c r="F30" s="370" t="str">
        <f>Badges!C86</f>
        <v>Write a forgiveness letter</v>
      </c>
      <c r="G30" s="372" t="str">
        <f>IF(Badges!F86="A","A"," ")</f>
        <v xml:space="preserve"> </v>
      </c>
      <c r="I30" s="369"/>
      <c r="J30" s="370" t="str">
        <f>Badges!C160</f>
        <v>Square it off</v>
      </c>
      <c r="K30" s="372" t="str">
        <f>IF(Badges!F159="A","A"," ")</f>
        <v xml:space="preserve"> </v>
      </c>
      <c r="M30" s="369"/>
      <c r="N30" s="370" t="str">
        <f>Badges!C233</f>
        <v>Make a tasty snack</v>
      </c>
      <c r="O30" s="372" t="str">
        <f>IF(Badges!F233="A","A"," ")</f>
        <v xml:space="preserve"> </v>
      </c>
      <c r="Q30" s="369"/>
      <c r="R30" s="370" t="str">
        <f>Badges!C309</f>
        <v>Interview your client</v>
      </c>
      <c r="S30" s="372" t="str">
        <f>IF(Badges!F309="A","A"," ")</f>
        <v xml:space="preserve"> </v>
      </c>
    </row>
    <row r="31" spans="1:19" x14ac:dyDescent="0.2">
      <c r="A31" s="369"/>
      <c r="B31" s="370" t="str">
        <f>Badges!C14</f>
        <v>Film a day in your life</v>
      </c>
      <c r="C31" s="372" t="str">
        <f>IF(Badges!F14="A","A"," ")</f>
        <v xml:space="preserve"> </v>
      </c>
      <c r="E31" s="369"/>
      <c r="F31" s="370" t="str">
        <f>Badges!C83</f>
        <v>Be happy for others</v>
      </c>
      <c r="G31" s="372" t="str">
        <f>IF(Badges!F87="A","A"," ")</f>
        <v xml:space="preserve"> </v>
      </c>
      <c r="I31" s="369"/>
      <c r="J31" s="370" t="str">
        <f>Badges!C161</f>
        <v>Make a simple doll</v>
      </c>
      <c r="K31" s="372" t="str">
        <f>IF(Badges!F160="A","A"," ")</f>
        <v xml:space="preserve"> </v>
      </c>
      <c r="M31" s="369"/>
      <c r="N31" s="370" t="str">
        <f>Badges!C234</f>
        <v>Plan a fun craft</v>
      </c>
      <c r="O31" s="372" t="str">
        <f>IF(Badges!F234="A","A"," ")</f>
        <v xml:space="preserve"> </v>
      </c>
      <c r="Q31" s="369"/>
      <c r="R31" s="370" t="str">
        <f>Badges!C310</f>
        <v>Become a keen observer</v>
      </c>
      <c r="S31" s="372" t="str">
        <f>IF(Badges!F310="A","A"," ")</f>
        <v xml:space="preserve"> </v>
      </c>
    </row>
    <row r="32" spans="1:19" x14ac:dyDescent="0.2">
      <c r="A32" s="369">
        <v>3</v>
      </c>
      <c r="B32" s="370" t="str">
        <f>Badges!C15</f>
        <v>Pick the perfect subject</v>
      </c>
      <c r="C32" s="371"/>
      <c r="E32" s="369">
        <v>4</v>
      </c>
      <c r="F32" s="370" t="str">
        <f>Badges!C88</f>
        <v>Do a helpful happiness experiment</v>
      </c>
      <c r="G32" s="371"/>
      <c r="I32" s="369">
        <v>5</v>
      </c>
      <c r="J32" s="370" t="str">
        <f>Badges!C162</f>
        <v>Build something yourself</v>
      </c>
      <c r="K32" s="371"/>
      <c r="M32" s="583" t="str">
        <f>Badges!B238</f>
        <v>Night Owl</v>
      </c>
      <c r="N32" s="584"/>
      <c r="O32" s="584"/>
      <c r="Q32" s="369"/>
      <c r="R32" s="370" t="str">
        <f>Badges!C311</f>
        <v>Group brainstorm</v>
      </c>
      <c r="S32" s="372" t="str">
        <f>IF(Badges!F311="A","A"," ")</f>
        <v xml:space="preserve"> </v>
      </c>
    </row>
    <row r="33" spans="1:19" x14ac:dyDescent="0.2">
      <c r="A33" s="369"/>
      <c r="B33" s="370" t="str">
        <f>Badges!C16</f>
        <v>Share a scene from a book in the</v>
      </c>
      <c r="C33" s="372" t="str">
        <f>IF(Badges!F16="A","A"," ")</f>
        <v xml:space="preserve"> </v>
      </c>
      <c r="E33" s="369"/>
      <c r="F33" s="370" t="str">
        <f>Badges!C89</f>
        <v xml:space="preserve">Design your own five-question </v>
      </c>
      <c r="G33" s="372" t="str">
        <f>IF(Badges!F89="A","A"," ")</f>
        <v xml:space="preserve"> </v>
      </c>
      <c r="I33" s="369"/>
      <c r="J33" s="370" t="str">
        <f>Badges!C163</f>
        <v>Build with your expert</v>
      </c>
      <c r="K33" s="372" t="str">
        <f>IF(Badges!F162="A","A"," ")</f>
        <v xml:space="preserve"> </v>
      </c>
      <c r="M33" s="369">
        <v>1</v>
      </c>
      <c r="N33" s="370" t="str">
        <f>Badges!C239</f>
        <v>Take a field trip to explore the night</v>
      </c>
      <c r="O33" s="371"/>
      <c r="Q33" s="369">
        <v>2</v>
      </c>
      <c r="R33" s="370" t="str">
        <f>Badges!C312</f>
        <v>Improve one idea</v>
      </c>
      <c r="S33" s="371"/>
    </row>
    <row r="34" spans="1:19" x14ac:dyDescent="0.2">
      <c r="A34" s="369"/>
      <c r="B34" s="370" t="str">
        <f>Badges!C17</f>
        <v>Share a cause</v>
      </c>
      <c r="C34" s="372" t="str">
        <f>IF(Badges!F17="A","A"," ")</f>
        <v xml:space="preserve"> </v>
      </c>
      <c r="E34" s="369"/>
      <c r="F34" s="370" t="str">
        <f>Badges!C90</f>
        <v>Try quick polling</v>
      </c>
      <c r="G34" s="372" t="str">
        <f>IF(Badges!F90="A","A"," ")</f>
        <v xml:space="preserve"> </v>
      </c>
      <c r="I34" s="369"/>
      <c r="J34" s="370" t="str">
        <f>Badges!C164</f>
        <v>Build with home improvers</v>
      </c>
      <c r="K34" s="372" t="str">
        <f>IF(Badges!F163="A","A"," ")</f>
        <v xml:space="preserve"> </v>
      </c>
      <c r="M34" s="369"/>
      <c r="N34" s="370" t="str">
        <f>Badges!C240</f>
        <v>Share night art</v>
      </c>
      <c r="O34" s="372" t="str">
        <f>IF(Badges!F240="A","A"," ")</f>
        <v xml:space="preserve"> </v>
      </c>
      <c r="Q34" s="369"/>
      <c r="R34" s="370" t="str">
        <f>Badges!C313</f>
        <v>Divide your idea into different parts</v>
      </c>
      <c r="S34" s="372" t="str">
        <f>IF(Badges!F313="A","A"," ")</f>
        <v xml:space="preserve"> </v>
      </c>
    </row>
    <row r="35" spans="1:19" x14ac:dyDescent="0.2">
      <c r="A35" s="369"/>
      <c r="B35" s="370" t="str">
        <f>Badges!C18</f>
        <v>Share a family story</v>
      </c>
      <c r="C35" s="372" t="str">
        <f>IF(Badges!F18="A","A"," ")</f>
        <v xml:space="preserve"> </v>
      </c>
      <c r="E35" s="369"/>
      <c r="F35" s="370" t="str">
        <f>Badges!C87</f>
        <v>Make something meaningful</v>
      </c>
      <c r="G35" s="372" t="str">
        <f>IF(Badges!F91="A","A"," ")</f>
        <v xml:space="preserve"> </v>
      </c>
      <c r="I35" s="369"/>
      <c r="J35" s="370" t="str">
        <f>Badges!C165</f>
        <v>Build at a craft store or artisan</v>
      </c>
      <c r="K35" s="372" t="str">
        <f>IF(Badges!F164="A","A"," ")</f>
        <v xml:space="preserve"> </v>
      </c>
      <c r="M35" s="369"/>
      <c r="N35" s="370" t="str">
        <f>Badges!C241</f>
        <v>Get into nightlife</v>
      </c>
      <c r="O35" s="372" t="str">
        <f>IF(Badges!F241="A","A"," ")</f>
        <v xml:space="preserve"> </v>
      </c>
      <c r="Q35" s="369"/>
      <c r="R35" s="370" t="str">
        <f>Badges!C314</f>
        <v>Beat your competitors</v>
      </c>
      <c r="S35" s="372" t="str">
        <f>IF(Badges!F314="A","A"," ")</f>
        <v xml:space="preserve"> </v>
      </c>
    </row>
    <row r="36" spans="1:19" ht="12.75" customHeight="1" x14ac:dyDescent="0.2">
      <c r="A36" s="369">
        <v>4</v>
      </c>
      <c r="B36" s="370" t="str">
        <f>Badges!C19</f>
        <v>Action</v>
      </c>
      <c r="C36" s="371"/>
      <c r="E36" s="369">
        <v>5</v>
      </c>
      <c r="F36" s="370" t="str">
        <f>Badges!C92</f>
        <v>Create a happiness action plan</v>
      </c>
      <c r="G36" s="371"/>
      <c r="I36" s="583" t="str">
        <f>Badges!B168</f>
        <v>Special Agent</v>
      </c>
      <c r="J36" s="584"/>
      <c r="K36" s="584"/>
      <c r="M36" s="369"/>
      <c r="N36" s="370" t="str">
        <f>Badges!C242</f>
        <v>Go solar (or luncar, or …</v>
      </c>
      <c r="O36" s="372" t="str">
        <f>IF(Badges!F242="A","A"," ")</f>
        <v xml:space="preserve"> </v>
      </c>
      <c r="Q36" s="369"/>
      <c r="R36" s="370" t="str">
        <f>Badges!C315</f>
        <v>Use a "guideline."</v>
      </c>
      <c r="S36" s="372" t="str">
        <f>IF(Badges!F315="A","A"," ")</f>
        <v xml:space="preserve"> </v>
      </c>
    </row>
    <row r="37" spans="1:19" ht="12.75" customHeight="1" x14ac:dyDescent="0.2">
      <c r="A37" s="369"/>
      <c r="B37" s="370" t="str">
        <f>Badges!C20</f>
        <v>Work solo</v>
      </c>
      <c r="C37" s="372" t="str">
        <f>IF(Badges!F20="A","A"," ")</f>
        <v xml:space="preserve"> </v>
      </c>
      <c r="E37" s="369"/>
      <c r="F37" s="370" t="str">
        <f>Badges!C93</f>
        <v>Find a happiness helper</v>
      </c>
      <c r="G37" s="372" t="str">
        <f>IF(Badges!F93="A","A"," ")</f>
        <v xml:space="preserve"> </v>
      </c>
      <c r="I37" s="369">
        <v>1</v>
      </c>
      <c r="J37" s="370" t="str">
        <f>Badges!C169</f>
        <v>Investigate investigation</v>
      </c>
      <c r="K37" s="371"/>
      <c r="M37" s="369">
        <v>2</v>
      </c>
      <c r="N37" s="370" t="str">
        <f>Badges!C243</f>
        <v>Tour your world after dark</v>
      </c>
      <c r="O37" s="371"/>
      <c r="Q37" s="369">
        <v>3</v>
      </c>
      <c r="R37" s="370" t="str">
        <f>Badges!C316</f>
        <v>Get into the financial side of things</v>
      </c>
      <c r="S37" s="371"/>
    </row>
    <row r="38" spans="1:19" x14ac:dyDescent="0.2">
      <c r="A38" s="369"/>
      <c r="B38" s="370" t="str">
        <f>Badges!C21</f>
        <v>Work with friends</v>
      </c>
      <c r="C38" s="372" t="str">
        <f>IF(Badges!F21="A","A"," ")</f>
        <v xml:space="preserve"> </v>
      </c>
      <c r="E38" s="369"/>
      <c r="F38" s="370" t="str">
        <f>Badges!C94</f>
        <v>Create an inspiration collage with</v>
      </c>
      <c r="G38" s="372" t="str">
        <f>IF(Badges!F94="A","A"," ")</f>
        <v xml:space="preserve"> </v>
      </c>
      <c r="I38" s="369"/>
      <c r="J38" s="370" t="str">
        <f>Badges!C170</f>
        <v>Organize a CSI-themed night for</v>
      </c>
      <c r="K38" s="372" t="str">
        <f>IF(Badges!F170="A","A"," ")</f>
        <v xml:space="preserve"> </v>
      </c>
      <c r="M38" s="369"/>
      <c r="N38" s="370" t="str">
        <f>Badges!C244</f>
        <v>Tour your neighborhood at night</v>
      </c>
      <c r="O38" s="372" t="str">
        <f>IF(Badges!F244="A","A"," ")</f>
        <v xml:space="preserve"> </v>
      </c>
      <c r="Q38" s="369"/>
      <c r="R38" s="370" t="str">
        <f>Badges!C317</f>
        <v>Seed money</v>
      </c>
      <c r="S38" s="372" t="str">
        <f>IF(Badges!F317="A","A"," ")</f>
        <v xml:space="preserve"> </v>
      </c>
    </row>
    <row r="39" spans="1:19" x14ac:dyDescent="0.2">
      <c r="A39" s="369"/>
      <c r="B39" s="370" t="str">
        <f>Badges!C22</f>
        <v>Work with a mentor</v>
      </c>
      <c r="C39" s="372" t="str">
        <f>IF(Badges!F22="A","A"," ")</f>
        <v xml:space="preserve"> </v>
      </c>
      <c r="E39" s="369"/>
      <c r="F39" s="370" t="str">
        <f>Badges!C91</f>
        <v>Focus on one friend</v>
      </c>
      <c r="G39" s="372" t="str">
        <f>IF(Badges!F95="A","A"," ")</f>
        <v xml:space="preserve"> </v>
      </c>
      <c r="I39" s="369"/>
      <c r="J39" s="370" t="str">
        <f>Badges!C171</f>
        <v>Host an "Identity Crisis" party</v>
      </c>
      <c r="K39" s="372" t="str">
        <f>IF(Badges!F171="A","A"," ")</f>
        <v xml:space="preserve"> </v>
      </c>
      <c r="M39" s="369"/>
      <c r="N39" s="370" t="str">
        <f>Badges!C245</f>
        <v>Visit a park, trail, lake, stream, or</v>
      </c>
      <c r="O39" s="372" t="str">
        <f>IF(Badges!F245="A","A"," ")</f>
        <v xml:space="preserve"> </v>
      </c>
      <c r="Q39" s="369"/>
      <c r="R39" s="370" t="str">
        <f>Badges!C318</f>
        <v>Business models</v>
      </c>
      <c r="S39" s="372" t="str">
        <f>IF(Badges!F318="A","A"," ")</f>
        <v xml:space="preserve"> </v>
      </c>
    </row>
    <row r="40" spans="1:19" x14ac:dyDescent="0.2">
      <c r="A40" s="369">
        <v>5</v>
      </c>
      <c r="B40" s="370" t="str">
        <f>Badges!C23</f>
        <v>Edit and premiere your movie</v>
      </c>
      <c r="C40" s="371"/>
      <c r="E40" s="583" t="str">
        <f>Badges!B98</f>
        <v>Screenwriter</v>
      </c>
      <c r="F40" s="616"/>
      <c r="G40" s="616"/>
      <c r="I40" s="369"/>
      <c r="J40" s="370" t="str">
        <f>Badges!C172</f>
        <v>Play Jane Bond</v>
      </c>
      <c r="K40" s="372" t="str">
        <f>IF(Badges!F172="A","A"," ")</f>
        <v xml:space="preserve"> </v>
      </c>
      <c r="M40" s="369"/>
      <c r="N40" s="370" t="str">
        <f>Badges!C246</f>
        <v>Visit a place that's open 24 hours</v>
      </c>
      <c r="O40" s="372" t="str">
        <f>IF(Badges!F246="A","A"," ")</f>
        <v xml:space="preserve"> </v>
      </c>
      <c r="Q40" s="369"/>
      <c r="R40" s="370" t="str">
        <f>Badges!C319</f>
        <v>Merchandising</v>
      </c>
      <c r="S40" s="372" t="str">
        <f>IF(Badges!F319="A","A"," ")</f>
        <v xml:space="preserve"> </v>
      </c>
    </row>
    <row r="41" spans="1:19" x14ac:dyDescent="0.2">
      <c r="A41" s="369"/>
      <c r="B41" s="370" t="str">
        <f>Badges!C24</f>
        <v>Add a sound track</v>
      </c>
      <c r="C41" s="372" t="str">
        <f>IF(Badges!F24="A","A"," ")</f>
        <v xml:space="preserve"> </v>
      </c>
      <c r="E41" s="369">
        <v>1</v>
      </c>
      <c r="F41" s="370" t="str">
        <f>Badges!C99</f>
        <v>Decide what makes a good script</v>
      </c>
      <c r="G41" s="371"/>
      <c r="I41" s="369">
        <v>2</v>
      </c>
      <c r="J41" s="370" t="str">
        <f>Badges!C173</f>
        <v>Reveal reality</v>
      </c>
      <c r="K41" s="371"/>
      <c r="M41" s="369">
        <v>3</v>
      </c>
      <c r="N41" s="370" t="str">
        <f>Badges!C247</f>
        <v>Meet people who work night hours</v>
      </c>
      <c r="O41" s="371"/>
      <c r="Q41" s="369">
        <v>4</v>
      </c>
      <c r="R41" s="370" t="str">
        <f>Badges!C320</f>
        <v>Imagine creating a business</v>
      </c>
      <c r="S41" s="371"/>
    </row>
    <row r="42" spans="1:19" ht="12.75" customHeight="1" x14ac:dyDescent="0.2">
      <c r="A42" s="369"/>
      <c r="B42" s="370" t="str">
        <f>Badges!C25</f>
        <v>Add a title and credits</v>
      </c>
      <c r="C42" s="372" t="str">
        <f>IF(Badges!F25="A","A"," ")</f>
        <v xml:space="preserve"> </v>
      </c>
      <c r="E42" s="369"/>
      <c r="F42" s="370" t="str">
        <f>Badges!C100</f>
        <v xml:space="preserve">Watch one movie or three shows in </v>
      </c>
      <c r="G42" s="372" t="str">
        <f>IF(Badges!F100="A","A"," ")</f>
        <v xml:space="preserve"> </v>
      </c>
      <c r="I42" s="369"/>
      <c r="J42" s="370" t="str">
        <f>Badges!C174</f>
        <v>Interview someone in forensics</v>
      </c>
      <c r="K42" s="372" t="str">
        <f>IF(Badges!F174="A","A"," ")</f>
        <v xml:space="preserve"> </v>
      </c>
      <c r="M42" s="369"/>
      <c r="N42" s="370" t="str">
        <f>Badges!C248</f>
        <v>Be an investigative reporter</v>
      </c>
      <c r="O42" s="372" t="str">
        <f>IF(Badges!F248="A","A"," ")</f>
        <v xml:space="preserve"> </v>
      </c>
      <c r="Q42" s="369"/>
      <c r="R42" s="370" t="str">
        <f>Badges!C321</f>
        <v>Write up a five-point business plan</v>
      </c>
      <c r="S42" s="372" t="str">
        <f>IF(Badges!F321="A","A"," ")</f>
        <v xml:space="preserve"> </v>
      </c>
    </row>
    <row r="43" spans="1:19" ht="12.75" customHeight="1" x14ac:dyDescent="0.2">
      <c r="A43" s="369"/>
      <c r="B43" s="370" t="str">
        <f>Badges!C26</f>
        <v>Add transitions</v>
      </c>
      <c r="C43" s="372" t="str">
        <f>IF(Badges!F26="A","A"," ")</f>
        <v xml:space="preserve"> </v>
      </c>
      <c r="E43" s="369"/>
      <c r="F43" s="370" t="str">
        <f>Badges!C101</f>
        <v>Host a script-dissection party with</v>
      </c>
      <c r="G43" s="372" t="str">
        <f>IF(Badges!F101="A","A"," ")</f>
        <v xml:space="preserve"> </v>
      </c>
      <c r="I43" s="369"/>
      <c r="J43" s="370" t="str">
        <f>Badges!C175</f>
        <v>Try the eyewitness challenge</v>
      </c>
      <c r="K43" s="372" t="str">
        <f>IF(Badges!F175="A","A"," ")</f>
        <v xml:space="preserve"> </v>
      </c>
      <c r="M43" s="369"/>
      <c r="N43" s="370" t="str">
        <f>Badges!C249</f>
        <v>Take part in the night shift</v>
      </c>
      <c r="O43" s="372" t="str">
        <f>IF(Badges!F249="A","A"," ")</f>
        <v xml:space="preserve"> </v>
      </c>
      <c r="Q43" s="369"/>
      <c r="R43" s="370" t="str">
        <f>Badges!C322</f>
        <v>Develop your "pitch."</v>
      </c>
      <c r="S43" s="372" t="str">
        <f>IF(Badges!F322="A","A"," ")</f>
        <v xml:space="preserve"> </v>
      </c>
    </row>
    <row r="44" spans="1:19" x14ac:dyDescent="0.2">
      <c r="A44" s="583" t="str">
        <f>Badges!B29</f>
        <v>Eating for Beauty</v>
      </c>
      <c r="B44" s="584"/>
      <c r="C44" s="584"/>
      <c r="E44" s="369"/>
      <c r="F44" s="370" t="str">
        <f>Badges!C102</f>
        <v>Read two scripts</v>
      </c>
      <c r="G44" s="372" t="str">
        <f>IF(Badges!F102="A","A"," ")</f>
        <v xml:space="preserve"> </v>
      </c>
      <c r="I44" s="369"/>
      <c r="J44" s="370" t="str">
        <f>Badges!C176</f>
        <v>Make some impressions</v>
      </c>
      <c r="K44" s="372" t="str">
        <f>IF(Badges!F176="A","A"," ")</f>
        <v xml:space="preserve"> </v>
      </c>
      <c r="M44" s="369"/>
      <c r="N44" s="370" t="str">
        <f>Badges!C250</f>
        <v>Create a photo essay</v>
      </c>
      <c r="O44" s="372" t="str">
        <f>IF(Badges!F250="A","A"," ")</f>
        <v xml:space="preserve"> </v>
      </c>
      <c r="Q44" s="369"/>
      <c r="R44" s="370" t="str">
        <f>Badges!C323</f>
        <v>Make a mock up of an</v>
      </c>
      <c r="S44" s="372" t="str">
        <f>IF(Badges!F323="A","A"," ")</f>
        <v xml:space="preserve"> </v>
      </c>
    </row>
    <row r="45" spans="1:19" x14ac:dyDescent="0.2">
      <c r="A45" s="369">
        <v>1</v>
      </c>
      <c r="B45" s="370" t="str">
        <f>Badges!C30</f>
        <v>Know how good nutrition helps your</v>
      </c>
      <c r="C45" s="371"/>
      <c r="E45" s="369">
        <v>2</v>
      </c>
      <c r="F45" s="370" t="str">
        <f>Badges!C103</f>
        <v>Come up with an idea for a story</v>
      </c>
      <c r="G45" s="371"/>
      <c r="I45" s="369">
        <v>3</v>
      </c>
      <c r="J45" s="370" t="str">
        <f>Badges!C177</f>
        <v xml:space="preserve">Try the science  </v>
      </c>
      <c r="K45" s="371"/>
      <c r="M45" s="369">
        <v>4</v>
      </c>
      <c r="N45" s="370" t="str">
        <f>Badges!C251</f>
        <v>Explore nature at night</v>
      </c>
      <c r="O45" s="371"/>
      <c r="Q45" s="369">
        <v>5</v>
      </c>
      <c r="R45" s="370" t="str">
        <f>Badges!C324</f>
        <v>Practice sharing your business</v>
      </c>
      <c r="S45" s="371"/>
    </row>
    <row r="46" spans="1:19" x14ac:dyDescent="0.2">
      <c r="A46" s="369"/>
      <c r="B46" s="370" t="str">
        <f>Badges!C31</f>
        <v>Eat by color</v>
      </c>
      <c r="C46" s="372" t="str">
        <f>IF(Badges!F31="A","A"," ")</f>
        <v xml:space="preserve"> </v>
      </c>
      <c r="E46" s="369"/>
      <c r="F46" s="370" t="str">
        <f>Badges!C104</f>
        <v>Look into your own life</v>
      </c>
      <c r="G46" s="372" t="str">
        <f>IF(Badges!F104="A","A"," ")</f>
        <v xml:space="preserve"> </v>
      </c>
      <c r="I46" s="369"/>
      <c r="J46" s="370" t="str">
        <f>Badges!C178</f>
        <v>Forensic chemistry</v>
      </c>
      <c r="K46" s="372" t="str">
        <f>IF(Badges!F178="A","A"," ")</f>
        <v xml:space="preserve"> </v>
      </c>
      <c r="M46" s="369"/>
      <c r="N46" s="370" t="str">
        <f>Badges!C252</f>
        <v>Examine the night sky</v>
      </c>
      <c r="O46" s="372" t="str">
        <f>IF(Badges!F252="A","A"," ")</f>
        <v xml:space="preserve"> </v>
      </c>
      <c r="Q46" s="369"/>
      <c r="R46" s="370" t="str">
        <f>Badges!C325</f>
        <v>Present your idea to someone who</v>
      </c>
      <c r="S46" s="372" t="str">
        <f>IF(Badges!F325="A","A"," ")</f>
        <v xml:space="preserve"> </v>
      </c>
    </row>
    <row r="47" spans="1:19" x14ac:dyDescent="0.2">
      <c r="A47" s="369"/>
      <c r="B47" s="370" t="str">
        <f>Badges!C32</f>
        <v>Have a food-log challenge with</v>
      </c>
      <c r="C47" s="372" t="str">
        <f>IF(Badges!F32="A","A"," ")</f>
        <v xml:space="preserve"> </v>
      </c>
      <c r="E47" s="369"/>
      <c r="F47" s="370" t="str">
        <f>Badges!C105</f>
        <v>Add to a story you already know</v>
      </c>
      <c r="G47" s="372" t="str">
        <f>IF(Badges!F105="A","A"," ")</f>
        <v xml:space="preserve"> </v>
      </c>
      <c r="I47" s="369"/>
      <c r="J47" s="370" t="str">
        <f>Badges!C179</f>
        <v>Forensic physics</v>
      </c>
      <c r="K47" s="372" t="str">
        <f>IF(Badges!F179="A","A"," ")</f>
        <v xml:space="preserve"> </v>
      </c>
      <c r="M47" s="369"/>
      <c r="N47" s="370" t="str">
        <f>Badges!C253</f>
        <v>Create a nocturnal animal</v>
      </c>
      <c r="O47" s="372" t="str">
        <f>IF(Badges!F253="A","A"," ")</f>
        <v xml:space="preserve"> </v>
      </c>
      <c r="Q47" s="369"/>
      <c r="R47" s="370" t="str">
        <f>Badges!C326</f>
        <v>Present to an expert</v>
      </c>
      <c r="S47" s="372" t="str">
        <f>IF(Badges!F326="A","A"," ")</f>
        <v xml:space="preserve"> </v>
      </c>
    </row>
    <row r="48" spans="1:19" x14ac:dyDescent="0.2">
      <c r="A48" s="369"/>
      <c r="B48" s="370" t="str">
        <f>Badges!C33</f>
        <v>Make your own food pyramid</v>
      </c>
      <c r="C48" s="372" t="str">
        <f>IF(Badges!F33="A","A"," ")</f>
        <v xml:space="preserve"> </v>
      </c>
      <c r="E48" s="369"/>
      <c r="F48" s="370" t="str">
        <f>Badges!C106</f>
        <v>Play Story Maker</v>
      </c>
      <c r="G48" s="372" t="str">
        <f>IF(Badges!F106="A","A"," ")</f>
        <v xml:space="preserve"> </v>
      </c>
      <c r="I48" s="369"/>
      <c r="J48" s="370" t="str">
        <f>Badges!C180</f>
        <v>Forensic biology</v>
      </c>
      <c r="K48" s="372" t="str">
        <f>IF(Badges!F180="A","A"," ")</f>
        <v xml:space="preserve"> </v>
      </c>
      <c r="M48" s="369"/>
      <c r="N48" s="370" t="str">
        <f>Badges!C254</f>
        <v>Sketch a landscape plan for your</v>
      </c>
      <c r="O48" s="372" t="str">
        <f>IF(Badges!F254="A","A"," ")</f>
        <v xml:space="preserve"> </v>
      </c>
      <c r="Q48" s="369"/>
      <c r="R48" s="370" t="str">
        <f>Badges!C327</f>
        <v>Gather a group of clients</v>
      </c>
      <c r="S48" s="372" t="str">
        <f>IF(Badges!F327="A","A"," ")</f>
        <v xml:space="preserve"> </v>
      </c>
    </row>
    <row r="49" spans="1:19" x14ac:dyDescent="0.2">
      <c r="A49" s="369">
        <v>2</v>
      </c>
      <c r="B49" s="370" t="str">
        <f>Badges!C34</f>
        <v>Find out how what you eat affects</v>
      </c>
      <c r="C49" s="371"/>
      <c r="E49" s="369">
        <v>3</v>
      </c>
      <c r="F49" s="370" t="str">
        <f>Badges!C107</f>
        <v>Get to know your characters</v>
      </c>
      <c r="G49" s="371"/>
      <c r="I49" s="369">
        <v>4</v>
      </c>
      <c r="J49" s="370" t="str">
        <f>Badges!C181</f>
        <v>Key in to body language</v>
      </c>
      <c r="K49" s="371"/>
      <c r="M49" s="369">
        <v>5</v>
      </c>
      <c r="N49" s="370" t="str">
        <f>Badges!C255</f>
        <v>Host the Extreme Nighttime Party</v>
      </c>
      <c r="O49" s="371"/>
      <c r="Q49" s="583" t="str">
        <f>Badges!B330</f>
        <v>Netiquette</v>
      </c>
      <c r="R49" s="584"/>
      <c r="S49" s="584"/>
    </row>
    <row r="50" spans="1:19" x14ac:dyDescent="0.2">
      <c r="A50" s="369"/>
      <c r="B50" s="370" t="str">
        <f>Badges!C35</f>
        <v>Get enough water</v>
      </c>
      <c r="C50" s="372" t="str">
        <f>IF(Badges!F35="A","A"," ")</f>
        <v xml:space="preserve"> </v>
      </c>
      <c r="E50" s="369"/>
      <c r="F50" s="370" t="str">
        <f>Badges!C108</f>
        <v>Spend some time people watching</v>
      </c>
      <c r="G50" s="372" t="str">
        <f>IF(Badges!F108="A","A"," ")</f>
        <v xml:space="preserve"> </v>
      </c>
      <c r="I50" s="369"/>
      <c r="J50" s="370" t="str">
        <f>Badges!C182</f>
        <v>Find out about "tells"</v>
      </c>
      <c r="K50" s="372" t="str">
        <f>IF(Badges!F182="A","A"," ")</f>
        <v xml:space="preserve"> </v>
      </c>
      <c r="M50" s="369"/>
      <c r="N50" s="370" t="str">
        <f>Badges!C256</f>
        <v>A "night" activity for younger Girl</v>
      </c>
      <c r="O50" s="372" t="str">
        <f>IF(Badges!F256="A","A"," ")</f>
        <v xml:space="preserve"> </v>
      </c>
      <c r="Q50" s="369">
        <v>1</v>
      </c>
      <c r="R50" s="370" t="str">
        <f>Badges!C331</f>
        <v>Explore "oops!" and "wow!"</v>
      </c>
      <c r="S50" s="371"/>
    </row>
    <row r="51" spans="1:19" x14ac:dyDescent="0.2">
      <c r="A51" s="369"/>
      <c r="B51" s="370" t="str">
        <f>Badges!C36</f>
        <v>Make a Top 10 list of antioxidant-</v>
      </c>
      <c r="C51" s="372" t="str">
        <f>IF(Badges!F36="A","A"," ")</f>
        <v xml:space="preserve"> </v>
      </c>
      <c r="E51" s="369"/>
      <c r="F51" s="370" t="str">
        <f>Badges!C109</f>
        <v>Exaggerate details about people</v>
      </c>
      <c r="G51" s="372" t="str">
        <f>IF(Badges!F109="A","A"," ")</f>
        <v xml:space="preserve"> </v>
      </c>
      <c r="I51" s="369"/>
      <c r="J51" s="370" t="str">
        <f>Badges!C183</f>
        <v>Research body language</v>
      </c>
      <c r="K51" s="372" t="str">
        <f>IF(Badges!F183="A","A"," ")</f>
        <v xml:space="preserve"> </v>
      </c>
      <c r="M51" s="369"/>
      <c r="N51" s="370" t="str">
        <f>Badges!C257</f>
        <v>A "Power Down!" night</v>
      </c>
      <c r="O51" s="372" t="str">
        <f>IF(Badges!F257="A","A"," ")</f>
        <v xml:space="preserve"> </v>
      </c>
      <c r="Q51" s="369"/>
      <c r="R51" s="370" t="str">
        <f>Badges!C332</f>
        <v>Brainstorm some "oops" and "wow"</v>
      </c>
      <c r="S51" s="372" t="str">
        <f>IF(Badges!F332="A","A"," ")</f>
        <v xml:space="preserve"> </v>
      </c>
    </row>
    <row r="52" spans="1:19" x14ac:dyDescent="0.2">
      <c r="A52" s="369"/>
      <c r="B52" s="370" t="str">
        <f>Badges!C37</f>
        <v>Do a grocery-store scavenger hunt</v>
      </c>
      <c r="C52" s="372" t="str">
        <f>IF(Badges!F37="A","A"," ")</f>
        <v xml:space="preserve"> </v>
      </c>
      <c r="E52" s="369"/>
      <c r="F52" s="370" t="str">
        <f>Badges!C110</f>
        <v>Mix and match</v>
      </c>
      <c r="G52" s="372" t="str">
        <f>IF(Badges!F110="A","A"," ")</f>
        <v xml:space="preserve"> </v>
      </c>
      <c r="I52" s="369"/>
      <c r="J52" s="370" t="str">
        <f>Badges!C184</f>
        <v>Check out voice analysis</v>
      </c>
      <c r="K52" s="372" t="str">
        <f>IF(Badges!F184="A","A"," ")</f>
        <v xml:space="preserve"> </v>
      </c>
      <c r="M52" s="369"/>
      <c r="N52" s="370" t="str">
        <f>Badges!C258</f>
        <v>A nighttime legend</v>
      </c>
      <c r="O52" s="372" t="str">
        <f>IF(Badges!F258="A","A"," ")</f>
        <v xml:space="preserve"> </v>
      </c>
      <c r="Q52" s="369"/>
      <c r="R52" s="370" t="str">
        <f>Badges!C333</f>
        <v>Interview someone with a job that</v>
      </c>
      <c r="S52" s="372" t="str">
        <f>IF(Badges!F333="A","A"," ")</f>
        <v xml:space="preserve"> </v>
      </c>
    </row>
    <row r="53" spans="1:19" x14ac:dyDescent="0.2">
      <c r="A53" s="369">
        <v>3</v>
      </c>
      <c r="B53" s="370" t="str">
        <f>Badges!C38</f>
        <v>Explore how your diet affects your</v>
      </c>
      <c r="C53" s="371"/>
      <c r="E53" s="369">
        <v>4</v>
      </c>
      <c r="F53" s="370" t="str">
        <f>Badges!C111</f>
        <v>Build the plot</v>
      </c>
      <c r="G53" s="371"/>
      <c r="I53" s="369">
        <v>5</v>
      </c>
      <c r="J53" s="370" t="str">
        <f>Badges!C185</f>
        <v>Practice the art of detection</v>
      </c>
      <c r="K53" s="371"/>
      <c r="M53" s="583" t="str">
        <f>Badges!B261</f>
        <v>Animal Helpers</v>
      </c>
      <c r="N53" s="584"/>
      <c r="O53" s="584"/>
      <c r="Q53" s="369"/>
      <c r="R53" s="370" t="str">
        <f>Badges!C334</f>
        <v>Read four published stories</v>
      </c>
      <c r="S53" s="372" t="str">
        <f>IF(Badges!F334="A","A"," ")</f>
        <v xml:space="preserve"> </v>
      </c>
    </row>
    <row r="54" spans="1:19" x14ac:dyDescent="0.2">
      <c r="A54" s="369"/>
      <c r="B54" s="370" t="str">
        <f>Badges!C39</f>
        <v>Food makeovers</v>
      </c>
      <c r="C54" s="372" t="str">
        <f>IF(Badges!F39="A","A"," ")</f>
        <v xml:space="preserve"> </v>
      </c>
      <c r="E54" s="369"/>
      <c r="F54" s="370" t="str">
        <f>Badges!C112</f>
        <v>Fill out the worksheet using your</v>
      </c>
      <c r="G54" s="372" t="str">
        <f>IF(Badges!F112="A","A"," ")</f>
        <v xml:space="preserve"> </v>
      </c>
      <c r="I54" s="369"/>
      <c r="J54" s="370" t="str">
        <f>Badges!C186</f>
        <v>Write a scene or script for your own</v>
      </c>
      <c r="K54" s="372" t="str">
        <f>IF(Badges!F186="A","A"," ")</f>
        <v xml:space="preserve"> </v>
      </c>
      <c r="M54" s="369">
        <v>1</v>
      </c>
      <c r="N54" s="370" t="str">
        <f>Badges!C262</f>
        <v>Explore the connection between</v>
      </c>
      <c r="O54" s="371"/>
      <c r="Q54" s="369">
        <v>2</v>
      </c>
      <c r="R54" s="370" t="str">
        <f>Badges!C335</f>
        <v>Dig into stories of "ouch" -and repair</v>
      </c>
      <c r="S54" s="371"/>
    </row>
    <row r="55" spans="1:19" x14ac:dyDescent="0.2">
      <c r="A55" s="369"/>
      <c r="B55" s="370" t="str">
        <f>Badges!C40</f>
        <v>Sugar detective</v>
      </c>
      <c r="C55" s="372" t="str">
        <f>IF(Badges!F40="A","A"," ")</f>
        <v xml:space="preserve"> </v>
      </c>
      <c r="E55" s="369"/>
      <c r="F55" s="370" t="str">
        <f>Badges!C113</f>
        <v>Find your plot twists in the news</v>
      </c>
      <c r="G55" s="372" t="str">
        <f>IF(Badges!F113="A","A"," ")</f>
        <v xml:space="preserve"> </v>
      </c>
      <c r="I55" s="369"/>
      <c r="J55" s="370" t="str">
        <f>Badges!C187</f>
        <v>Sketch or sculpt a "suspect" or</v>
      </c>
      <c r="K55" s="372" t="str">
        <f>IF(Badges!F187="A","A"," ")</f>
        <v xml:space="preserve"> </v>
      </c>
      <c r="M55" s="369"/>
      <c r="N55" s="370" t="str">
        <f>Badges!C263</f>
        <v>Find out how views of animals have</v>
      </c>
      <c r="O55" s="372" t="str">
        <f>IF(Badges!F263="A","A"," ")</f>
        <v>A</v>
      </c>
      <c r="Q55" s="369"/>
      <c r="R55" s="370" t="str">
        <f>Badges!C336</f>
        <v>Go through your last 50 texts</v>
      </c>
      <c r="S55" s="372" t="str">
        <f>IF(Badges!F336="A","A"," ")</f>
        <v xml:space="preserve"> </v>
      </c>
    </row>
    <row r="56" spans="1:19" x14ac:dyDescent="0.2">
      <c r="A56" s="369"/>
      <c r="B56" s="370" t="str">
        <f>Badges!C41</f>
        <v>Chemical detective</v>
      </c>
      <c r="C56" s="372" t="str">
        <f>IF(Badges!F41="A","A"," ")</f>
        <v xml:space="preserve"> </v>
      </c>
      <c r="E56" s="369"/>
      <c r="F56" s="370" t="str">
        <f>Badges!C114</f>
        <v>Use plot twists from a familiar story</v>
      </c>
      <c r="G56" s="372" t="str">
        <f>IF(Badges!F114="A","A"," ")</f>
        <v xml:space="preserve"> </v>
      </c>
      <c r="I56" s="369"/>
      <c r="J56" s="370" t="str">
        <f>Badges!C188</f>
        <v>Create or re-create a spy scenario</v>
      </c>
      <c r="K56" s="372" t="str">
        <f>IF(Badges!F188="A","A"," ")</f>
        <v xml:space="preserve"> </v>
      </c>
      <c r="M56" s="369"/>
      <c r="N56" s="370" t="str">
        <f>Badges!C264</f>
        <v>Watch a documentary series on the</v>
      </c>
      <c r="O56" s="372" t="str">
        <f>IF(Badges!F264="A","A"," ")</f>
        <v xml:space="preserve"> </v>
      </c>
      <c r="Q56" s="369"/>
      <c r="R56" s="370" t="str">
        <f>Badges!C337</f>
        <v>Interview a psychologist, guidance</v>
      </c>
      <c r="S56" s="372" t="str">
        <f>IF(Badges!F337="A","A"," ")</f>
        <v xml:space="preserve"> </v>
      </c>
    </row>
    <row r="57" spans="1:19" x14ac:dyDescent="0.2">
      <c r="A57" s="369">
        <v>4</v>
      </c>
      <c r="B57" s="370" t="str">
        <f>Badges!C42</f>
        <v>Investigate how what you eat affects</v>
      </c>
      <c r="C57" s="371"/>
      <c r="E57" s="369">
        <v>5</v>
      </c>
      <c r="F57" s="370" t="str">
        <f>Badges!C115</f>
        <v>Write a 12-age script - and share it</v>
      </c>
      <c r="G57" s="371"/>
      <c r="I57" s="583" t="str">
        <f>Badges!B191</f>
        <v>Trailblazing</v>
      </c>
      <c r="J57" s="584"/>
      <c r="K57" s="584"/>
      <c r="M57" s="369"/>
      <c r="N57" s="370" t="str">
        <f>Badges!C265</f>
        <v>Show how animals helped at key</v>
      </c>
      <c r="O57" s="372" t="str">
        <f>IF(Badges!F265="A","A"," ")</f>
        <v xml:space="preserve"> </v>
      </c>
      <c r="Q57" s="369"/>
      <c r="R57" s="370" t="str">
        <f>Badges!C338</f>
        <v>Start a kindness practice</v>
      </c>
      <c r="S57" s="372" t="str">
        <f>IF(Badges!F338="A","A"," ")</f>
        <v xml:space="preserve"> </v>
      </c>
    </row>
    <row r="58" spans="1:19" x14ac:dyDescent="0.2">
      <c r="A58" s="369"/>
      <c r="B58" s="370" t="str">
        <f>Badges!C43</f>
        <v>Make an illustrated chart of snooze/</v>
      </c>
      <c r="C58" s="372" t="str">
        <f>IF(Badges!F43="A","A"," ")</f>
        <v xml:space="preserve"> </v>
      </c>
      <c r="E58" s="369"/>
      <c r="F58" s="370" t="str">
        <f>Badges!C116</f>
        <v>Work solo</v>
      </c>
      <c r="G58" s="372" t="str">
        <f>IF(Badges!F116="A","A"," ")</f>
        <v xml:space="preserve"> </v>
      </c>
      <c r="I58" s="369">
        <v>1</v>
      </c>
      <c r="J58" s="370" t="str">
        <f>Badges!C192</f>
        <v>Start planning your adventure</v>
      </c>
      <c r="K58" s="371"/>
      <c r="M58" s="369">
        <v>2</v>
      </c>
      <c r="N58" s="370" t="str">
        <f>Badges!C266</f>
        <v>Find out how animals help keep</v>
      </c>
      <c r="O58" s="371"/>
      <c r="Q58" s="369">
        <v>3</v>
      </c>
      <c r="R58" s="370" t="str">
        <f>Badges!C339</f>
        <v>Look at e-mail, commenting, or</v>
      </c>
      <c r="S58" s="371"/>
    </row>
    <row r="59" spans="1:19" x14ac:dyDescent="0.2">
      <c r="A59" s="369"/>
      <c r="B59" s="370" t="str">
        <f>Badges!C44</f>
        <v>Take the two-week test</v>
      </c>
      <c r="C59" s="372" t="str">
        <f>IF(Badges!F44="A","A"," ")</f>
        <v xml:space="preserve"> </v>
      </c>
      <c r="E59" s="369"/>
      <c r="F59" s="370" t="str">
        <f>Badges!C117</f>
        <v>Work with a friend</v>
      </c>
      <c r="G59" s="372" t="str">
        <f>IF(Badges!F117="A","A"," ")</f>
        <v xml:space="preserve"> </v>
      </c>
      <c r="I59" s="369"/>
      <c r="J59" s="370" t="str">
        <f>Badges!C193</f>
        <v>Ask an older Girl Scout or Girl Scout</v>
      </c>
      <c r="K59" s="372" t="str">
        <f>IF(Badges!F193="A","A"," ")</f>
        <v xml:space="preserve"> </v>
      </c>
      <c r="M59" s="369"/>
      <c r="N59" s="370" t="str">
        <f>Badges!C267</f>
        <v>Check out a safety team that uses</v>
      </c>
      <c r="O59" s="372" t="str">
        <f>IF(Badges!F267="A","A"," ")</f>
        <v xml:space="preserve"> </v>
      </c>
      <c r="Q59" s="369"/>
      <c r="R59" s="370" t="str">
        <f>Badges!C340</f>
        <v>Get into e-mail etiquette</v>
      </c>
      <c r="S59" s="372" t="str">
        <f>IF(Badges!F340="A","A"," ")</f>
        <v xml:space="preserve"> </v>
      </c>
    </row>
    <row r="60" spans="1:19" x14ac:dyDescent="0.2">
      <c r="A60" s="369"/>
      <c r="B60" s="370" t="str">
        <f>Badges!C45</f>
        <v>REM it up</v>
      </c>
      <c r="C60" s="372" t="str">
        <f>IF(Badges!F45="A","A"," ")</f>
        <v xml:space="preserve"> </v>
      </c>
      <c r="E60" s="369"/>
      <c r="F60" s="370" t="str">
        <f>Badges!C118</f>
        <v>Work with a mentor</v>
      </c>
      <c r="G60" s="372" t="str">
        <f>IF(Badges!F118="A","A"," ")</f>
        <v xml:space="preserve"> </v>
      </c>
      <c r="I60" s="369"/>
      <c r="J60" s="370" t="str">
        <f>Badges!C194</f>
        <v>Check with a member of a local</v>
      </c>
      <c r="K60" s="372" t="str">
        <f>IF(Badges!F194="A","A"," ")</f>
        <v xml:space="preserve"> </v>
      </c>
      <c r="M60" s="369"/>
      <c r="N60" s="370" t="str">
        <f>Badges!C268</f>
        <v>Talk to a trainer</v>
      </c>
      <c r="O60" s="372" t="str">
        <f>IF(Badges!F268="A","A"," ")</f>
        <v>A</v>
      </c>
      <c r="Q60" s="369"/>
      <c r="R60" s="370" t="str">
        <f>Badges!C341</f>
        <v>Find your best commenting voice</v>
      </c>
      <c r="S60" s="372" t="str">
        <f>IF(Badges!F341="A","A"," ")</f>
        <v xml:space="preserve"> </v>
      </c>
    </row>
    <row r="61" spans="1:19" ht="12.75" customHeight="1" x14ac:dyDescent="0.2">
      <c r="A61" s="369">
        <v>5</v>
      </c>
      <c r="B61" s="370" t="str">
        <f>Badges!C46</f>
        <v>Look at how your diet affects your</v>
      </c>
      <c r="C61" s="371"/>
      <c r="E61" s="583" t="str">
        <f>Badges!B122</f>
        <v>Book Artist</v>
      </c>
      <c r="F61" s="584"/>
      <c r="G61" s="584"/>
      <c r="I61" s="369"/>
      <c r="J61" s="370" t="str">
        <f>Badges!C195</f>
        <v>Do it yourself</v>
      </c>
      <c r="K61" s="372" t="str">
        <f>IF(Badges!F195="A","A"," ")</f>
        <v xml:space="preserve"> </v>
      </c>
      <c r="M61" s="369"/>
      <c r="N61" s="370" t="str">
        <f>Badges!C269</f>
        <v>Read stories about animal heroes</v>
      </c>
      <c r="O61" s="372" t="str">
        <f>IF(Badges!F269="A","A"," ")</f>
        <v xml:space="preserve"> </v>
      </c>
      <c r="Q61" s="369"/>
      <c r="R61" s="370" t="str">
        <f>Badges!C342</f>
        <v>Good net sportsmanship</v>
      </c>
      <c r="S61" s="372" t="str">
        <f>IF(Badges!F342="A","A"," ")</f>
        <v xml:space="preserve"> </v>
      </c>
    </row>
    <row r="62" spans="1:19" ht="12.75" customHeight="1" x14ac:dyDescent="0.2">
      <c r="A62" s="369"/>
      <c r="B62" s="370" t="str">
        <f>Badges!C47</f>
        <v>Take a poll of friends and family</v>
      </c>
      <c r="C62" s="372" t="str">
        <f>IF(Badges!F47="A","A"," ")</f>
        <v xml:space="preserve"> </v>
      </c>
      <c r="E62" s="369">
        <v>1</v>
      </c>
      <c r="F62" s="370" t="str">
        <f>Badges!C123</f>
        <v>Explore the art of bookbinding</v>
      </c>
      <c r="G62" s="371"/>
      <c r="I62" s="369">
        <v>2</v>
      </c>
      <c r="J62" s="370" t="str">
        <f>Badges!C196</f>
        <v>Get your body and your teamwork</v>
      </c>
      <c r="K62" s="371"/>
      <c r="M62" s="369">
        <v>3</v>
      </c>
      <c r="N62" s="370" t="str">
        <f>Badges!C270</f>
        <v>Know how animals help people</v>
      </c>
      <c r="O62" s="371"/>
      <c r="Q62" s="369">
        <v>4</v>
      </c>
      <c r="R62" s="370" t="str">
        <f>Badges!C343</f>
        <v>Decide what makes a great social</v>
      </c>
      <c r="S62" s="371"/>
    </row>
    <row r="63" spans="1:19" x14ac:dyDescent="0.2">
      <c r="A63" s="369"/>
      <c r="B63" s="370" t="str">
        <f>Badges!C48</f>
        <v>Do an exercise/energy experiment</v>
      </c>
      <c r="C63" s="372" t="str">
        <f>IF(Badges!F48="A","A"," ")</f>
        <v xml:space="preserve"> </v>
      </c>
      <c r="E63" s="369"/>
      <c r="F63" s="370" t="str">
        <f>Badges!C124</f>
        <v>Survey a book collection</v>
      </c>
      <c r="G63" s="372" t="str">
        <f>IF(Badges!F124="A","A"," ")</f>
        <v xml:space="preserve"> </v>
      </c>
      <c r="I63" s="369"/>
      <c r="J63" s="370" t="str">
        <f>Badges!C197</f>
        <v>Participate in a physically</v>
      </c>
      <c r="K63" s="372" t="str">
        <f>IF(Badges!F197="A","A"," ")</f>
        <v xml:space="preserve"> </v>
      </c>
      <c r="M63" s="369"/>
      <c r="N63" s="370" t="str">
        <f>Badges!C271</f>
        <v>Talk to a vet or psychologist</v>
      </c>
      <c r="O63" s="372" t="str">
        <f>IF(Badges!F271="A","A"," ")</f>
        <v xml:space="preserve"> </v>
      </c>
      <c r="Q63" s="369"/>
      <c r="R63" s="370" t="str">
        <f>Badges!C344</f>
        <v>Discuss some character profiles</v>
      </c>
      <c r="S63" s="372" t="str">
        <f>IF(Badges!F344="A","A"," ")</f>
        <v xml:space="preserve"> </v>
      </c>
    </row>
    <row r="64" spans="1:19" x14ac:dyDescent="0.2">
      <c r="A64" s="369"/>
      <c r="B64" s="370" t="str">
        <f>Badges!C49</f>
        <v>Create a chart or blog post</v>
      </c>
      <c r="C64" s="372" t="str">
        <f>IF(Badges!F49="A","A"," ")</f>
        <v xml:space="preserve"> </v>
      </c>
      <c r="E64" s="369"/>
      <c r="F64" s="370" t="str">
        <f>Badges!C125</f>
        <v>Interview or visit a book artist or</v>
      </c>
      <c r="G64" s="372" t="str">
        <f>IF(Badges!F125="A","A"," ")</f>
        <v xml:space="preserve"> </v>
      </c>
      <c r="I64" s="369"/>
      <c r="J64" s="370" t="str">
        <f>Badges!C198</f>
        <v>Build a teamwork and endurance</v>
      </c>
      <c r="K64" s="372" t="str">
        <f>IF(Badges!F198="A","A"," ")</f>
        <v xml:space="preserve"> </v>
      </c>
      <c r="M64" s="369"/>
      <c r="N64" s="370" t="str">
        <f>Badges!C272</f>
        <v>Visit an organization that uses</v>
      </c>
      <c r="O64" s="372" t="str">
        <f>IF(Badges!F272="A","A"," ")</f>
        <v xml:space="preserve"> </v>
      </c>
      <c r="Q64" s="369"/>
      <c r="R64" s="370" t="str">
        <f>Badges!C345</f>
        <v>Get feedback on a profile of your</v>
      </c>
      <c r="S64" s="372" t="str">
        <f>IF(Badges!F345="A","A"," ")</f>
        <v xml:space="preserve"> </v>
      </c>
    </row>
    <row r="65" spans="1:19" x14ac:dyDescent="0.2">
      <c r="A65" s="583" t="str">
        <f>Badges!B52</f>
        <v>Public Speaker</v>
      </c>
      <c r="B65" s="584"/>
      <c r="C65" s="584"/>
      <c r="E65" s="369"/>
      <c r="F65" s="370" t="str">
        <f>Badges!C126</f>
        <v>Tour a book arts center or art</v>
      </c>
      <c r="G65" s="372" t="str">
        <f>IF(Badges!F126="A","A"," ")</f>
        <v xml:space="preserve"> </v>
      </c>
      <c r="I65" s="369"/>
      <c r="J65" s="370" t="str">
        <f>Badges!C199</f>
        <v>Try a "boot camp" exercise course</v>
      </c>
      <c r="K65" s="372" t="str">
        <f>IF(Badges!F199="A","A"," ")</f>
        <v xml:space="preserve"> </v>
      </c>
      <c r="M65" s="369"/>
      <c r="N65" s="370" t="str">
        <f>Badges!C273</f>
        <v>Interview at least five pet owners</v>
      </c>
      <c r="O65" s="372" t="str">
        <f>IF(Badges!F273="A","A"," ")</f>
        <v>A</v>
      </c>
      <c r="Q65" s="369"/>
      <c r="R65" s="370" t="str">
        <f>Badges!C346</f>
        <v>Read three stories that discuss</v>
      </c>
      <c r="S65" s="372" t="str">
        <f>IF(Badges!F346="A","A"," ")</f>
        <v xml:space="preserve"> </v>
      </c>
    </row>
    <row r="66" spans="1:19" x14ac:dyDescent="0.2">
      <c r="A66" s="369">
        <v>1</v>
      </c>
      <c r="B66" s="370" t="str">
        <f>Badges!C53</f>
        <v>Get a feel for performing solo</v>
      </c>
      <c r="C66" s="371"/>
      <c r="E66" s="369">
        <v>2</v>
      </c>
      <c r="F66" s="370" t="str">
        <f>Badges!C127</f>
        <v>Get familiar with the insides of a</v>
      </c>
      <c r="G66" s="371"/>
      <c r="I66" s="369">
        <v>3</v>
      </c>
      <c r="J66" s="370" t="str">
        <f>Badges!C200</f>
        <v>Create your menu</v>
      </c>
      <c r="K66" s="371"/>
      <c r="M66" s="369">
        <v>4</v>
      </c>
      <c r="N66" s="370" t="str">
        <f>Badges!C274</f>
        <v>Check out how animals help people</v>
      </c>
      <c r="O66" s="371"/>
      <c r="Q66" s="369">
        <v>5</v>
      </c>
      <c r="R66" s="370" t="str">
        <f>Badges!C347</f>
        <v>Spread better practices</v>
      </c>
      <c r="S66" s="371"/>
    </row>
    <row r="67" spans="1:19" x14ac:dyDescent="0.2">
      <c r="A67" s="369"/>
      <c r="B67" s="370" t="str">
        <f>Badges!C54</f>
        <v>Read aloud one monologue from</v>
      </c>
      <c r="C67" s="372" t="str">
        <f>IF(Badges!F54="A","A"," ")</f>
        <v xml:space="preserve"> </v>
      </c>
      <c r="E67" s="369"/>
      <c r="F67" s="370" t="str">
        <f>Badges!C128</f>
        <v>Mend an old book</v>
      </c>
      <c r="G67" s="372" t="str">
        <f>IF(Badges!F128="A","A"," ")</f>
        <v xml:space="preserve"> </v>
      </c>
      <c r="I67" s="369"/>
      <c r="J67" s="370" t="str">
        <f>Badges!C201</f>
        <v>Find three recipes for quick meals</v>
      </c>
      <c r="K67" s="372" t="str">
        <f>IF(Badges!F201="A","A"," ")</f>
        <v xml:space="preserve"> </v>
      </c>
      <c r="M67" s="369"/>
      <c r="N67" s="370" t="str">
        <f>Badges!C275</f>
        <v>Talk to someone who trains</v>
      </c>
      <c r="O67" s="372" t="str">
        <f>IF(Badges!F275="A","A"," ")</f>
        <v xml:space="preserve"> </v>
      </c>
      <c r="Q67" s="369"/>
      <c r="R67" s="370" t="str">
        <f>Badges!C348</f>
        <v>Make it a pledge</v>
      </c>
      <c r="S67" s="372" t="str">
        <f>IF(Badges!F348="A","A"," ")</f>
        <v xml:space="preserve"> </v>
      </c>
    </row>
    <row r="68" spans="1:19" x14ac:dyDescent="0.2">
      <c r="A68" s="369"/>
      <c r="B68" s="370" t="str">
        <f>Badges!C55</f>
        <v>Read aloud two political speeches</v>
      </c>
      <c r="C68" s="372" t="str">
        <f>IF(Badges!F55="A","A"," ")</f>
        <v xml:space="preserve"> </v>
      </c>
      <c r="E68" s="369"/>
      <c r="F68" s="370" t="str">
        <f>Badges!C129</f>
        <v>Take an old book apart</v>
      </c>
      <c r="G68" s="372" t="str">
        <f>IF(Badges!F129="A","A"," ")</f>
        <v xml:space="preserve"> </v>
      </c>
      <c r="I68" s="369"/>
      <c r="J68" s="370" t="str">
        <f>Badges!C202</f>
        <v>Get into quick-energy snacks</v>
      </c>
      <c r="K68" s="372" t="str">
        <f>IF(Badges!F202="A","A"," ")</f>
        <v xml:space="preserve"> </v>
      </c>
      <c r="M68" s="369"/>
      <c r="N68" s="370" t="str">
        <f>Badges!C276</f>
        <v>Speak to someone who has an</v>
      </c>
      <c r="O68" s="372" t="str">
        <f>IF(Badges!F276="A","A"," ")</f>
        <v>A</v>
      </c>
      <c r="Q68" s="369"/>
      <c r="R68" s="370" t="str">
        <f>Badges!C349</f>
        <v>Edit into a top 10</v>
      </c>
      <c r="S68" s="372" t="str">
        <f>IF(Badges!F349="A","A"," ")</f>
        <v xml:space="preserve"> </v>
      </c>
    </row>
    <row r="69" spans="1:19" x14ac:dyDescent="0.2">
      <c r="A69" s="369"/>
      <c r="B69" s="370" t="str">
        <f>Badges!C56</f>
        <v>Read aloud three poems or one</v>
      </c>
      <c r="C69" s="372" t="str">
        <f>IF(Badges!F56="A","A"," ")</f>
        <v xml:space="preserve"> </v>
      </c>
      <c r="E69" s="369"/>
      <c r="F69" s="370" t="str">
        <f>Badges!C130</f>
        <v>Visit an antique or rare bookseller</v>
      </c>
      <c r="G69" s="372" t="str">
        <f>IF(Badges!F130="A","A"," ")</f>
        <v xml:space="preserve"> </v>
      </c>
      <c r="I69" s="369"/>
      <c r="J69" s="370" t="str">
        <f>Badges!C203</f>
        <v>Trash the trash challenge</v>
      </c>
      <c r="K69" s="372" t="str">
        <f>IF(Badges!F203="A","A"," ")</f>
        <v xml:space="preserve"> </v>
      </c>
      <c r="M69" s="369"/>
      <c r="N69" s="370" t="str">
        <f>Badges!C277</f>
        <v xml:space="preserve">Research the pros and cons of </v>
      </c>
      <c r="O69" s="372" t="str">
        <f>IF(Badges!F277="A","A"," ")</f>
        <v xml:space="preserve"> </v>
      </c>
      <c r="Q69" s="369"/>
      <c r="R69" s="370" t="str">
        <f>Badges!C350</f>
        <v>Present it</v>
      </c>
      <c r="S69" s="372" t="str">
        <f>IF(Badges!F350="A","A"," ")</f>
        <v xml:space="preserve"> </v>
      </c>
    </row>
    <row r="70" spans="1:19" ht="23.25" x14ac:dyDescent="0.35">
      <c r="A70" s="599" t="str">
        <f ca="1">MID(CELL("filename",A8),FIND(IF(ISERROR(FIND("]",CELL("filename",A8))),"$","]"),CELL("filename",A8))+1,256)</f>
        <v>Dakota</v>
      </c>
      <c r="B70" s="599"/>
      <c r="C70" s="599"/>
      <c r="E70" s="610" t="s">
        <v>16</v>
      </c>
      <c r="F70" s="615"/>
      <c r="G70" s="615"/>
      <c r="I70" s="610" t="s">
        <v>16</v>
      </c>
      <c r="J70" s="610"/>
      <c r="K70" s="610"/>
      <c r="M70" s="610" t="s">
        <v>16</v>
      </c>
      <c r="N70" s="610"/>
      <c r="O70" s="610"/>
      <c r="Q70" s="610" t="s">
        <v>151</v>
      </c>
      <c r="R70" s="611"/>
      <c r="S70" s="611"/>
    </row>
    <row r="71" spans="1:19" x14ac:dyDescent="0.2">
      <c r="A71" s="364"/>
      <c r="B71" s="365"/>
      <c r="C71" s="366" t="s">
        <v>28</v>
      </c>
      <c r="E71" s="583" t="str">
        <f>Badges!B377</f>
        <v>Good Sportsmanship</v>
      </c>
      <c r="F71" s="584"/>
      <c r="G71" s="584"/>
      <c r="I71" s="583" t="str">
        <f>Badges!B446</f>
        <v>Cadette First Aid</v>
      </c>
      <c r="J71" s="584"/>
      <c r="K71" s="584"/>
      <c r="M71" s="583" t="str">
        <f>Badges!B516</f>
        <v>Budgeting</v>
      </c>
      <c r="N71" s="584"/>
      <c r="O71" s="584"/>
      <c r="Q71" s="612" t="str">
        <f>'Age-Level'!B5</f>
        <v>Silver Torch Award</v>
      </c>
      <c r="R71" s="612"/>
      <c r="S71" s="373" t="str">
        <f>IF('Age-Level'!F8="C","C",IF('Age-Level'!F8="P","P",""))</f>
        <v/>
      </c>
    </row>
    <row r="72" spans="1:19" x14ac:dyDescent="0.2">
      <c r="A72" s="577" t="str">
        <f>Summary!A21</f>
        <v>Legacy</v>
      </c>
      <c r="B72" s="577"/>
      <c r="C72" s="577"/>
      <c r="E72" s="369">
        <v>3</v>
      </c>
      <c r="F72" s="370" t="str">
        <f>Badges!C386</f>
        <v>Be a good teammate</v>
      </c>
      <c r="G72" s="371"/>
      <c r="I72" s="369">
        <v>4</v>
      </c>
      <c r="J72" s="370" t="str">
        <f>Badges!C459</f>
        <v>Know the signs of shock and how</v>
      </c>
      <c r="K72" s="371"/>
      <c r="M72" s="369">
        <v>5</v>
      </c>
      <c r="N72" s="370" t="str">
        <f>Badges!C533</f>
        <v>Create a budget that focuses on</v>
      </c>
      <c r="O72" s="371"/>
      <c r="Q72" s="612" t="str">
        <f>'Age-Level'!B9</f>
        <v>Cadette Community Service bar</v>
      </c>
      <c r="R72" s="612"/>
      <c r="S72" s="373" t="str">
        <f>IF('Age-Level'!F9="C","C",IF('Age-Level'!F9="P","P",""))</f>
        <v/>
      </c>
    </row>
    <row r="73" spans="1:19" x14ac:dyDescent="0.2">
      <c r="A73" s="608" t="str">
        <f>Summary!A22</f>
        <v>Comic Artist</v>
      </c>
      <c r="B73" s="609"/>
      <c r="C73" s="373" t="str">
        <f>IF(Badges!F376="C","C",IF(Badges!F376="P","P",""))</f>
        <v/>
      </c>
      <c r="E73" s="369"/>
      <c r="F73" s="370" t="str">
        <f>Badges!C387</f>
        <v>Play Trust, like they did on Survivor</v>
      </c>
      <c r="G73" s="372" t="str">
        <f>IF(Badges!F387="A","A"," ")</f>
        <v xml:space="preserve"> </v>
      </c>
      <c r="I73" s="369"/>
      <c r="J73" s="370" t="str">
        <f>Badges!C460</f>
        <v>Research the signs of shock and</v>
      </c>
      <c r="K73" s="372" t="str">
        <f>IF(Badges!F460="A","A"," ")</f>
        <v xml:space="preserve"> </v>
      </c>
      <c r="M73" s="369"/>
      <c r="N73" s="370" t="str">
        <f>Badges!C534</f>
        <v>Make a savings action plan</v>
      </c>
      <c r="O73" s="372" t="str">
        <f>IF(Badges!F534="A","A"," ")</f>
        <v xml:space="preserve"> </v>
      </c>
      <c r="Q73" s="612" t="str">
        <f>'Age-Level'!B12</f>
        <v>Cadette Service to Girl Scouting bar</v>
      </c>
      <c r="R73" s="612"/>
      <c r="S73" s="373" t="str">
        <f>IF('Age-Level'!F10="C","C",IF('Age-Level'!F10="P","P",""))</f>
        <v/>
      </c>
    </row>
    <row r="74" spans="1:19" x14ac:dyDescent="0.2">
      <c r="A74" s="606" t="str">
        <f>Summary!A23</f>
        <v>Good Sportsmanship</v>
      </c>
      <c r="B74" s="607"/>
      <c r="C74" s="374" t="str">
        <f>IF(Badges!F399="C","C",IF(Badges!F399="P","P",""))</f>
        <v/>
      </c>
      <c r="E74" s="369"/>
      <c r="F74" s="370" t="str">
        <f>Badges!C388</f>
        <v>Play three team-building games</v>
      </c>
      <c r="G74" s="372" t="str">
        <f>IF(Badges!F388="A","A"," ")</f>
        <v xml:space="preserve"> </v>
      </c>
      <c r="I74" s="369"/>
      <c r="J74" s="370" t="str">
        <f>Badges!C461</f>
        <v>Interview a doctor or nurse about the</v>
      </c>
      <c r="K74" s="372" t="str">
        <f>IF(Badges!F461="A","A"," ")</f>
        <v xml:space="preserve"> </v>
      </c>
      <c r="M74" s="369"/>
      <c r="N74" s="370" t="str">
        <f>Badges!C535</f>
        <v>Form a support group</v>
      </c>
      <c r="O74" s="372" t="str">
        <f>IF(Badges!F535="A","A"," ")</f>
        <v xml:space="preserve"> </v>
      </c>
      <c r="Q74" s="612" t="str">
        <f>'Age-Level'!B15</f>
        <v>Cadette Program Aide</v>
      </c>
      <c r="R74" s="612"/>
      <c r="S74" s="373" t="str">
        <f>IF('Age-Level'!F19="C","C",IF('Age-Level'!F19="P","P",""))</f>
        <v/>
      </c>
    </row>
    <row r="75" spans="1:19" x14ac:dyDescent="0.2">
      <c r="A75" s="606" t="str">
        <f>Summary!A24</f>
        <v>Finding Common Ground</v>
      </c>
      <c r="B75" s="607"/>
      <c r="C75" s="374" t="str">
        <f>IF(Badges!F422="C","C",IF(Badges!F422="P","P",""))</f>
        <v/>
      </c>
      <c r="E75" s="369"/>
      <c r="F75" s="370" t="str">
        <f>Badges!C389</f>
        <v>Play Capture the Flag</v>
      </c>
      <c r="G75" s="372" t="str">
        <f>IF(Badges!F389="A","A"," ")</f>
        <v xml:space="preserve"> </v>
      </c>
      <c r="I75" s="369"/>
      <c r="J75" s="370" t="str">
        <f>Badges!C462</f>
        <v>Ask an EMT or first responder to</v>
      </c>
      <c r="K75" s="372" t="str">
        <f>IF(Badges!F462="A","A"," ")</f>
        <v xml:space="preserve"> </v>
      </c>
      <c r="M75" s="369"/>
      <c r="N75" s="370" t="str">
        <f>Badges!C536</f>
        <v>Imagine yourself in the future</v>
      </c>
      <c r="O75" s="372" t="str">
        <f>IF(Badges!F536="A","A"," ")</f>
        <v xml:space="preserve"> </v>
      </c>
      <c r="Q75" s="612" t="str">
        <f>'Age-Level'!B20</f>
        <v>Journey Summit Pin</v>
      </c>
      <c r="R75" s="612"/>
      <c r="S75" s="373" t="str">
        <f>IF('Age-Level'!F21="C","C",IF('Age-Level'!F21="P","P",""))</f>
        <v/>
      </c>
    </row>
    <row r="76" spans="1:19" x14ac:dyDescent="0.2">
      <c r="A76" s="606" t="str">
        <f>Summary!A25</f>
        <v>New Cuisines</v>
      </c>
      <c r="B76" s="607"/>
      <c r="C76" s="374" t="str">
        <f>IF(Badges!F445="C","C",IF(Badges!F445="P","P",""))</f>
        <v/>
      </c>
      <c r="E76" s="369">
        <v>4</v>
      </c>
      <c r="F76" s="370" t="str">
        <f>Badges!C390</f>
        <v>Psych yourself up</v>
      </c>
      <c r="G76" s="371"/>
      <c r="I76" s="369">
        <v>5</v>
      </c>
      <c r="J76" s="370" t="str">
        <f>Badges!C463</f>
        <v>Learn to prevent and treat injuries</v>
      </c>
      <c r="K76" s="371"/>
      <c r="M76" s="583" t="str">
        <f>Badges!B562</f>
        <v>Financing My Dreams</v>
      </c>
      <c r="N76" s="584"/>
      <c r="O76" s="584"/>
      <c r="Q76" s="603" t="str">
        <f>'Age-Level'!C23</f>
        <v>Cookie Rally (Year 1)</v>
      </c>
      <c r="R76" s="603"/>
      <c r="S76" s="379" t="str">
        <f>IF('Age-Level'!F23="A","A"," ")</f>
        <v xml:space="preserve"> </v>
      </c>
    </row>
    <row r="77" spans="1:19" x14ac:dyDescent="0.2">
      <c r="A77" s="606" t="str">
        <f>Summary!A26</f>
        <v>Cadette First Aid</v>
      </c>
      <c r="B77" s="607"/>
      <c r="C77" s="374" t="str">
        <f>IF(Badges!F468="C","C",IF(Badges!F468="P","P",""))</f>
        <v/>
      </c>
      <c r="E77" s="369"/>
      <c r="F77" s="370" t="str">
        <f>Badges!C391</f>
        <v>But I landed my triple axel</v>
      </c>
      <c r="G77" s="372" t="str">
        <f>IF(Badges!F391="A","A"," ")</f>
        <v xml:space="preserve"> </v>
      </c>
      <c r="I77" s="369"/>
      <c r="J77" s="370" t="str">
        <f>Badges!C464</f>
        <v>Take a first aid course</v>
      </c>
      <c r="K77" s="372" t="str">
        <f>IF(Badges!F464="A","A"," ")</f>
        <v xml:space="preserve"> </v>
      </c>
      <c r="M77" s="369">
        <v>1</v>
      </c>
      <c r="N77" s="370" t="str">
        <f>Badges!C563</f>
        <v>Explore dream jobs</v>
      </c>
      <c r="O77" s="371"/>
      <c r="Q77" s="603" t="str">
        <f>'Age-Level'!C24</f>
        <v>Cookie Sales (Year 1)</v>
      </c>
      <c r="R77" s="603"/>
      <c r="S77" s="379" t="str">
        <f>IF('Age-Level'!F24="A","A"," ")</f>
        <v xml:space="preserve"> </v>
      </c>
    </row>
    <row r="78" spans="1:19" x14ac:dyDescent="0.2">
      <c r="A78" s="606" t="str">
        <f>Summary!A27</f>
        <v>Cadette Girl Scout Way</v>
      </c>
      <c r="B78" s="607"/>
      <c r="C78" s="374" t="str">
        <f>IF(Badges!F491="C","C",IF(Badges!F491="P","P",""))</f>
        <v>C</v>
      </c>
      <c r="E78" s="369"/>
      <c r="F78" s="370" t="str">
        <f>Badges!C392</f>
        <v>Mind over matter</v>
      </c>
      <c r="G78" s="372" t="str">
        <f>IF(Badges!F392="A","A"," ")</f>
        <v xml:space="preserve"> </v>
      </c>
      <c r="I78" s="369"/>
      <c r="J78" s="370" t="str">
        <f>Badges!C465</f>
        <v>Ask a park ranger, lifeguard, or ski</v>
      </c>
      <c r="K78" s="372" t="str">
        <f>IF(Badges!F465="A","A"," ")</f>
        <v xml:space="preserve"> </v>
      </c>
      <c r="M78" s="369"/>
      <c r="N78" s="370" t="str">
        <f>Badges!C564</f>
        <v>Track your dreams</v>
      </c>
      <c r="O78" s="372" t="str">
        <f>IF(Badges!F564="A","A"," ")</f>
        <v xml:space="preserve"> </v>
      </c>
      <c r="Q78" s="603" t="str">
        <f>'Age-Level'!C25</f>
        <v>Cookie Pin (Year 1)</v>
      </c>
      <c r="R78" s="603"/>
      <c r="S78" s="379" t="str">
        <f>IF('Age-Level'!F25="A","A"," ")</f>
        <v xml:space="preserve"> </v>
      </c>
    </row>
    <row r="79" spans="1:19" x14ac:dyDescent="0.2">
      <c r="A79" s="613" t="str">
        <f>Summary!A28</f>
        <v>Trees</v>
      </c>
      <c r="B79" s="614"/>
      <c r="C79" s="375" t="str">
        <f>IF(Badges!F514="C","C",IF(Badges!F514="P","P",""))</f>
        <v/>
      </c>
      <c r="E79" s="369"/>
      <c r="F79" s="370" t="str">
        <f>Badges!C393</f>
        <v>Play sports psychology games</v>
      </c>
      <c r="G79" s="372" t="str">
        <f>IF(Badges!F393="A","A"," ")</f>
        <v xml:space="preserve"> </v>
      </c>
      <c r="I79" s="369"/>
      <c r="J79" s="370" t="str">
        <f>Badges!C466</f>
        <v xml:space="preserve">Interview a doctor or nurse  </v>
      </c>
      <c r="K79" s="372" t="str">
        <f>IF(Badges!F466="A","A"," ")</f>
        <v xml:space="preserve"> </v>
      </c>
      <c r="M79" s="369"/>
      <c r="N79" s="370" t="str">
        <f>Badges!C565</f>
        <v>Talk to people about their jobs</v>
      </c>
      <c r="O79" s="372" t="str">
        <f>IF(Badges!F565="A","A"," ")</f>
        <v xml:space="preserve"> </v>
      </c>
      <c r="Q79" s="603" t="str">
        <f>'Age-Level'!C26</f>
        <v>Cookie Rally (Year 2)</v>
      </c>
      <c r="R79" s="603"/>
      <c r="S79" s="379" t="str">
        <f>IF('Age-Level'!F26="A","A"," ")</f>
        <v xml:space="preserve"> </v>
      </c>
    </row>
    <row r="80" spans="1:19" x14ac:dyDescent="0.2">
      <c r="A80" s="577" t="str">
        <f>Summary!A29</f>
        <v>Financial Literacy</v>
      </c>
      <c r="B80" s="577"/>
      <c r="C80" s="577"/>
      <c r="E80" s="369">
        <v>5</v>
      </c>
      <c r="F80" s="370" t="str">
        <f>Badges!C394</f>
        <v>Put your definition of good</v>
      </c>
      <c r="G80" s="371"/>
      <c r="I80" s="583" t="str">
        <f>Badges!B469</f>
        <v>Cadette Girl Scout Way</v>
      </c>
      <c r="J80" s="584"/>
      <c r="K80" s="584"/>
      <c r="M80" s="369"/>
      <c r="N80" s="370" t="str">
        <f>Badges!C566</f>
        <v>Hold a group brainstorm</v>
      </c>
      <c r="O80" s="372" t="str">
        <f>IF(Badges!F566="A","A"," ")</f>
        <v xml:space="preserve"> </v>
      </c>
      <c r="Q80" s="603" t="str">
        <f>'Age-Level'!C27</f>
        <v>Cookie Sales (Year 2)</v>
      </c>
      <c r="R80" s="603"/>
      <c r="S80" s="379" t="str">
        <f>IF('Age-Level'!F27="A","A"," ")</f>
        <v xml:space="preserve"> </v>
      </c>
    </row>
    <row r="81" spans="1:22" x14ac:dyDescent="0.2">
      <c r="A81" s="608" t="str">
        <f>Summary!A30</f>
        <v>Budgeting</v>
      </c>
      <c r="B81" s="609"/>
      <c r="C81" s="373" t="str">
        <f>IF(Badges!F538="C","C",IF(Badges!F538="P","P",""))</f>
        <v/>
      </c>
      <c r="E81" s="369"/>
      <c r="F81" s="370" t="str">
        <f>Badges!C395</f>
        <v>Compete</v>
      </c>
      <c r="G81" s="372" t="str">
        <f>IF(Badges!F395="A","A"," ")</f>
        <v xml:space="preserve"> </v>
      </c>
      <c r="I81" s="369">
        <v>1</v>
      </c>
      <c r="J81" s="370" t="str">
        <f>Badges!C470</f>
        <v>Lead a group in song</v>
      </c>
      <c r="K81" s="371"/>
      <c r="M81" s="369">
        <v>2</v>
      </c>
      <c r="N81" s="370" t="str">
        <f>Badges!C567</f>
        <v>Price out buying your dream home</v>
      </c>
      <c r="O81" s="371"/>
      <c r="Q81" s="603" t="str">
        <f>'Age-Level'!C28</f>
        <v>Cookie Pin (Year 2)</v>
      </c>
      <c r="R81" s="603"/>
      <c r="S81" s="379" t="str">
        <f>IF('Age-Level'!F28="A","A"," ")</f>
        <v xml:space="preserve"> </v>
      </c>
    </row>
    <row r="82" spans="1:22" x14ac:dyDescent="0.2">
      <c r="A82" s="606" t="str">
        <f>Summary!A32</f>
        <v>Financing My Dreams</v>
      </c>
      <c r="B82" s="607"/>
      <c r="C82" s="374" t="str">
        <f>IF(Badges!F584="C","C",IF(Badges!F584="P","P",""))</f>
        <v/>
      </c>
      <c r="E82" s="369"/>
      <c r="F82" s="370" t="str">
        <f>Badges!C396</f>
        <v>Play with little kids</v>
      </c>
      <c r="G82" s="372" t="str">
        <f>IF(Badges!F396="A","A"," ")</f>
        <v xml:space="preserve"> </v>
      </c>
      <c r="I82" s="369"/>
      <c r="J82" s="370" t="str">
        <f>Badges!C471</f>
        <v>Organize a songfest</v>
      </c>
      <c r="K82" s="372" t="str">
        <f>IF(Badges!F471="A","A"," ")</f>
        <v xml:space="preserve"> </v>
      </c>
      <c r="M82" s="369"/>
      <c r="N82" s="370" t="str">
        <f>Badges!C568</f>
        <v>Go house hunting</v>
      </c>
      <c r="O82" s="372" t="str">
        <f>IF(Badges!F568="A","A"," ")</f>
        <v xml:space="preserve"> </v>
      </c>
      <c r="Q82" s="603" t="str">
        <f>'Age-Level'!C29</f>
        <v>Cookie Rally (Year 3)</v>
      </c>
      <c r="R82" s="603"/>
      <c r="S82" s="379" t="str">
        <f>IF('Age-Level'!F29="A","A"," ")</f>
        <v xml:space="preserve"> </v>
      </c>
    </row>
    <row r="83" spans="1:22" x14ac:dyDescent="0.2">
      <c r="A83" s="590" t="str">
        <f>Summary!A33</f>
        <v>Cookie Business</v>
      </c>
      <c r="B83" s="591"/>
      <c r="C83" s="592"/>
      <c r="D83" s="365"/>
      <c r="E83" s="369"/>
      <c r="F83" s="370" t="str">
        <f>Badges!C397</f>
        <v>Take on the role of referee, umpire</v>
      </c>
      <c r="G83" s="372" t="str">
        <f>IF(Badges!F397="A","A"," ")</f>
        <v xml:space="preserve"> </v>
      </c>
      <c r="I83" s="369"/>
      <c r="J83" s="370" t="str">
        <f>Badges!C472</f>
        <v>Teach an international song</v>
      </c>
      <c r="K83" s="372" t="str">
        <f>IF(Badges!F472="A","A"," ")</f>
        <v>A</v>
      </c>
      <c r="M83" s="369"/>
      <c r="N83" s="370" t="str">
        <f>Badges!C569</f>
        <v>Get expert real estate device</v>
      </c>
      <c r="O83" s="372" t="str">
        <f>IF(Badges!F569="A","A"," ")</f>
        <v xml:space="preserve"> </v>
      </c>
      <c r="Q83" s="603" t="str">
        <f>'Age-Level'!C30</f>
        <v>Cookie Sales (Year 3)</v>
      </c>
      <c r="R83" s="603"/>
      <c r="S83" s="379" t="str">
        <f>IF('Age-Level'!F30="A","A"," ")</f>
        <v xml:space="preserve"> </v>
      </c>
    </row>
    <row r="84" spans="1:22" x14ac:dyDescent="0.2">
      <c r="A84" s="606" t="str">
        <f>Summary!A34</f>
        <v>Business Plan</v>
      </c>
      <c r="B84" s="607"/>
      <c r="C84" s="374" t="str">
        <f>IF(Badges!F598="C","C",IF(Badges!F598="P","P",""))</f>
        <v/>
      </c>
      <c r="E84" s="583" t="str">
        <f>Badges!B400</f>
        <v>Finding Common Ground</v>
      </c>
      <c r="F84" s="583"/>
      <c r="G84" s="583"/>
      <c r="I84" s="369"/>
      <c r="J84" s="370" t="str">
        <f>Badges!C473</f>
        <v>Help Brownies complete their Girl</v>
      </c>
      <c r="K84" s="372" t="str">
        <f>IF(Badges!F473="A","A"," ")</f>
        <v xml:space="preserve"> </v>
      </c>
      <c r="M84" s="369"/>
      <c r="N84" s="370" t="str">
        <f>Badges!C570</f>
        <v>Browse real estate ads</v>
      </c>
      <c r="O84" s="372" t="str">
        <f>IF(Badges!F570="A","A"," ")</f>
        <v xml:space="preserve"> </v>
      </c>
      <c r="Q84" s="603" t="str">
        <f>'Age-Level'!C31</f>
        <v>Cookie Pin (Year 3)</v>
      </c>
      <c r="R84" s="603"/>
      <c r="S84" s="379" t="str">
        <f>IF('Age-Level'!F31="A","A"," ")</f>
        <v xml:space="preserve"> </v>
      </c>
    </row>
    <row r="85" spans="1:22" x14ac:dyDescent="0.2">
      <c r="A85" s="606" t="str">
        <f>Summary!A36</f>
        <v>Think Big</v>
      </c>
      <c r="B85" s="607"/>
      <c r="C85" s="374" t="str">
        <f>IF(Badges!F624="C","C",IF(Badges!F624="P","P",""))</f>
        <v/>
      </c>
      <c r="E85" s="369">
        <v>1</v>
      </c>
      <c r="F85" s="370" t="str">
        <f>Badges!C401</f>
        <v>Get to know someone different from</v>
      </c>
      <c r="G85" s="371"/>
      <c r="I85" s="369">
        <v>2</v>
      </c>
      <c r="J85" s="370" t="str">
        <f>Badges!C474</f>
        <v>Celebrate Girl Scout Week</v>
      </c>
      <c r="K85" s="371"/>
      <c r="M85" s="369">
        <v>3</v>
      </c>
      <c r="N85" s="370" t="str">
        <f>Badges!C571</f>
        <v>Research dream vacations</v>
      </c>
      <c r="O85" s="371"/>
      <c r="Q85" s="603" t="str">
        <f>'Age-Level'!C33</f>
        <v>Fall Sales (Year 1)</v>
      </c>
      <c r="R85" s="603"/>
      <c r="S85" s="374" t="str">
        <f>IF('Age-Level'!F33="A","A","")</f>
        <v/>
      </c>
    </row>
    <row r="86" spans="1:22" x14ac:dyDescent="0.2">
      <c r="A86" s="417"/>
      <c r="B86" s="417"/>
      <c r="C86" s="389"/>
      <c r="E86" s="369"/>
      <c r="F86" s="370" t="str">
        <f>Badges!C402</f>
        <v>Difference of background</v>
      </c>
      <c r="G86" s="372" t="str">
        <f>IF(Badges!F402="A","A"," ")</f>
        <v xml:space="preserve"> </v>
      </c>
      <c r="I86" s="369"/>
      <c r="J86" s="370" t="str">
        <f>Badges!C475</f>
        <v>Focus on "be courageous and</v>
      </c>
      <c r="K86" s="372" t="str">
        <f>IF(Badges!F475="A","A"," ")</f>
        <v>A</v>
      </c>
      <c r="M86" s="369"/>
      <c r="N86" s="370" t="str">
        <f>Badges!C572</f>
        <v>Explore the world of travel</v>
      </c>
      <c r="O86" s="372" t="str">
        <f>IF(Badges!F572="A","A"," ")</f>
        <v xml:space="preserve"> </v>
      </c>
      <c r="Q86" s="603" t="str">
        <f>'Age-Level'!C34</f>
        <v>Fall Sales (Year 2)</v>
      </c>
      <c r="R86" s="603"/>
      <c r="S86" s="374" t="str">
        <f>IF('Age-Level'!F34="A","A","")</f>
        <v/>
      </c>
    </row>
    <row r="87" spans="1:22" x14ac:dyDescent="0.2">
      <c r="A87" s="578" t="s">
        <v>92</v>
      </c>
      <c r="B87" s="579"/>
      <c r="C87" s="579"/>
      <c r="E87" s="369"/>
      <c r="F87" s="370" t="str">
        <f>Badges!C403</f>
        <v>Difference of belief</v>
      </c>
      <c r="G87" s="372" t="str">
        <f>IF(Badges!F403="A","A"," ")</f>
        <v xml:space="preserve"> </v>
      </c>
      <c r="I87" s="369"/>
      <c r="J87" s="370" t="str">
        <f>Badges!C476</f>
        <v>Be confident and courageous</v>
      </c>
      <c r="K87" s="372" t="str">
        <f>IF(Badges!F476="A","A"," ")</f>
        <v xml:space="preserve"> </v>
      </c>
      <c r="M87" s="369"/>
      <c r="N87" s="370" t="str">
        <f>Badges!C573</f>
        <v>Visit a travel agent</v>
      </c>
      <c r="O87" s="372" t="str">
        <f>IF(Badges!F573="A","A"," ")</f>
        <v xml:space="preserve"> </v>
      </c>
      <c r="Q87" s="603" t="str">
        <f>'Age-Level'!C35</f>
        <v>Fall Sales (Year 3)</v>
      </c>
      <c r="R87" s="603"/>
      <c r="S87" s="374" t="str">
        <f>IF('Age-Level'!F35="A","A","")</f>
        <v/>
      </c>
    </row>
    <row r="88" spans="1:22" x14ac:dyDescent="0.2">
      <c r="B88" s="604" t="str">
        <f>Journey!A6</f>
        <v>aMAZE!</v>
      </c>
      <c r="C88" s="605"/>
      <c r="E88" s="369"/>
      <c r="F88" s="370" t="str">
        <f>Badges!C404</f>
        <v>Difference of opinion</v>
      </c>
      <c r="G88" s="372" t="str">
        <f>IF(Badges!F404="A","A"," ")</f>
        <v xml:space="preserve"> </v>
      </c>
      <c r="I88" s="369"/>
      <c r="J88" s="370" t="str">
        <f>Badges!C477</f>
        <v>Create a project honoring the</v>
      </c>
      <c r="K88" s="372" t="str">
        <f>IF(Badges!F477="A","A"," ")</f>
        <v xml:space="preserve"> </v>
      </c>
      <c r="M88" s="369"/>
      <c r="N88" s="370" t="str">
        <f>Badges!C574</f>
        <v>Create a tour group</v>
      </c>
      <c r="O88" s="372" t="str">
        <f>IF(Badges!F574="A","A"," ")</f>
        <v xml:space="preserve"> </v>
      </c>
      <c r="Q88" s="603" t="str">
        <f>'Age-Level'!C37</f>
        <v>Thinking Day (Year 1)</v>
      </c>
      <c r="R88" s="603"/>
      <c r="S88" s="374" t="str">
        <f>IF('Age-Level'!F37="A","A","")</f>
        <v/>
      </c>
    </row>
    <row r="89" spans="1:22" x14ac:dyDescent="0.2">
      <c r="B89" s="378" t="str">
        <f>Journey!B7</f>
        <v>The Interact Award</v>
      </c>
      <c r="C89" s="374" t="str">
        <f>IF(Journey!F17="C","C",IF(Journey!F17="P","P",""))</f>
        <v/>
      </c>
      <c r="E89" s="369">
        <v>2</v>
      </c>
      <c r="F89" s="370" t="str">
        <f>Badges!C405</f>
        <v>Make decisions in a group</v>
      </c>
      <c r="G89" s="371"/>
      <c r="I89" s="369">
        <v>3</v>
      </c>
      <c r="J89" s="370" t="str">
        <f>Badges!C478</f>
        <v>Share sisterhood through the Girl</v>
      </c>
      <c r="K89" s="371"/>
      <c r="M89" s="369">
        <v>4</v>
      </c>
      <c r="N89" s="370" t="str">
        <f>Badges!C575</f>
        <v>Make a dream giving goal</v>
      </c>
      <c r="O89" s="371"/>
      <c r="Q89" s="603" t="str">
        <f>'Age-Level'!C38</f>
        <v>Thinking Day (Year 2)</v>
      </c>
      <c r="R89" s="603"/>
      <c r="S89" s="374" t="str">
        <f>IF('Age-Level'!F38="A","A","")</f>
        <v/>
      </c>
    </row>
    <row r="90" spans="1:22" x14ac:dyDescent="0.2">
      <c r="B90" s="378" t="str">
        <f>Journey!B18</f>
        <v>The Diplomat Award</v>
      </c>
      <c r="C90" s="374" t="str">
        <f>IF(Journey!F26="C","C",IF(Journey!F26="P","P",""))</f>
        <v/>
      </c>
      <c r="E90" s="369"/>
      <c r="F90" s="370" t="str">
        <f>Badges!C406</f>
        <v>Use one of the methods from the</v>
      </c>
      <c r="G90" s="372" t="str">
        <f>IF(Badges!F406="A","A"," ")</f>
        <v xml:space="preserve"> </v>
      </c>
      <c r="I90" s="369"/>
      <c r="J90" s="370" t="str">
        <f>Badges!C479</f>
        <v>Throw a community sisterhood</v>
      </c>
      <c r="K90" s="372" t="str">
        <f>IF(Badges!F479="A","A"," ")</f>
        <v xml:space="preserve"> </v>
      </c>
      <c r="M90" s="369"/>
      <c r="N90" s="370" t="str">
        <f>Badges!C576</f>
        <v>Find local philanthropists</v>
      </c>
      <c r="O90" s="372" t="str">
        <f>IF(Badges!F576="A","A"," ")</f>
        <v xml:space="preserve"> </v>
      </c>
      <c r="Q90" s="603" t="str">
        <f>'Age-Level'!C39</f>
        <v>Thinking Day (Year 3)</v>
      </c>
      <c r="R90" s="603"/>
      <c r="S90" s="374" t="str">
        <f>IF('Age-Level'!F39="A","A","")</f>
        <v/>
      </c>
    </row>
    <row r="91" spans="1:22" x14ac:dyDescent="0.2">
      <c r="B91" s="378" t="str">
        <f>Journey!B27</f>
        <v>The Peacemaker Award</v>
      </c>
      <c r="C91" s="374" t="str">
        <f>IF(Journey!F29="C","C",IF(Journey!F29="P","P",""))</f>
        <v/>
      </c>
      <c r="E91" s="369"/>
      <c r="F91" s="370" t="str">
        <f>Badges!C407</f>
        <v>Use two of the methods</v>
      </c>
      <c r="G91" s="372" t="str">
        <f>IF(Badges!F407="A","A"," ")</f>
        <v xml:space="preserve"> </v>
      </c>
      <c r="I91" s="369"/>
      <c r="J91" s="370" t="str">
        <f>Badges!C480</f>
        <v>Spotlight a hidden heroine</v>
      </c>
      <c r="K91" s="372" t="str">
        <f>IF(Badges!F480="A","A"," ")</f>
        <v xml:space="preserve"> </v>
      </c>
      <c r="M91" s="369"/>
      <c r="N91" s="370" t="str">
        <f>Badges!C577</f>
        <v>Learn what's going on in the world of</v>
      </c>
      <c r="O91" s="372" t="str">
        <f>IF(Badges!F577="A","A"," ")</f>
        <v xml:space="preserve"> </v>
      </c>
      <c r="Q91" s="603" t="str">
        <f>'Age-Level'!C41</f>
        <v>Global Action Award</v>
      </c>
      <c r="R91" s="603"/>
      <c r="S91" s="374" t="str">
        <f>IF('Age-Level'!F41="A","A","")</f>
        <v/>
      </c>
    </row>
    <row r="92" spans="1:22" x14ac:dyDescent="0.2">
      <c r="B92" s="378" t="str">
        <f>Journey!B31</f>
        <v>Leader in Action</v>
      </c>
      <c r="C92" s="374" t="str">
        <f>IF(Journey!F38="C","C",IF(Journey!F38="P","P",""))</f>
        <v/>
      </c>
      <c r="E92" s="369"/>
      <c r="F92" s="370" t="str">
        <f>Badges!C408</f>
        <v>Try them all</v>
      </c>
      <c r="G92" s="372" t="str">
        <f>IF(Badges!F408="A","A"," ")</f>
        <v xml:space="preserve"> </v>
      </c>
      <c r="I92" s="369"/>
      <c r="J92" s="370" t="str">
        <f>Badges!C481</f>
        <v>Team up for sisterhood</v>
      </c>
      <c r="K92" s="372" t="str">
        <f>IF(Badges!F481="A","A"," ")</f>
        <v>A</v>
      </c>
      <c r="M92" s="369"/>
      <c r="N92" s="370" t="str">
        <f>Badges!C578</f>
        <v>Research your favorite charity</v>
      </c>
      <c r="O92" s="372" t="str">
        <f>IF(Badges!F578="A","A"," ")</f>
        <v xml:space="preserve"> </v>
      </c>
      <c r="Q92" s="603" t="str">
        <f>'Age-Level'!C43</f>
        <v>International Friendship Recognition</v>
      </c>
      <c r="R92" s="603"/>
      <c r="S92" s="374" t="str">
        <f>IF('Age-Level'!F43="A","A","")</f>
        <v/>
      </c>
    </row>
    <row r="93" spans="1:22" x14ac:dyDescent="0.2">
      <c r="A93" s="416"/>
      <c r="B93" s="390" t="str">
        <f>Journey!A41</f>
        <v>BREATHE</v>
      </c>
      <c r="C93" s="391"/>
      <c r="E93" s="369">
        <v>3</v>
      </c>
      <c r="F93" s="370" t="str">
        <f>Badges!C409</f>
        <v>Explore civil debate</v>
      </c>
      <c r="G93" s="371"/>
      <c r="I93" s="369">
        <v>4</v>
      </c>
      <c r="J93" s="370" t="str">
        <f>Badges!C482</f>
        <v>Leave a place better than you found</v>
      </c>
      <c r="K93" s="371"/>
      <c r="L93" s="376"/>
      <c r="M93" s="369">
        <v>5</v>
      </c>
      <c r="N93" s="370" t="str">
        <f>Badges!C579</f>
        <v>Add up your dreams</v>
      </c>
      <c r="O93" s="371"/>
      <c r="Q93" s="603" t="str">
        <f>'Age-Level'!C45</f>
        <v>Investiture</v>
      </c>
      <c r="R93" s="603"/>
      <c r="S93" s="374" t="str">
        <f>IF('Age-Level'!F45="A","A","")</f>
        <v/>
      </c>
    </row>
    <row r="94" spans="1:22" x14ac:dyDescent="0.2">
      <c r="A94" s="416"/>
      <c r="B94" s="378" t="str">
        <f>Journey!B42</f>
        <v>Aware</v>
      </c>
      <c r="C94" s="374" t="str">
        <f>IF(Journey!F22="C","C",IF(Journey!F22="P","P",""))</f>
        <v/>
      </c>
      <c r="E94" s="369"/>
      <c r="F94" s="370" t="str">
        <f>Badges!C410</f>
        <v>Ask an expert to teach you the</v>
      </c>
      <c r="G94" s="372" t="str">
        <f>IF(Badges!F410="A","A"," ")</f>
        <v xml:space="preserve"> </v>
      </c>
      <c r="I94" s="369"/>
      <c r="J94" s="370" t="str">
        <f>Badges!C483</f>
        <v>Clean up a hiking trail-or clear a new</v>
      </c>
      <c r="K94" s="372" t="str">
        <f>IF(Badges!F483="A","A"," ")</f>
        <v xml:space="preserve"> </v>
      </c>
      <c r="M94" s="369"/>
      <c r="N94" s="370" t="str">
        <f>Badges!C580</f>
        <v>Plan with friends</v>
      </c>
      <c r="O94" s="372" t="str">
        <f>IF(Badges!F580="A","A"," ")</f>
        <v xml:space="preserve"> </v>
      </c>
      <c r="Q94" s="603" t="str">
        <f>'Age-Level'!C46</f>
        <v>Rededication (1st year)</v>
      </c>
      <c r="R94" s="603"/>
      <c r="S94" s="384" t="str">
        <f>IF('Age-Level'!F46="C","C","")</f>
        <v/>
      </c>
    </row>
    <row r="95" spans="1:22" x14ac:dyDescent="0.2">
      <c r="A95" s="416"/>
      <c r="B95" s="378" t="str">
        <f>Journey!B48</f>
        <v>Alert</v>
      </c>
      <c r="C95" s="374" t="str">
        <f>IF(Journey!F31="C","C",IF(Journey!F31="P","P",""))</f>
        <v/>
      </c>
      <c r="E95" s="369"/>
      <c r="F95" s="370" t="str">
        <f>Badges!C411</f>
        <v>Watch candidates for elected office</v>
      </c>
      <c r="G95" s="372" t="str">
        <f>IF(Badges!F411="A","A"," ")</f>
        <v xml:space="preserve"> </v>
      </c>
      <c r="I95" s="369"/>
      <c r="J95" s="370" t="str">
        <f>Badges!C484</f>
        <v>Help clear an invasive species from</v>
      </c>
      <c r="K95" s="372" t="str">
        <f>IF(Badges!F484="A","A"," ")</f>
        <v>A</v>
      </c>
      <c r="M95" s="369"/>
      <c r="N95" s="370" t="str">
        <f>Badges!C581</f>
        <v>Plan with your family</v>
      </c>
      <c r="O95" s="372" t="str">
        <f>IF(Badges!F581="A","A"," ")</f>
        <v xml:space="preserve"> </v>
      </c>
      <c r="Q95" s="603" t="str">
        <f>'Age-Level'!C47</f>
        <v>Rededication (2nd year)</v>
      </c>
      <c r="R95" s="603"/>
      <c r="S95" s="384" t="str">
        <f>IF('Age-Level'!F47="C","C","")</f>
        <v/>
      </c>
      <c r="U95" s="367"/>
      <c r="V95" s="367"/>
    </row>
    <row r="96" spans="1:22" x14ac:dyDescent="0.2">
      <c r="A96" s="416"/>
      <c r="B96" s="378" t="str">
        <f>Journey!B55</f>
        <v>Affirm</v>
      </c>
      <c r="C96" s="374" t="str">
        <f>IF(Journey!F34="C","C",IF(Journey!F34="P","P",""))</f>
        <v/>
      </c>
      <c r="E96" s="369"/>
      <c r="F96" s="370" t="str">
        <f>Badges!C412</f>
        <v>Understand a famous debate in</v>
      </c>
      <c r="G96" s="372" t="str">
        <f>IF(Badges!F412="A","A"," ")</f>
        <v xml:space="preserve"> </v>
      </c>
      <c r="I96" s="369"/>
      <c r="J96" s="370" t="str">
        <f>Badges!C485</f>
        <v>Help with three general-maintenance</v>
      </c>
      <c r="K96" s="372" t="str">
        <f>IF(Badges!F485="A","A"," ")</f>
        <v xml:space="preserve"> </v>
      </c>
      <c r="M96" s="369"/>
      <c r="N96" s="370" t="str">
        <f>Badges!C582</f>
        <v>Plan over and over again</v>
      </c>
      <c r="O96" s="372" t="str">
        <f>IF(Badges!F582="A","A"," ")</f>
        <v xml:space="preserve"> </v>
      </c>
      <c r="Q96" s="603" t="str">
        <f>'Age-Level'!C48</f>
        <v>Rededication (3rd year)</v>
      </c>
      <c r="R96" s="603"/>
      <c r="S96" s="384" t="str">
        <f>IF('Age-Level'!F48="C","C","")</f>
        <v/>
      </c>
      <c r="U96" s="367"/>
      <c r="V96" s="367"/>
    </row>
    <row r="97" spans="1:23" x14ac:dyDescent="0.2">
      <c r="A97" s="376"/>
      <c r="B97" s="378" t="str">
        <f>Journey!B62</f>
        <v>Leader in Action</v>
      </c>
      <c r="C97" s="374" t="str">
        <f>IF(Journey!F43="C","C",IF(Journey!F43="P","P",""))</f>
        <v/>
      </c>
      <c r="E97" s="369">
        <v>4</v>
      </c>
      <c r="F97" s="370" t="str">
        <f>Badges!C413</f>
        <v>Understand a compromise</v>
      </c>
      <c r="G97" s="371"/>
      <c r="I97" s="369">
        <v>5</v>
      </c>
      <c r="J97" s="370" t="str">
        <f>Badges!C486</f>
        <v>Enjoy Girl Scout traditions</v>
      </c>
      <c r="K97" s="371"/>
      <c r="M97" s="583" t="str">
        <f>Badges!B586</f>
        <v>Business Plan</v>
      </c>
      <c r="N97" s="584"/>
      <c r="O97" s="584"/>
      <c r="Q97" s="603" t="str">
        <f>'Age-Level'!C49</f>
        <v>Rededication (4th year)</v>
      </c>
      <c r="R97" s="603"/>
      <c r="S97" s="384" t="str">
        <f>IF('Age-Level'!F49="C","C","")</f>
        <v/>
      </c>
      <c r="U97" s="367"/>
      <c r="V97" s="367"/>
    </row>
    <row r="98" spans="1:23" ht="14.25" customHeight="1" x14ac:dyDescent="0.2">
      <c r="B98" s="420" t="str">
        <f>Journey!A75</f>
        <v>MEdia</v>
      </c>
      <c r="C98" s="421"/>
      <c r="E98" s="369"/>
      <c r="F98" s="370" t="str">
        <f>Badges!C414</f>
        <v>A community compromise</v>
      </c>
      <c r="G98" s="372" t="str">
        <f>IF(Badges!F414="A","A"," ")</f>
        <v xml:space="preserve"> </v>
      </c>
      <c r="I98" s="369"/>
      <c r="J98" s="370" t="str">
        <f>Badges!C487</f>
        <v>Make a tradition "to do" list</v>
      </c>
      <c r="K98" s="372" t="str">
        <f>IF(Badges!F487="A","A"," ")</f>
        <v xml:space="preserve"> </v>
      </c>
      <c r="M98" s="369">
        <v>1</v>
      </c>
      <c r="N98" s="370" t="str">
        <f>Badges!C587</f>
        <v>Write your mission statement and</v>
      </c>
      <c r="O98" s="371"/>
      <c r="Q98" s="603" t="str">
        <f>'Age-Level'!C50</f>
        <v>Rededication (5th year)</v>
      </c>
      <c r="R98" s="603"/>
      <c r="S98" s="384" t="str">
        <f>IF('Age-Level'!F50="C","C","")</f>
        <v/>
      </c>
      <c r="U98" s="367"/>
      <c r="V98" s="367"/>
    </row>
    <row r="99" spans="1:23" x14ac:dyDescent="0.2">
      <c r="B99" s="378" t="str">
        <f>Journey!C77</f>
        <v>Monitor</v>
      </c>
      <c r="C99" s="374" t="str">
        <f>IF(Journey!F78="C","C",IF(Journey!F78="P","P",""))</f>
        <v/>
      </c>
      <c r="E99" s="369"/>
      <c r="F99" s="370" t="str">
        <f>Badges!C415</f>
        <v>A family or friendship compromise</v>
      </c>
      <c r="G99" s="372" t="str">
        <f>IF(Badges!F415="A","A"," ")</f>
        <v xml:space="preserve"> </v>
      </c>
      <c r="I99" s="369"/>
      <c r="J99" s="370" t="str">
        <f>Badges!C488</f>
        <v>Go global</v>
      </c>
      <c r="K99" s="372" t="str">
        <f>IF(Badges!F488="A","A"," ")</f>
        <v xml:space="preserve"> </v>
      </c>
      <c r="M99" s="369"/>
      <c r="N99" s="370" t="str">
        <f>Badges!C588</f>
        <v>A mission statement is a short</v>
      </c>
      <c r="O99" s="372" t="str">
        <f>IF(Badges!F588="A","A"," ")</f>
        <v xml:space="preserve"> </v>
      </c>
      <c r="Q99" s="586" t="str">
        <f>'Age-Level'!B51</f>
        <v>My Promise, My Faith (Year 1)</v>
      </c>
      <c r="R99" s="598"/>
      <c r="S99" s="384"/>
      <c r="U99" s="422"/>
      <c r="V99" s="423"/>
      <c r="W99" s="425"/>
    </row>
    <row r="100" spans="1:23" x14ac:dyDescent="0.2">
      <c r="B100" s="378" t="str">
        <f>Journey!C80</f>
        <v>Influence</v>
      </c>
      <c r="C100" s="374" t="str">
        <f>IF(Journey!F81="C","C",IF(Journey!F81="P","P",""))</f>
        <v/>
      </c>
      <c r="E100" s="369"/>
      <c r="F100" s="370" t="str">
        <f>Badges!C416</f>
        <v>A state or national compromise</v>
      </c>
      <c r="G100" s="372" t="str">
        <f>IF(Badges!F416="A","A"," ")</f>
        <v xml:space="preserve"> </v>
      </c>
      <c r="I100" s="369"/>
      <c r="J100" s="370" t="str">
        <f>Badges!C489</f>
        <v>Learn the history of your Girl Scout</v>
      </c>
      <c r="K100" s="372" t="str">
        <f>IF(Badges!F489="A","A"," ")</f>
        <v>A</v>
      </c>
      <c r="M100" s="369">
        <v>2</v>
      </c>
      <c r="N100" s="370" t="str">
        <f>Badges!C589</f>
        <v>Increase your customer base</v>
      </c>
      <c r="O100" s="371"/>
      <c r="Q100" s="393">
        <v>1</v>
      </c>
      <c r="R100" s="418" t="str">
        <f>'Age-Level'!C52</f>
        <v>Choose one line from the Law</v>
      </c>
      <c r="S100" s="384" t="str">
        <f>IF('Age-Level'!F52="A","A","")</f>
        <v/>
      </c>
      <c r="U100" s="367"/>
      <c r="V100" s="367"/>
    </row>
    <row r="101" spans="1:23" x14ac:dyDescent="0.2">
      <c r="B101" s="378" t="str">
        <f>Journey!C83</f>
        <v>Cultivate</v>
      </c>
      <c r="C101" s="374" t="str">
        <f>IF(Journey!F84="C","C",IF(Journey!F84="P","P",""))</f>
        <v/>
      </c>
      <c r="E101" s="369">
        <v>5</v>
      </c>
      <c r="F101" s="370" t="str">
        <f>Badges!C417</f>
        <v>Find common ground through</v>
      </c>
      <c r="G101" s="371"/>
      <c r="I101" s="583" t="str">
        <f>Badges!B492</f>
        <v>Trees</v>
      </c>
      <c r="J101" s="584"/>
      <c r="K101" s="584"/>
      <c r="M101" s="369"/>
      <c r="N101" s="370" t="str">
        <f>Badges!C590</f>
        <v>What's the number one reason</v>
      </c>
      <c r="O101" s="372" t="str">
        <f>IF(Badges!F590="A","A"," ")</f>
        <v xml:space="preserve"> </v>
      </c>
      <c r="Q101" s="392">
        <v>2</v>
      </c>
      <c r="R101" s="418" t="str">
        <f>'Age-Level'!C53</f>
        <v>Find a woman in your community</v>
      </c>
      <c r="S101" s="384" t="str">
        <f>IF('Age-Level'!F53="A","A","")</f>
        <v/>
      </c>
      <c r="U101" s="367"/>
      <c r="V101" s="367"/>
    </row>
    <row r="102" spans="1:23" x14ac:dyDescent="0.2">
      <c r="B102" s="378" t="str">
        <f>Journey!B86</f>
        <v>Leader in Action</v>
      </c>
      <c r="C102" s="374" t="str">
        <f>IF(Journey!F96="C","C",IF(Journey!F96="P","P",""))</f>
        <v/>
      </c>
      <c r="E102" s="369"/>
      <c r="F102" s="370" t="str">
        <f>Badges!C418</f>
        <v>Mediate a cookie conflict</v>
      </c>
      <c r="G102" s="372" t="str">
        <f>IF(Badges!F418="A","A"," ")</f>
        <v xml:space="preserve"> </v>
      </c>
      <c r="I102" s="369">
        <v>1</v>
      </c>
      <c r="J102" s="370" t="str">
        <f>Badges!C493</f>
        <v>Try some tree fun</v>
      </c>
      <c r="K102" s="371"/>
      <c r="M102" s="369">
        <v>3</v>
      </c>
      <c r="N102" s="370" t="str">
        <f>Badges!C591</f>
        <v>Get into the details</v>
      </c>
      <c r="O102" s="371"/>
      <c r="Q102" s="392">
        <v>3</v>
      </c>
      <c r="R102" s="418" t="str">
        <f>'Age-Level'!C54</f>
        <v>Gather three inspirational quotes</v>
      </c>
      <c r="S102" s="384" t="str">
        <f>IF('Age-Level'!F54="A","A","")</f>
        <v/>
      </c>
      <c r="U102" s="367"/>
      <c r="V102" s="367"/>
    </row>
    <row r="103" spans="1:23" x14ac:dyDescent="0.2">
      <c r="B103" s="386"/>
      <c r="C103" s="386"/>
      <c r="E103" s="369"/>
      <c r="F103" s="370" t="str">
        <f>Badges!C419</f>
        <v>Mediate with a pro</v>
      </c>
      <c r="G103" s="372" t="str">
        <f>IF(Badges!F419="A","A"," ")</f>
        <v xml:space="preserve"> </v>
      </c>
      <c r="I103" s="369"/>
      <c r="J103" s="370" t="str">
        <f>Badges!C494</f>
        <v>Take a tree trip</v>
      </c>
      <c r="K103" s="372" t="str">
        <f>IF(Badges!F494="A","A"," ")</f>
        <v xml:space="preserve"> </v>
      </c>
      <c r="M103" s="369"/>
      <c r="N103" s="370" t="str">
        <f>Badges!C592</f>
        <v>Decide what you want to do with</v>
      </c>
      <c r="O103" s="372" t="str">
        <f>IF(Badges!F592="A","A"," ")</f>
        <v xml:space="preserve"> </v>
      </c>
      <c r="Q103" s="392">
        <v>4</v>
      </c>
      <c r="R103" s="418" t="str">
        <f>'Age-Level'!C55</f>
        <v>Make something to remind you</v>
      </c>
      <c r="S103" s="384" t="str">
        <f>IF('Age-Level'!F55="A","A","")</f>
        <v/>
      </c>
      <c r="U103" s="367"/>
      <c r="V103" s="367"/>
    </row>
    <row r="104" spans="1:23" x14ac:dyDescent="0.2">
      <c r="A104" s="578" t="s">
        <v>149</v>
      </c>
      <c r="B104" s="579"/>
      <c r="C104" s="579"/>
      <c r="E104" s="369"/>
      <c r="F104" s="370" t="str">
        <f>Badges!C420</f>
        <v>Suggest solutions for a current</v>
      </c>
      <c r="G104" s="372" t="str">
        <f>IF(Badges!F420="A","A"," ")</f>
        <v xml:space="preserve"> </v>
      </c>
      <c r="I104" s="369"/>
      <c r="J104" s="370" t="str">
        <f>Badges!C495</f>
        <v>Design a tree house</v>
      </c>
      <c r="K104" s="372" t="str">
        <f>IF(Badges!F495="A","A"," ")</f>
        <v xml:space="preserve"> </v>
      </c>
      <c r="M104" s="369">
        <v>4</v>
      </c>
      <c r="N104" s="370" t="str">
        <f>Badges!C593</f>
        <v>Make a risk management plan</v>
      </c>
      <c r="O104" s="371"/>
      <c r="Q104" s="392">
        <v>5</v>
      </c>
      <c r="R104" s="418" t="str">
        <f>'Age-Level'!C56</f>
        <v xml:space="preserve">Make a commitment to live what </v>
      </c>
      <c r="S104" s="384" t="str">
        <f>IF('Age-Level'!F56="A","A","")</f>
        <v/>
      </c>
      <c r="U104" s="367"/>
      <c r="V104" s="367"/>
    </row>
    <row r="105" spans="1:23" x14ac:dyDescent="0.2">
      <c r="A105" s="381"/>
      <c r="B105" s="419" t="str">
        <f>Bridging!B6</f>
        <v>Pass It On!</v>
      </c>
      <c r="C105" s="373" t="str">
        <f>IF(Bridging!F10="C","C",IF(Bridging!F10="P","P",""))</f>
        <v/>
      </c>
      <c r="E105" s="583" t="str">
        <f>Badges!B423</f>
        <v>New Cuisines</v>
      </c>
      <c r="F105" s="584"/>
      <c r="G105" s="584"/>
      <c r="I105" s="369"/>
      <c r="J105" s="370" t="str">
        <f>Badges!C496</f>
        <v>Cook a tree dish</v>
      </c>
      <c r="K105" s="372" t="str">
        <f>IF(Badges!F496="A","A"," ")</f>
        <v xml:space="preserve"> </v>
      </c>
      <c r="M105" s="369"/>
      <c r="N105" s="370" t="str">
        <f>Badges!C594</f>
        <v>A risk management plan gets you</v>
      </c>
      <c r="O105" s="372" t="str">
        <f>IF(Badges!F594="A","A"," ")</f>
        <v xml:space="preserve"> </v>
      </c>
      <c r="Q105" s="586" t="str">
        <f>'Age-Level'!B58</f>
        <v>My Promise, My Faith (Year 2)</v>
      </c>
      <c r="R105" s="598"/>
      <c r="S105" s="384"/>
      <c r="U105" s="367"/>
      <c r="V105" s="367"/>
    </row>
    <row r="106" spans="1:23" x14ac:dyDescent="0.2">
      <c r="A106" s="381"/>
      <c r="B106" s="382" t="str">
        <f>Bridging!B11</f>
        <v>Look Ahead!</v>
      </c>
      <c r="C106" s="373" t="str">
        <f>IF(Bridging!F15="C","C",IF(Bridging!F15="P","P",""))</f>
        <v/>
      </c>
      <c r="E106" s="369">
        <v>1</v>
      </c>
      <c r="F106" s="370" t="str">
        <f>Badges!C424</f>
        <v>Make a dish from another country</v>
      </c>
      <c r="G106" s="371"/>
      <c r="I106" s="369">
        <v>2</v>
      </c>
      <c r="J106" s="370" t="str">
        <f>Badges!C497</f>
        <v>Dig into the amazing science of</v>
      </c>
      <c r="K106" s="371"/>
      <c r="M106" s="369">
        <v>5</v>
      </c>
      <c r="N106" s="370" t="str">
        <f>Badges!C595</f>
        <v>Get expert feedback on your plan</v>
      </c>
      <c r="O106" s="371"/>
      <c r="Q106" s="393">
        <v>1</v>
      </c>
      <c r="R106" s="418" t="str">
        <f>'Age-Level'!C59</f>
        <v>Choose one line from the Law</v>
      </c>
      <c r="S106" s="384" t="str">
        <f>IF('Age-Level'!F59="A","A","")</f>
        <v/>
      </c>
      <c r="U106" s="367"/>
      <c r="V106" s="367"/>
    </row>
    <row r="107" spans="1:23" x14ac:dyDescent="0.2">
      <c r="A107" s="381"/>
      <c r="B107" s="418" t="str">
        <f>Bridging!C16</f>
        <v>Plan a Ceremony</v>
      </c>
      <c r="C107" s="373" t="str">
        <f>IF(Bridging!F17="C","C",IF(Bridging!F17="P","P",""))</f>
        <v/>
      </c>
      <c r="E107" s="369"/>
      <c r="F107" s="370" t="str">
        <f>Badges!C425</f>
        <v>Cook something from an area of the</v>
      </c>
      <c r="G107" s="372" t="str">
        <f>IF(Badges!F425="A","A"," ")</f>
        <v xml:space="preserve"> </v>
      </c>
      <c r="I107" s="369"/>
      <c r="J107" s="370" t="str">
        <f>Badges!C498</f>
        <v>Be a naturalist in your neighborhood</v>
      </c>
      <c r="K107" s="372" t="str">
        <f>IF(Badges!F498="A","A"," ")</f>
        <v xml:space="preserve"> </v>
      </c>
      <c r="M107" s="369"/>
      <c r="N107" s="370" t="str">
        <f>Badges!C596</f>
        <v>Once you have your business plan</v>
      </c>
      <c r="O107" s="372" t="str">
        <f>IF(Badges!F596="A","A"," ")</f>
        <v xml:space="preserve"> </v>
      </c>
      <c r="Q107" s="392">
        <v>2</v>
      </c>
      <c r="R107" s="418" t="str">
        <f>'Age-Level'!C60</f>
        <v>Find a woman in your community</v>
      </c>
      <c r="S107" s="384" t="str">
        <f>IF('Age-Level'!F60="A","A","")</f>
        <v/>
      </c>
      <c r="U107" s="367"/>
      <c r="V107" s="367"/>
    </row>
    <row r="108" spans="1:23" x14ac:dyDescent="0.2">
      <c r="B108" s="383" t="s">
        <v>150</v>
      </c>
      <c r="C108" s="373" t="str">
        <f>IF(Bridging!F18="C","C",IF(Bridging!F18="P","P",""))</f>
        <v/>
      </c>
      <c r="E108" s="369"/>
      <c r="F108" s="370" t="str">
        <f>Badges!C426</f>
        <v>Find a relative, friend, or neighbor</v>
      </c>
      <c r="G108" s="372" t="str">
        <f>IF(Badges!F426="A","A"," ")</f>
        <v xml:space="preserve"> </v>
      </c>
      <c r="I108" s="369"/>
      <c r="J108" s="370" t="str">
        <f>Badges!C499</f>
        <v>Sketch and label the parts of a tree</v>
      </c>
      <c r="K108" s="372" t="str">
        <f>IF(Badges!F499="A","A"," ")</f>
        <v xml:space="preserve"> </v>
      </c>
      <c r="M108" s="583" t="str">
        <f>Badges!B612</f>
        <v>Think Big</v>
      </c>
      <c r="N108" s="584"/>
      <c r="O108" s="584"/>
      <c r="Q108" s="392">
        <v>3</v>
      </c>
      <c r="R108" s="418" t="str">
        <f>'Age-Level'!C61</f>
        <v>Gather three inspirational quotes</v>
      </c>
      <c r="S108" s="384" t="str">
        <f>IF('Age-Level'!F61="A","A","")</f>
        <v/>
      </c>
      <c r="U108" s="367"/>
      <c r="V108" s="367"/>
    </row>
    <row r="109" spans="1:23" x14ac:dyDescent="0.2">
      <c r="B109" s="377"/>
      <c r="C109" s="425"/>
      <c r="E109" s="369"/>
      <c r="F109" s="370" t="str">
        <f>Badges!C427</f>
        <v>Let a particular ingredient be your</v>
      </c>
      <c r="G109" s="372" t="str">
        <f>IF(Badges!F427="A","A"," ")</f>
        <v xml:space="preserve"> </v>
      </c>
      <c r="I109" s="369"/>
      <c r="J109" s="370" t="str">
        <f>Badges!C500</f>
        <v>Delve into the forest life cycle</v>
      </c>
      <c r="K109" s="372" t="str">
        <f>IF(Badges!F500="A","A"," ")</f>
        <v xml:space="preserve"> </v>
      </c>
      <c r="M109" s="369">
        <v>1</v>
      </c>
      <c r="N109" s="370" t="str">
        <f>Badges!C613</f>
        <v>Come up with a big idea</v>
      </c>
      <c r="O109" s="371"/>
      <c r="Q109" s="392">
        <v>4</v>
      </c>
      <c r="R109" s="418" t="str">
        <f>'Age-Level'!C62</f>
        <v>Make something to remind you</v>
      </c>
      <c r="S109" s="384" t="str">
        <f>IF('Age-Level'!F62="A","A","")</f>
        <v/>
      </c>
      <c r="U109" s="367"/>
      <c r="V109" s="367"/>
    </row>
    <row r="110" spans="1:23" x14ac:dyDescent="0.2">
      <c r="A110" s="583" t="str">
        <f>Badges!B354</f>
        <v>Comic Artist</v>
      </c>
      <c r="B110" s="584"/>
      <c r="C110" s="584"/>
      <c r="E110" s="369">
        <v>2</v>
      </c>
      <c r="F110" s="370" t="str">
        <f>Badges!C428</f>
        <v>Discover a dish from another region</v>
      </c>
      <c r="G110" s="371"/>
      <c r="I110" s="369">
        <v>3</v>
      </c>
      <c r="J110" s="370" t="str">
        <f>Badges!C501</f>
        <v>Make a creative project starring</v>
      </c>
      <c r="K110" s="371"/>
      <c r="M110" s="369"/>
      <c r="N110" s="370" t="str">
        <f>Badges!C614</f>
        <v>As you and your friends think about</v>
      </c>
      <c r="O110" s="372" t="str">
        <f>IF(Badges!F614="A","A"," ")</f>
        <v xml:space="preserve"> </v>
      </c>
      <c r="Q110" s="392">
        <v>5</v>
      </c>
      <c r="R110" s="418" t="str">
        <f>'Age-Level'!C63</f>
        <v xml:space="preserve">Make a commitment to live what </v>
      </c>
      <c r="S110" s="384" t="str">
        <f>IF('Age-Level'!F63="A","A","")</f>
        <v/>
      </c>
      <c r="U110" s="423"/>
      <c r="V110" s="423"/>
      <c r="W110" s="425"/>
    </row>
    <row r="111" spans="1:23" x14ac:dyDescent="0.2">
      <c r="A111" s="369">
        <v>1</v>
      </c>
      <c r="B111" s="370" t="str">
        <f>Badges!C355</f>
        <v>Delve into the world of comics</v>
      </c>
      <c r="C111" s="371"/>
      <c r="E111" s="369"/>
      <c r="F111" s="370" t="str">
        <f>Badges!C429</f>
        <v>Put together a meal based on a food</v>
      </c>
      <c r="G111" s="372" t="str">
        <f>IF(Badges!F429="A","A"," ")</f>
        <v xml:space="preserve"> </v>
      </c>
      <c r="I111" s="369"/>
      <c r="J111" s="370" t="str">
        <f>Badges!C502</f>
        <v>Get tree crafty</v>
      </c>
      <c r="K111" s="372" t="str">
        <f>IF(Badges!F502="A","A"," ")</f>
        <v xml:space="preserve"> </v>
      </c>
      <c r="M111" s="369">
        <v>2</v>
      </c>
      <c r="N111" s="370" t="str">
        <f>Badges!C615</f>
        <v>Take your sales to the next level</v>
      </c>
      <c r="O111" s="371"/>
      <c r="Q111" s="586" t="str">
        <f>'Age-Level'!B65</f>
        <v>My Promise, My Faith (Year 3)</v>
      </c>
      <c r="R111" s="598"/>
      <c r="S111" s="384"/>
      <c r="U111" s="367"/>
      <c r="V111" s="367"/>
    </row>
    <row r="112" spans="1:23" x14ac:dyDescent="0.2">
      <c r="A112" s="369"/>
      <c r="B112" s="370" t="str">
        <f>Badges!C356</f>
        <v>Collect comic strips from the</v>
      </c>
      <c r="C112" s="372" t="str">
        <f>IF(Badges!F356="A","A"," ")</f>
        <v xml:space="preserve"> </v>
      </c>
      <c r="E112" s="369"/>
      <c r="F112" s="370" t="str">
        <f>Badges!C430</f>
        <v>Research and cook a regional</v>
      </c>
      <c r="G112" s="372" t="str">
        <f>IF(Badges!F430="A","A"," ")</f>
        <v xml:space="preserve"> </v>
      </c>
      <c r="I112" s="369"/>
      <c r="J112" s="370" t="str">
        <f>Badges!C503</f>
        <v>Capture a tree on your convas or the</v>
      </c>
      <c r="K112" s="372" t="str">
        <f>IF(Badges!F503="A","A"," ")</f>
        <v xml:space="preserve"> </v>
      </c>
      <c r="M112" s="369"/>
      <c r="N112" s="370" t="str">
        <f>Badges!C616</f>
        <v>When you have a big goal, you have</v>
      </c>
      <c r="O112" s="372" t="str">
        <f>IF(Badges!F616="A","A"," ")</f>
        <v xml:space="preserve"> </v>
      </c>
      <c r="Q112" s="393">
        <v>1</v>
      </c>
      <c r="R112" s="418" t="str">
        <f>'Age-Level'!C66</f>
        <v>Choose one line from the Law</v>
      </c>
      <c r="S112" s="384" t="str">
        <f>IF('Age-Level'!F66="A","A","")</f>
        <v/>
      </c>
      <c r="U112" s="367"/>
      <c r="V112" s="367"/>
    </row>
    <row r="113" spans="1:22" x14ac:dyDescent="0.2">
      <c r="A113" s="369"/>
      <c r="B113" s="370" t="str">
        <f>Badges!C357</f>
        <v>Visit with a comic artist</v>
      </c>
      <c r="C113" s="372" t="str">
        <f>IF(Badges!F357="A","A"," ")</f>
        <v xml:space="preserve"> </v>
      </c>
      <c r="E113" s="369"/>
      <c r="F113" s="370" t="str">
        <f>Badges!C431</f>
        <v>Find out how well you know your</v>
      </c>
      <c r="G113" s="372" t="str">
        <f>IF(Badges!F431="A","A"," ")</f>
        <v xml:space="preserve"> </v>
      </c>
      <c r="I113" s="369"/>
      <c r="J113" s="370" t="str">
        <f>Badges!C504</f>
        <v>Create your own tree legend</v>
      </c>
      <c r="K113" s="372" t="str">
        <f>IF(Badges!F504="A","A"," ")</f>
        <v xml:space="preserve"> </v>
      </c>
      <c r="M113" s="369">
        <v>3</v>
      </c>
      <c r="N113" s="370" t="str">
        <f>Badges!C617</f>
        <v>Sell your big dream to others</v>
      </c>
      <c r="O113" s="371"/>
      <c r="Q113" s="392">
        <v>2</v>
      </c>
      <c r="R113" s="418" t="str">
        <f>'Age-Level'!C67</f>
        <v>Find a woman in your community</v>
      </c>
      <c r="S113" s="384" t="str">
        <f>IF('Age-Level'!F67="A","A","")</f>
        <v/>
      </c>
      <c r="U113" s="367"/>
      <c r="V113" s="367"/>
    </row>
    <row r="114" spans="1:22" x14ac:dyDescent="0.2">
      <c r="A114" s="369"/>
      <c r="B114" s="370" t="str">
        <f>Badges!C358</f>
        <v>Make sticky-note comics</v>
      </c>
      <c r="C114" s="372" t="str">
        <f>IF(Badges!F358="A","A"," ")</f>
        <v xml:space="preserve"> </v>
      </c>
      <c r="E114" s="369">
        <v>3</v>
      </c>
      <c r="F114" s="370" t="str">
        <f>Badges!C432</f>
        <v>Whip up a dish from another time</v>
      </c>
      <c r="G114" s="371"/>
      <c r="I114" s="369">
        <v>4</v>
      </c>
      <c r="J114" s="370" t="str">
        <f>Badges!C505</f>
        <v>Explore the connection between</v>
      </c>
      <c r="K114" s="371"/>
      <c r="M114" s="369"/>
      <c r="N114" s="370" t="str">
        <f>Badges!C618</f>
        <v>Whether you're using your cookie</v>
      </c>
      <c r="O114" s="372" t="str">
        <f>IF(Badges!F618="A","A"," ")</f>
        <v xml:space="preserve"> </v>
      </c>
      <c r="Q114" s="392">
        <v>3</v>
      </c>
      <c r="R114" s="418" t="str">
        <f>'Age-Level'!C68</f>
        <v>Gather three inspirational quotes</v>
      </c>
      <c r="S114" s="384" t="str">
        <f>IF('Age-Level'!F68="A","A","")</f>
        <v/>
      </c>
      <c r="U114" s="367"/>
      <c r="V114" s="367"/>
    </row>
    <row r="115" spans="1:22" x14ac:dyDescent="0.2">
      <c r="A115" s="369">
        <v>2</v>
      </c>
      <c r="B115" s="370" t="str">
        <f>Badges!C359</f>
        <v>Choose a story to tell</v>
      </c>
      <c r="C115" s="371"/>
      <c r="E115" s="369"/>
      <c r="F115" s="370" t="str">
        <f>Badges!C433</f>
        <v>Try a recipe inspired by a historical</v>
      </c>
      <c r="G115" s="372" t="str">
        <f>IF(Badges!F433="A","A"," ")</f>
        <v xml:space="preserve"> </v>
      </c>
      <c r="I115" s="369"/>
      <c r="J115" s="370" t="str">
        <f>Badges!C506</f>
        <v>Debate logging, clear-cutting, and</v>
      </c>
      <c r="K115" s="372" t="str">
        <f>IF(Badges!F506="A","A"," ")</f>
        <v xml:space="preserve"> </v>
      </c>
      <c r="M115" s="369">
        <v>4</v>
      </c>
      <c r="N115" s="370" t="str">
        <f>Badges!C619</f>
        <v>Ask experts to help you take your</v>
      </c>
      <c r="O115" s="371"/>
      <c r="Q115" s="392">
        <v>4</v>
      </c>
      <c r="R115" s="418" t="str">
        <f>'Age-Level'!C69</f>
        <v>Make something to remind you</v>
      </c>
      <c r="S115" s="384" t="str">
        <f>IF('Age-Level'!F69="A","A","")</f>
        <v/>
      </c>
      <c r="U115" s="367"/>
      <c r="V115" s="367"/>
    </row>
    <row r="116" spans="1:22" x14ac:dyDescent="0.2">
      <c r="A116" s="369"/>
      <c r="B116" s="370" t="str">
        <f>Badges!C360</f>
        <v>Think of a story from your life</v>
      </c>
      <c r="C116" s="372" t="str">
        <f>IF(Badges!F360="A","A"," ")</f>
        <v xml:space="preserve"> </v>
      </c>
      <c r="E116" s="369"/>
      <c r="F116" s="370" t="str">
        <f>Badges!C434</f>
        <v>Ask a grandparent or other relative</v>
      </c>
      <c r="G116" s="372" t="str">
        <f>IF(Badges!F434="A","A"," ")</f>
        <v xml:space="preserve"> </v>
      </c>
      <c r="I116" s="369"/>
      <c r="J116" s="370" t="str">
        <f>Badges!C507</f>
        <v>Chart how wood travels</v>
      </c>
      <c r="K116" s="372" t="str">
        <f>IF(Badges!F507="A","A"," ")</f>
        <v xml:space="preserve"> </v>
      </c>
      <c r="M116" s="369"/>
      <c r="N116" s="370" t="str">
        <f>Badges!C620</f>
        <v>Show your plan to a businesswoman</v>
      </c>
      <c r="O116" s="372" t="str">
        <f>IF(Badges!F620="A","A"," ")</f>
        <v xml:space="preserve"> </v>
      </c>
      <c r="Q116" s="392">
        <v>5</v>
      </c>
      <c r="R116" s="418" t="str">
        <f>'Age-Level'!C70</f>
        <v xml:space="preserve">Make a commitment to live what </v>
      </c>
      <c r="S116" s="384" t="str">
        <f>IF('Age-Level'!F70="A","A","")</f>
        <v/>
      </c>
    </row>
    <row r="117" spans="1:22" x14ac:dyDescent="0.2">
      <c r="A117" s="369"/>
      <c r="B117" s="370" t="str">
        <f>Badges!C361</f>
        <v>Think of a story from a book or</v>
      </c>
      <c r="C117" s="372" t="str">
        <f>IF(Badges!F361="A","A"," ")</f>
        <v xml:space="preserve"> </v>
      </c>
      <c r="E117" s="369"/>
      <c r="F117" s="370" t="str">
        <f>Badges!C435</f>
        <v>Pick a piece of the past that excites</v>
      </c>
      <c r="G117" s="372" t="str">
        <f>IF(Badges!F435="A","A"," ")</f>
        <v xml:space="preserve"> </v>
      </c>
      <c r="I117" s="369"/>
      <c r="J117" s="370" t="str">
        <f>Badges!C508</f>
        <v>Create a dream tree garden</v>
      </c>
      <c r="K117" s="372" t="str">
        <f>IF(Badges!F508="A","A"," ")</f>
        <v xml:space="preserve"> </v>
      </c>
      <c r="M117" s="369">
        <v>5</v>
      </c>
      <c r="N117" s="370" t="str">
        <f>Badges!C621</f>
        <v>Share your experience in a big way</v>
      </c>
      <c r="O117" s="371"/>
      <c r="Q117" s="586" t="str">
        <f>'Age-Level'!B72</f>
        <v>Safety Award</v>
      </c>
      <c r="R117" s="598"/>
      <c r="S117" s="384"/>
    </row>
    <row r="118" spans="1:22" x14ac:dyDescent="0.2">
      <c r="A118" s="369"/>
      <c r="B118" s="370" t="str">
        <f>Badges!C362</f>
        <v>Make something up</v>
      </c>
      <c r="C118" s="372" t="str">
        <f>IF(Badges!F362="A","A"," ")</f>
        <v xml:space="preserve"> </v>
      </c>
      <c r="E118" s="369">
        <v>4</v>
      </c>
      <c r="F118" s="370" t="str">
        <f>Badges!C436</f>
        <v>Cook a dish that makes a statement</v>
      </c>
      <c r="G118" s="371"/>
      <c r="I118" s="369">
        <v>5</v>
      </c>
      <c r="J118" s="370" t="str">
        <f>Badges!C509</f>
        <v>Help trees thrive</v>
      </c>
      <c r="K118" s="371"/>
      <c r="M118" s="369"/>
      <c r="N118" s="370" t="str">
        <f>Badges!C622</f>
        <v>Think of innovative ways to let your</v>
      </c>
      <c r="O118" s="372" t="str">
        <f>IF(Badges!F622="A","A"," ")</f>
        <v xml:space="preserve"> </v>
      </c>
      <c r="Q118" s="393">
        <v>1</v>
      </c>
      <c r="R118" s="418" t="str">
        <f>'Age-Level'!C73</f>
        <v>Learn how to make a room safe for a</v>
      </c>
      <c r="S118" s="384" t="str">
        <f>IF('Age-Level'!F73="A","A","")</f>
        <v/>
      </c>
    </row>
    <row r="119" spans="1:22" x14ac:dyDescent="0.2">
      <c r="A119" s="369">
        <v>3</v>
      </c>
      <c r="B119" s="370" t="str">
        <f>Badges!C363</f>
        <v>Draw it out</v>
      </c>
      <c r="C119" s="371"/>
      <c r="E119" s="369"/>
      <c r="F119" s="370" t="str">
        <f>Badges!C437</f>
        <v>Take a processed food you love and</v>
      </c>
      <c r="G119" s="372" t="str">
        <f>IF(Badges!F437="A","A"," ")</f>
        <v xml:space="preserve"> </v>
      </c>
      <c r="I119" s="369"/>
      <c r="J119" s="370" t="str">
        <f>Badges!C510</f>
        <v>Plant a tree</v>
      </c>
      <c r="K119" s="372" t="str">
        <f>IF(Badges!F510="A","A"," ")</f>
        <v xml:space="preserve"> </v>
      </c>
      <c r="M119" s="416"/>
      <c r="N119" s="385"/>
      <c r="O119" s="425"/>
      <c r="Q119" s="392">
        <v>2</v>
      </c>
      <c r="R119" s="418" t="str">
        <f>'Age-Level'!C74</f>
        <v>Find out about water safety</v>
      </c>
      <c r="S119" s="384" t="str">
        <f>IF('Age-Level'!F74="A","A","")</f>
        <v/>
      </c>
    </row>
    <row r="120" spans="1:22" x14ac:dyDescent="0.2">
      <c r="A120" s="369"/>
      <c r="B120" s="370" t="str">
        <f>Badges!C364</f>
        <v>Use tracing paper</v>
      </c>
      <c r="C120" s="372" t="str">
        <f>IF(Badges!F364="A","A"," ")</f>
        <v xml:space="preserve"> </v>
      </c>
      <c r="E120" s="369"/>
      <c r="F120" s="370" t="str">
        <f>Badges!C438</f>
        <v>Choose a veggie protein and find a</v>
      </c>
      <c r="G120" s="372" t="str">
        <f>IF(Badges!F438="A","A"," ")</f>
        <v xml:space="preserve"> </v>
      </c>
      <c r="I120" s="369"/>
      <c r="J120" s="370" t="str">
        <f>Badges!C511</f>
        <v>Tend to a tree somewhere in your</v>
      </c>
      <c r="K120" s="372" t="str">
        <f>IF(Badges!F511="A","A"," ")</f>
        <v xml:space="preserve"> </v>
      </c>
      <c r="Q120" s="392">
        <v>3</v>
      </c>
      <c r="R120" s="418" t="str">
        <f>'Age-Level'!C75</f>
        <v>Teach a Daisy or Brownie what to do if</v>
      </c>
      <c r="S120" s="384" t="str">
        <f>IF('Age-Level'!F75="A","A","")</f>
        <v/>
      </c>
    </row>
    <row r="121" spans="1:22" x14ac:dyDescent="0.2">
      <c r="A121" s="369"/>
      <c r="B121" s="370" t="str">
        <f>Badges!C365</f>
        <v>Do a "free draw."</v>
      </c>
      <c r="C121" s="372" t="str">
        <f>IF(Badges!F365="A","A"," ")</f>
        <v xml:space="preserve"> </v>
      </c>
      <c r="E121" s="369"/>
      <c r="F121" s="370" t="str">
        <f>Badges!C439</f>
        <v>Try a recipe for a special diet</v>
      </c>
      <c r="G121" s="372" t="str">
        <f>IF(Badges!F439="A","A"," ")</f>
        <v xml:space="preserve"> </v>
      </c>
      <c r="I121" s="369"/>
      <c r="J121" s="370" t="str">
        <f>Badges!C512</f>
        <v>Shadow one of the tree caretakers</v>
      </c>
      <c r="K121" s="372" t="str">
        <f>IF(Badges!F512="A","A"," ")</f>
        <v xml:space="preserve"> </v>
      </c>
      <c r="Q121" s="392">
        <v>4</v>
      </c>
      <c r="R121" s="418" t="str">
        <f>'Age-Level'!C76</f>
        <v>With your family, make sure you have</v>
      </c>
      <c r="S121" s="384" t="str">
        <f>IF('Age-Level'!F76="A","A","")</f>
        <v/>
      </c>
    </row>
    <row r="122" spans="1:22" x14ac:dyDescent="0.2">
      <c r="A122" s="369"/>
      <c r="B122" s="370" t="str">
        <f>Badges!C366</f>
        <v>Use a how-to book, video, or</v>
      </c>
      <c r="C122" s="372" t="str">
        <f>IF(Badges!F366="A","A"," ")</f>
        <v xml:space="preserve"> </v>
      </c>
      <c r="E122" s="369">
        <v>5</v>
      </c>
      <c r="F122" s="370" t="str">
        <f>Badges!C440</f>
        <v>Share your dishes on a culinary</v>
      </c>
      <c r="G122" s="371"/>
      <c r="I122" s="583" t="str">
        <f>Badges!B516</f>
        <v>Budgeting</v>
      </c>
      <c r="J122" s="584"/>
      <c r="K122" s="584"/>
      <c r="Q122" s="392">
        <v>5</v>
      </c>
      <c r="R122" s="418" t="str">
        <f>'Age-Level'!C77</f>
        <v>Discuss bullying with your Girl Scout</v>
      </c>
      <c r="S122" s="384" t="str">
        <f>IF('Age-Level'!F77="A","A","")</f>
        <v/>
      </c>
    </row>
    <row r="123" spans="1:22" x14ac:dyDescent="0.2">
      <c r="A123" s="369">
        <v>4</v>
      </c>
      <c r="B123" s="370" t="str">
        <f>Badges!C367</f>
        <v>Frame it in four panels</v>
      </c>
      <c r="C123" s="371"/>
      <c r="E123" s="369"/>
      <c r="F123" s="370" t="str">
        <f>Badges!C441</f>
        <v>Throw a potluck party</v>
      </c>
      <c r="G123" s="372" t="str">
        <f>IF(Badges!F441="A","A"," ")</f>
        <v xml:space="preserve"> </v>
      </c>
      <c r="I123" s="369">
        <v>1</v>
      </c>
      <c r="J123" s="370" t="str">
        <f>Badges!C517</f>
        <v>Practice budgeting for your values</v>
      </c>
      <c r="K123" s="371"/>
      <c r="Q123" s="392"/>
      <c r="R123" s="392"/>
      <c r="S123" s="362"/>
    </row>
    <row r="124" spans="1:22" x14ac:dyDescent="0.2">
      <c r="A124" s="369"/>
      <c r="B124" s="370" t="str">
        <f>Badges!C368</f>
        <v>Use facial expressions</v>
      </c>
      <c r="C124" s="372" t="str">
        <f>IF(Badges!F368="A","A"," ")</f>
        <v xml:space="preserve"> </v>
      </c>
      <c r="E124" s="369"/>
      <c r="F124" s="370" t="str">
        <f>Badges!C442</f>
        <v>Host a "new cuisine" party</v>
      </c>
      <c r="G124" s="372" t="str">
        <f>IF(Badges!F442="A","A"," ")</f>
        <v xml:space="preserve"> </v>
      </c>
      <c r="I124" s="369"/>
      <c r="J124" s="370" t="str">
        <f>Badges!C518</f>
        <v>Create a team values list</v>
      </c>
      <c r="K124" s="372" t="str">
        <f>IF(Badges!F518="A","A"," ")</f>
        <v xml:space="preserve"> </v>
      </c>
      <c r="Q124" s="575"/>
      <c r="R124" s="576"/>
      <c r="S124" s="576"/>
    </row>
    <row r="125" spans="1:22" x14ac:dyDescent="0.2">
      <c r="A125" s="369"/>
      <c r="B125" s="370" t="str">
        <f>Badges!C369</f>
        <v>Use body postures</v>
      </c>
      <c r="C125" s="372" t="str">
        <f>IF(Badges!F369="A","A"," ")</f>
        <v xml:space="preserve"> </v>
      </c>
      <c r="E125" s="369"/>
      <c r="F125" s="370" t="str">
        <f>Badges!C443</f>
        <v>Hold a progressive dinner with</v>
      </c>
      <c r="G125" s="372" t="str">
        <f>IF(Badges!F443="A","A"," ")</f>
        <v xml:space="preserve"> </v>
      </c>
      <c r="I125" s="369"/>
      <c r="J125" s="370" t="str">
        <f>Badges!C519</f>
        <v>Make your own values list</v>
      </c>
      <c r="K125" s="372" t="str">
        <f>IF(Badges!F519="A","A"," ")</f>
        <v xml:space="preserve"> </v>
      </c>
    </row>
    <row r="126" spans="1:22" x14ac:dyDescent="0.2">
      <c r="A126" s="369"/>
      <c r="B126" s="370" t="str">
        <f>Badges!C370</f>
        <v xml:space="preserve">Use both facial expressions and </v>
      </c>
      <c r="C126" s="372" t="str">
        <f>IF(Badges!F370="A","A"," ")</f>
        <v xml:space="preserve"> </v>
      </c>
      <c r="E126" s="583" t="str">
        <f>Badges!B446</f>
        <v>Cadette First Aid</v>
      </c>
      <c r="F126" s="584"/>
      <c r="G126" s="584"/>
      <c r="I126" s="369"/>
      <c r="J126" s="370" t="str">
        <f>Badges!C520</f>
        <v>Find out how other people budget to</v>
      </c>
      <c r="K126" s="372" t="str">
        <f>IF(Badges!F520="A","A"," ")</f>
        <v xml:space="preserve"> </v>
      </c>
    </row>
    <row r="127" spans="1:22" x14ac:dyDescent="0.2">
      <c r="A127" s="369">
        <v>5</v>
      </c>
      <c r="B127" s="370" t="str">
        <f>Badges!C371</f>
        <v>Add the words</v>
      </c>
      <c r="C127" s="371"/>
      <c r="E127" s="369">
        <v>1</v>
      </c>
      <c r="F127" s="370" t="str">
        <f>Badges!C447</f>
        <v>Understand how to care for younger</v>
      </c>
      <c r="G127" s="371"/>
      <c r="I127" s="369">
        <v>2</v>
      </c>
      <c r="J127" s="370" t="str">
        <f>Badges!C521</f>
        <v>Learn to track your spending</v>
      </c>
      <c r="K127" s="371"/>
    </row>
    <row r="128" spans="1:22" x14ac:dyDescent="0.2">
      <c r="A128" s="369"/>
      <c r="B128" s="370" t="str">
        <f>Badges!C372</f>
        <v>Add some dialogue</v>
      </c>
      <c r="C128" s="372" t="str">
        <f>IF(Badges!F372="A","A"," ")</f>
        <v xml:space="preserve"> </v>
      </c>
      <c r="E128" s="369"/>
      <c r="F128" s="370" t="str">
        <f>Badges!C448</f>
        <v>Take a babysitting class</v>
      </c>
      <c r="G128" s="372" t="str">
        <f>IF(Badges!F448="A","A"," ")</f>
        <v xml:space="preserve"> </v>
      </c>
      <c r="I128" s="369"/>
      <c r="J128" s="370" t="str">
        <f>Badges!C522</f>
        <v>Get on the "write" track</v>
      </c>
      <c r="K128" s="372" t="str">
        <f>IF(Badges!F522="A","A"," ")</f>
        <v xml:space="preserve"> </v>
      </c>
    </row>
    <row r="129" spans="1:19" x14ac:dyDescent="0.2">
      <c r="A129" s="369"/>
      <c r="B129" s="370" t="str">
        <f>Badges!C373</f>
        <v>Add thought bubbles</v>
      </c>
      <c r="C129" s="372" t="str">
        <f>IF(Badges!F373="A","A"," ")</f>
        <v xml:space="preserve"> </v>
      </c>
      <c r="E129" s="369"/>
      <c r="F129" s="370" t="str">
        <f>Badges!C449</f>
        <v>Ask a medical professional</v>
      </c>
      <c r="G129" s="372" t="str">
        <f>IF(Badges!F449="A","A"," ")</f>
        <v xml:space="preserve"> </v>
      </c>
      <c r="I129" s="369"/>
      <c r="J129" s="370" t="str">
        <f>Badges!C523</f>
        <v>Spot spending habits</v>
      </c>
      <c r="K129" s="372" t="str">
        <f>IF(Badges!F523="A","A"," ")</f>
        <v xml:space="preserve"> </v>
      </c>
    </row>
    <row r="130" spans="1:19" x14ac:dyDescent="0.2">
      <c r="A130" s="369"/>
      <c r="B130" s="370" t="str">
        <f>Badges!C374</f>
        <v>Run a narrative in separate</v>
      </c>
      <c r="C130" s="372" t="str">
        <f>IF(Badges!F374="A","A"," ")</f>
        <v xml:space="preserve"> </v>
      </c>
      <c r="E130" s="369"/>
      <c r="F130" s="370" t="str">
        <f>Badges!C450</f>
        <v>Talk to child care professionals</v>
      </c>
      <c r="G130" s="372" t="str">
        <f>IF(Badges!F450="A","A"," ")</f>
        <v xml:space="preserve"> </v>
      </c>
      <c r="I130" s="369"/>
      <c r="J130" s="370" t="str">
        <f>Badges!C524</f>
        <v>Pretend you're a psychologist</v>
      </c>
      <c r="K130" s="372" t="str">
        <f>IF(Badges!F524="A","A"," ")</f>
        <v xml:space="preserve"> </v>
      </c>
    </row>
    <row r="131" spans="1:19" x14ac:dyDescent="0.2">
      <c r="A131" s="583" t="str">
        <f>Badges!B377</f>
        <v>Good Sportsmanship</v>
      </c>
      <c r="B131" s="584"/>
      <c r="C131" s="584"/>
      <c r="E131" s="369">
        <v>2</v>
      </c>
      <c r="F131" s="370" t="str">
        <f>Badges!C451</f>
        <v>Know how to use everything in a</v>
      </c>
      <c r="G131" s="371"/>
      <c r="I131" s="369">
        <v>3</v>
      </c>
      <c r="J131" s="370" t="str">
        <f>Badges!C525</f>
        <v>Find out about different ways to save</v>
      </c>
      <c r="K131" s="371"/>
    </row>
    <row r="132" spans="1:19" x14ac:dyDescent="0.2">
      <c r="A132" s="369">
        <v>1</v>
      </c>
      <c r="B132" s="370" t="str">
        <f>Badges!C378</f>
        <v>Create your own definition of</v>
      </c>
      <c r="C132" s="371"/>
      <c r="E132" s="369"/>
      <c r="F132" s="370" t="str">
        <f>Badges!C452</f>
        <v>Talk to a medical professional</v>
      </c>
      <c r="G132" s="372" t="str">
        <f>IF(Badges!F452="A","A"," ")</f>
        <v xml:space="preserve"> </v>
      </c>
      <c r="I132" s="369"/>
      <c r="J132" s="370" t="str">
        <f>Badges!C526</f>
        <v>Do field research</v>
      </c>
      <c r="K132" s="372" t="str">
        <f>IF(Badges!F526="A","A"," ")</f>
        <v xml:space="preserve"> </v>
      </c>
    </row>
    <row r="133" spans="1:19" x14ac:dyDescent="0.2">
      <c r="A133" s="369"/>
      <c r="B133" s="370" t="str">
        <f>Badges!C379</f>
        <v>Go to a sports event</v>
      </c>
      <c r="C133" s="372" t="str">
        <f>IF(Badges!F379="A","A"," ")</f>
        <v xml:space="preserve"> </v>
      </c>
      <c r="E133" s="369"/>
      <c r="F133" s="370" t="str">
        <f>Badges!C453</f>
        <v>Take a course</v>
      </c>
      <c r="G133" s="372" t="str">
        <f>IF(Badges!F453="A","A"," ")</f>
        <v xml:space="preserve"> </v>
      </c>
      <c r="I133" s="369"/>
      <c r="J133" s="370" t="str">
        <f>Badges!C527</f>
        <v>Let money talk</v>
      </c>
      <c r="K133" s="372" t="str">
        <f>IF(Badges!F527="A","A"," ")</f>
        <v xml:space="preserve"> </v>
      </c>
    </row>
    <row r="134" spans="1:19" x14ac:dyDescent="0.2">
      <c r="A134" s="369"/>
      <c r="B134" s="370" t="str">
        <f>Badges!C380</f>
        <v>Watch a sports series</v>
      </c>
      <c r="C134" s="372" t="str">
        <f>IF(Badges!F380="A","A"," ")</f>
        <v xml:space="preserve"> </v>
      </c>
      <c r="E134" s="369"/>
      <c r="F134" s="370" t="str">
        <f>Badges!C454</f>
        <v>Talk to an emergency responder</v>
      </c>
      <c r="G134" s="372" t="str">
        <f>IF(Badges!F454="A","A"," ")</f>
        <v xml:space="preserve"> </v>
      </c>
      <c r="I134" s="369"/>
      <c r="J134" s="370" t="str">
        <f>Badges!C528</f>
        <v>Hit the books</v>
      </c>
      <c r="K134" s="372" t="str">
        <f>IF(Badges!F528="A","A"," ")</f>
        <v xml:space="preserve"> </v>
      </c>
    </row>
    <row r="135" spans="1:19" x14ac:dyDescent="0.2">
      <c r="A135" s="369"/>
      <c r="B135" s="370" t="str">
        <f>Badges!C381</f>
        <v>Head to the Web</v>
      </c>
      <c r="C135" s="372" t="str">
        <f>IF(Badges!F381="A","A"," ")</f>
        <v xml:space="preserve"> </v>
      </c>
      <c r="E135" s="369">
        <v>3</v>
      </c>
      <c r="F135" s="370" t="str">
        <f>Badges!C455</f>
        <v>Find out how to prevent serious</v>
      </c>
      <c r="G135" s="371"/>
      <c r="I135" s="369">
        <v>4</v>
      </c>
      <c r="J135" s="370" t="str">
        <f>Badges!C529</f>
        <v>Explore different ways to give</v>
      </c>
      <c r="K135" s="371"/>
    </row>
    <row r="136" spans="1:19" x14ac:dyDescent="0.2">
      <c r="A136" s="369">
        <v>2</v>
      </c>
      <c r="B136" s="370" t="str">
        <f>Badges!C382</f>
        <v>Be a good competitor</v>
      </c>
      <c r="C136" s="371"/>
      <c r="E136" s="369"/>
      <c r="F136" s="370" t="str">
        <f>Badges!C456</f>
        <v>Talk to first aiders</v>
      </c>
      <c r="G136" s="372" t="str">
        <f>IF(Badges!F456="A","A"," ")</f>
        <v xml:space="preserve"> </v>
      </c>
      <c r="I136" s="369"/>
      <c r="J136" s="370" t="str">
        <f>Badges!C530</f>
        <v>Lead with your heart</v>
      </c>
      <c r="K136" s="372" t="str">
        <f>IF(Badges!F530="A","A"," ")</f>
        <v xml:space="preserve"> </v>
      </c>
    </row>
    <row r="137" spans="1:19" x14ac:dyDescent="0.2">
      <c r="A137" s="369"/>
      <c r="B137" s="370" t="str">
        <f>Badges!C383</f>
        <v>Make an illustrated quote book</v>
      </c>
      <c r="C137" s="372" t="str">
        <f>IF(Badges!F383="A","A"," ")</f>
        <v xml:space="preserve"> </v>
      </c>
      <c r="E137" s="369"/>
      <c r="F137" s="370" t="str">
        <f>Badges!C457</f>
        <v>Ask a wilderness expert</v>
      </c>
      <c r="G137" s="372" t="str">
        <f>IF(Badges!F457="A","A"," ")</f>
        <v xml:space="preserve"> </v>
      </c>
      <c r="I137" s="369"/>
      <c r="J137" s="370" t="str">
        <f>Badges!C531</f>
        <v>Team up with others</v>
      </c>
      <c r="K137" s="372" t="str">
        <f>IF(Badges!F531="A","A"," ")</f>
        <v xml:space="preserve"> </v>
      </c>
    </row>
    <row r="138" spans="1:19" x14ac:dyDescent="0.2">
      <c r="A138" s="369"/>
      <c r="B138" s="370" t="str">
        <f>Badges!C384</f>
        <v>Talk to an athletic director, coach</v>
      </c>
      <c r="C138" s="372" t="str">
        <f>IF(Badges!F384="A","A"," ")</f>
        <v xml:space="preserve"> </v>
      </c>
      <c r="E138" s="369"/>
      <c r="F138" s="370" t="str">
        <f>Badges!C458</f>
        <v>Find out about common injuries</v>
      </c>
      <c r="G138" s="372" t="str">
        <f>IF(Badges!F458="A","A"," ")</f>
        <v xml:space="preserve"> </v>
      </c>
      <c r="I138" s="369"/>
      <c r="J138" s="370" t="str">
        <f>Badges!C532</f>
        <v>Learn from a professional</v>
      </c>
      <c r="K138" s="372" t="str">
        <f>IF(Badges!F532="A","A"," ")</f>
        <v xml:space="preserve"> </v>
      </c>
    </row>
    <row r="139" spans="1:19" x14ac:dyDescent="0.2">
      <c r="A139" s="369"/>
      <c r="B139" s="370" t="str">
        <f>Badges!C385</f>
        <v>Get a biography of a female athlete</v>
      </c>
      <c r="C139" s="372" t="str">
        <f>IF(Badges!F385="A","A"," ")</f>
        <v xml:space="preserve"> </v>
      </c>
      <c r="E139" s="416"/>
      <c r="F139" s="417"/>
      <c r="G139" s="425"/>
      <c r="H139" s="376"/>
      <c r="I139" s="416"/>
      <c r="J139" s="417"/>
      <c r="K139" s="425"/>
      <c r="L139" s="376"/>
      <c r="M139" s="376"/>
    </row>
    <row r="140" spans="1:19" ht="23.25" x14ac:dyDescent="0.35">
      <c r="A140" s="599" t="str">
        <f ca="1">MID(CELL("filename",A78),FIND(IF(ISERROR(FIND("]",CELL("filename",A78))),"$","]"),CELL("filename",A78))+1,256)</f>
        <v>Dakota</v>
      </c>
      <c r="B140" s="599"/>
      <c r="C140" s="599"/>
      <c r="E140" s="578" t="s">
        <v>62</v>
      </c>
      <c r="F140" s="585"/>
      <c r="G140" s="585"/>
      <c r="H140" s="376"/>
      <c r="I140" s="577" t="s">
        <v>148</v>
      </c>
      <c r="J140" s="577"/>
      <c r="K140" s="577"/>
      <c r="L140" s="376"/>
      <c r="M140" s="600" t="s">
        <v>148</v>
      </c>
      <c r="N140" s="601"/>
      <c r="O140" s="602"/>
      <c r="Q140" s="600" t="s">
        <v>148</v>
      </c>
      <c r="R140" s="601"/>
      <c r="S140" s="602"/>
    </row>
    <row r="141" spans="1:19" x14ac:dyDescent="0.2">
      <c r="A141" s="364"/>
      <c r="B141" s="365"/>
      <c r="C141" s="366" t="s">
        <v>29</v>
      </c>
      <c r="E141" s="588" t="str">
        <f>'Fun Patches'!C5</f>
        <v>&lt;LIST PATCH HERE&gt;</v>
      </c>
      <c r="F141" s="589"/>
      <c r="G141" s="372" t="str">
        <f>IF('Fun Patches'!F5="A","A"," ")</f>
        <v xml:space="preserve"> </v>
      </c>
      <c r="H141" s="376"/>
      <c r="I141" s="380" t="str">
        <f>'Council Own'!B6</f>
        <v>&lt;&lt;List Badge Here&gt;&gt;</v>
      </c>
      <c r="J141" s="380"/>
      <c r="K141" s="380"/>
      <c r="L141" s="376"/>
      <c r="M141" s="380" t="str">
        <f>'Council Own'!B54</f>
        <v>&lt;&lt;List Badge Here&gt;&gt;</v>
      </c>
      <c r="N141" s="380"/>
      <c r="O141" s="380"/>
      <c r="Q141" s="380" t="str">
        <f>'Council Own'!B102</f>
        <v>&lt;&lt;List Badge Here&gt;&gt;</v>
      </c>
      <c r="R141" s="380"/>
      <c r="S141" s="380"/>
    </row>
    <row r="142" spans="1:19" x14ac:dyDescent="0.2">
      <c r="A142" s="590" t="s">
        <v>148</v>
      </c>
      <c r="B142" s="591"/>
      <c r="C142" s="592"/>
      <c r="E142" s="586" t="str">
        <f>'Fun Patches'!C6</f>
        <v>&lt;LIST PATCH HERE&gt;</v>
      </c>
      <c r="F142" s="587"/>
      <c r="G142" s="379" t="str">
        <f>IF('Fun Patches'!F6="A","A"," ")</f>
        <v xml:space="preserve"> </v>
      </c>
      <c r="H142" s="376"/>
      <c r="I142" s="369">
        <v>1</v>
      </c>
      <c r="J142" s="418" t="str">
        <f>'Council Own'!C7</f>
        <v>Discover Savannah GA</v>
      </c>
      <c r="K142" s="379" t="str">
        <f>IF('Council Own'!F7="A","A"," ")</f>
        <v xml:space="preserve"> </v>
      </c>
      <c r="L142" s="376"/>
      <c r="M142" s="369">
        <v>1</v>
      </c>
      <c r="N142" s="418" t="str">
        <f>'Council Own'!C55</f>
        <v>&lt;List Requirement Here&gt;</v>
      </c>
      <c r="O142" s="379" t="str">
        <f>IF('Council Own'!F55="A","A"," ")</f>
        <v xml:space="preserve"> </v>
      </c>
      <c r="Q142" s="369">
        <v>1</v>
      </c>
      <c r="R142" s="418" t="str">
        <f>'Council Own'!C103</f>
        <v>&lt;List Requirement Here&gt;</v>
      </c>
      <c r="S142" s="379" t="str">
        <f>IF('Council Own'!F103="A","A"," ")</f>
        <v xml:space="preserve"> </v>
      </c>
    </row>
    <row r="143" spans="1:19" x14ac:dyDescent="0.2">
      <c r="A143" s="593" t="str">
        <f>'Council Own'!B6</f>
        <v>&lt;&lt;List Badge Here&gt;&gt;</v>
      </c>
      <c r="B143" s="594"/>
      <c r="C143" s="374" t="str">
        <f>IF('Council Own'!F28="C","C",IF('Council Own'!F28="P","P",""))</f>
        <v>P</v>
      </c>
      <c r="E143" s="586" t="str">
        <f>'Fun Patches'!C7</f>
        <v>&lt;LIST PATCH HERE&gt;</v>
      </c>
      <c r="F143" s="587"/>
      <c r="G143" s="379" t="str">
        <f>IF('Fun Patches'!F7="A","A"," ")</f>
        <v xml:space="preserve"> </v>
      </c>
      <c r="H143" s="376"/>
      <c r="I143" s="369"/>
      <c r="J143" s="418" t="str">
        <f>'Council Own'!C8</f>
        <v>&lt;List Requirement Here&gt;</v>
      </c>
      <c r="K143" s="379" t="str">
        <f>IF('Council Own'!F8="A","A"," ")</f>
        <v>A</v>
      </c>
      <c r="L143" s="376"/>
      <c r="M143" s="369"/>
      <c r="N143" s="418" t="str">
        <f>'Council Own'!C56</f>
        <v>&lt;List Requirement Here&gt;</v>
      </c>
      <c r="O143" s="379" t="str">
        <f>IF('Council Own'!F56="A","A"," ")</f>
        <v xml:space="preserve"> </v>
      </c>
      <c r="Q143" s="369"/>
      <c r="R143" s="418" t="str">
        <f>'Council Own'!C104</f>
        <v>&lt;List Requirement Here&gt;</v>
      </c>
      <c r="S143" s="379" t="str">
        <f>IF('Council Own'!F104="A","A"," ")</f>
        <v xml:space="preserve"> </v>
      </c>
    </row>
    <row r="144" spans="1:19" x14ac:dyDescent="0.2">
      <c r="A144" s="593" t="str">
        <f>'Council Own'!B30</f>
        <v>&lt;&lt;List Badge Here&gt;&gt;</v>
      </c>
      <c r="B144" s="594"/>
      <c r="C144" s="374" t="str">
        <f>IF('Council Own'!F52="C","C",IF('Council Own'!F52="P","P",""))</f>
        <v/>
      </c>
      <c r="E144" s="586" t="str">
        <f>'Fun Patches'!C8</f>
        <v>&lt;LIST PATCH HERE&gt;</v>
      </c>
      <c r="F144" s="587"/>
      <c r="G144" s="379" t="str">
        <f>IF('Fun Patches'!F8="A","A"," ")</f>
        <v xml:space="preserve"> </v>
      </c>
      <c r="H144" s="376"/>
      <c r="I144" s="369"/>
      <c r="J144" s="418" t="str">
        <f>'Council Own'!C9</f>
        <v>&lt;List Requirement Here&gt;</v>
      </c>
      <c r="K144" s="379" t="str">
        <f>IF('Council Own'!F9="A","A"," ")</f>
        <v xml:space="preserve"> </v>
      </c>
      <c r="L144" s="376"/>
      <c r="M144" s="369"/>
      <c r="N144" s="418" t="str">
        <f>'Council Own'!C57</f>
        <v>&lt;List Requirement Here&gt;</v>
      </c>
      <c r="O144" s="379" t="str">
        <f>IF('Council Own'!F57="A","A"," ")</f>
        <v xml:space="preserve"> </v>
      </c>
      <c r="Q144" s="369"/>
      <c r="R144" s="418" t="str">
        <f>'Council Own'!C105</f>
        <v>&lt;List Requirement Here&gt;</v>
      </c>
      <c r="S144" s="379" t="str">
        <f>IF('Council Own'!F105="A","A"," ")</f>
        <v xml:space="preserve"> </v>
      </c>
    </row>
    <row r="145" spans="1:19" x14ac:dyDescent="0.2">
      <c r="A145" s="593" t="str">
        <f>'Council Own'!B54</f>
        <v>&lt;&lt;List Badge Here&gt;&gt;</v>
      </c>
      <c r="B145" s="594"/>
      <c r="C145" s="374" t="str">
        <f>IF('Council Own'!F76="C","C",IF('Council Own'!F76="P","P",""))</f>
        <v/>
      </c>
      <c r="E145" s="586" t="str">
        <f>'Fun Patches'!C9</f>
        <v>&lt;LIST PATCH HERE&gt;</v>
      </c>
      <c r="F145" s="587"/>
      <c r="G145" s="379" t="str">
        <f>IF('Fun Patches'!F9="A","A"," ")</f>
        <v xml:space="preserve"> </v>
      </c>
      <c r="H145" s="376"/>
      <c r="I145" s="369"/>
      <c r="J145" s="418" t="str">
        <f>'Council Own'!C10</f>
        <v>&lt;List Requirement Here&gt;</v>
      </c>
      <c r="K145" s="379" t="str">
        <f>IF('Council Own'!F10="A","A"," ")</f>
        <v xml:space="preserve"> </v>
      </c>
      <c r="L145" s="376"/>
      <c r="M145" s="369"/>
      <c r="N145" s="418" t="str">
        <f>'Council Own'!C58</f>
        <v>&lt;List Requirement Here&gt;</v>
      </c>
      <c r="O145" s="379" t="str">
        <f>IF('Council Own'!F58="A","A"," ")</f>
        <v xml:space="preserve"> </v>
      </c>
      <c r="Q145" s="369"/>
      <c r="R145" s="418" t="str">
        <f>'Council Own'!C106</f>
        <v>&lt;List Requirement Here&gt;</v>
      </c>
      <c r="S145" s="379" t="str">
        <f>IF('Council Own'!F106="A","A"," ")</f>
        <v xml:space="preserve"> </v>
      </c>
    </row>
    <row r="146" spans="1:19" x14ac:dyDescent="0.2">
      <c r="A146" s="593" t="str">
        <f>'Council Own'!B78</f>
        <v>&lt;&lt;List Badge Here&gt;&gt;</v>
      </c>
      <c r="B146" s="594"/>
      <c r="C146" s="374" t="str">
        <f>IF('Council Own'!F100="C","C",IF('Council Own'!F100="P","P",""))</f>
        <v/>
      </c>
      <c r="E146" s="586" t="str">
        <f>'Fun Patches'!C10</f>
        <v>&lt;LIST PATCH HERE&gt;</v>
      </c>
      <c r="F146" s="587"/>
      <c r="G146" s="379" t="str">
        <f>IF('Fun Patches'!F10="A","A"," ")</f>
        <v xml:space="preserve"> </v>
      </c>
      <c r="I146" s="369">
        <v>2</v>
      </c>
      <c r="J146" s="418" t="str">
        <f>'Council Own'!C11</f>
        <v>&lt;List Requirement Here&gt;</v>
      </c>
      <c r="K146" s="379" t="str">
        <f>IF('Council Own'!F11="A","A"," ")</f>
        <v xml:space="preserve"> </v>
      </c>
      <c r="M146" s="369">
        <v>2</v>
      </c>
      <c r="N146" s="418" t="str">
        <f>'Council Own'!C59</f>
        <v>&lt;List Requirement Here&gt;</v>
      </c>
      <c r="O146" s="379" t="str">
        <f>IF('Council Own'!F59="A","A"," ")</f>
        <v xml:space="preserve"> </v>
      </c>
      <c r="Q146" s="369">
        <v>2</v>
      </c>
      <c r="R146" s="418" t="str">
        <f>'Council Own'!C107</f>
        <v>&lt;List Requirement Here&gt;</v>
      </c>
      <c r="S146" s="379" t="str">
        <f>IF('Council Own'!F107="A","A"," ")</f>
        <v xml:space="preserve"> </v>
      </c>
    </row>
    <row r="147" spans="1:19" ht="12.75" customHeight="1" x14ac:dyDescent="0.2">
      <c r="A147" s="593" t="str">
        <f>'Council Own'!B102</f>
        <v>&lt;&lt;List Badge Here&gt;&gt;</v>
      </c>
      <c r="B147" s="594"/>
      <c r="C147" s="374" t="str">
        <f>IF('Council Own'!F124="C","C",IF('Council Own'!F124="P","P",""))</f>
        <v/>
      </c>
      <c r="E147" s="586" t="str">
        <f>'Fun Patches'!C11</f>
        <v>&lt;LIST PATCH HERE&gt;</v>
      </c>
      <c r="F147" s="587"/>
      <c r="G147" s="379" t="str">
        <f>IF('Fun Patches'!F11="A","A"," ")</f>
        <v xml:space="preserve"> </v>
      </c>
      <c r="I147" s="369"/>
      <c r="J147" s="418" t="str">
        <f>'Council Own'!C12</f>
        <v>&lt;List Requirement Here&gt;</v>
      </c>
      <c r="K147" s="379" t="str">
        <f>IF('Council Own'!F12="A","A"," ")</f>
        <v xml:space="preserve"> </v>
      </c>
      <c r="M147" s="369"/>
      <c r="N147" s="418" t="str">
        <f>'Council Own'!C60</f>
        <v>&lt;List Requirement Here&gt;</v>
      </c>
      <c r="O147" s="379" t="str">
        <f>IF('Council Own'!F60="A","A"," ")</f>
        <v xml:space="preserve"> </v>
      </c>
      <c r="Q147" s="369"/>
      <c r="R147" s="418" t="str">
        <f>'Council Own'!C108</f>
        <v>&lt;List Requirement Here&gt;</v>
      </c>
      <c r="S147" s="379" t="str">
        <f>IF('Council Own'!F108="A","A"," ")</f>
        <v xml:space="preserve"> </v>
      </c>
    </row>
    <row r="148" spans="1:19" ht="12.75" customHeight="1" x14ac:dyDescent="0.2">
      <c r="A148" s="593" t="str">
        <f>'Council Own'!B126</f>
        <v>&lt;&lt;List Badge Here&gt;&gt;</v>
      </c>
      <c r="B148" s="594"/>
      <c r="C148" s="374" t="str">
        <f>IF('Council Own'!F148="C","C",IF('Council Own'!F148="P","P",""))</f>
        <v/>
      </c>
      <c r="E148" s="586" t="str">
        <f>'Fun Patches'!C12</f>
        <v>&lt;LIST PATCH HERE&gt;</v>
      </c>
      <c r="F148" s="587"/>
      <c r="G148" s="379" t="str">
        <f>IF('Fun Patches'!F12="A","A"," ")</f>
        <v xml:space="preserve"> </v>
      </c>
      <c r="I148" s="369"/>
      <c r="J148" s="418" t="str">
        <f>'Council Own'!C13</f>
        <v>&lt;List Requirement Here&gt;</v>
      </c>
      <c r="K148" s="379" t="str">
        <f>IF('Council Own'!F13="A","A"," ")</f>
        <v xml:space="preserve"> </v>
      </c>
      <c r="M148" s="369"/>
      <c r="N148" s="418" t="str">
        <f>'Council Own'!C61</f>
        <v>&lt;List Requirement Here&gt;</v>
      </c>
      <c r="O148" s="379" t="str">
        <f>IF('Council Own'!F61="A","A"," ")</f>
        <v xml:space="preserve"> </v>
      </c>
      <c r="Q148" s="369"/>
      <c r="R148" s="418" t="str">
        <f>'Council Own'!C109</f>
        <v>&lt;List Requirement Here&gt;</v>
      </c>
      <c r="S148" s="379" t="str">
        <f>IF('Council Own'!F109="A","A"," ")</f>
        <v xml:space="preserve"> </v>
      </c>
    </row>
    <row r="149" spans="1:19" x14ac:dyDescent="0.2">
      <c r="E149" s="586" t="str">
        <f>'Fun Patches'!C13</f>
        <v>&lt;LIST PATCH HERE&gt;</v>
      </c>
      <c r="F149" s="587"/>
      <c r="G149" s="379" t="str">
        <f>IF('Fun Patches'!F13="A","A"," ")</f>
        <v xml:space="preserve"> </v>
      </c>
      <c r="I149" s="369"/>
      <c r="J149" s="418" t="str">
        <f>'Council Own'!C14</f>
        <v>&lt;List Requirement Here&gt;</v>
      </c>
      <c r="K149" s="379" t="str">
        <f>IF('Council Own'!F14="A","A"," ")</f>
        <v xml:space="preserve"> </v>
      </c>
      <c r="M149" s="369"/>
      <c r="N149" s="418" t="str">
        <f>'Council Own'!C62</f>
        <v>&lt;List Requirement Here&gt;</v>
      </c>
      <c r="O149" s="379" t="str">
        <f>IF('Council Own'!F62="A","A"," ")</f>
        <v xml:space="preserve"> </v>
      </c>
      <c r="Q149" s="369"/>
      <c r="R149" s="418" t="str">
        <f>'Council Own'!C110</f>
        <v>&lt;List Requirement Here&gt;</v>
      </c>
      <c r="S149" s="379" t="str">
        <f>IF('Council Own'!F110="A","A"," ")</f>
        <v xml:space="preserve"> </v>
      </c>
    </row>
    <row r="150" spans="1:19" x14ac:dyDescent="0.2">
      <c r="E150" s="586" t="str">
        <f>'Fun Patches'!C14</f>
        <v>&lt;LIST PATCH HERE&gt;</v>
      </c>
      <c r="F150" s="587"/>
      <c r="G150" s="379" t="str">
        <f>IF('Fun Patches'!F14="A","A"," ")</f>
        <v xml:space="preserve"> </v>
      </c>
      <c r="I150" s="369">
        <v>3</v>
      </c>
      <c r="J150" s="418" t="str">
        <f>'Council Own'!C15</f>
        <v>&lt;List Requirement Here&gt;</v>
      </c>
      <c r="K150" s="379" t="str">
        <f>IF('Council Own'!F15="A","A"," ")</f>
        <v xml:space="preserve"> </v>
      </c>
      <c r="M150" s="369">
        <v>3</v>
      </c>
      <c r="N150" s="418" t="str">
        <f>'Council Own'!C63</f>
        <v>&lt;List Requirement Here&gt;</v>
      </c>
      <c r="O150" s="379" t="str">
        <f>IF('Council Own'!F63="A","A"," ")</f>
        <v xml:space="preserve"> </v>
      </c>
      <c r="Q150" s="369">
        <v>3</v>
      </c>
      <c r="R150" s="418" t="str">
        <f>'Council Own'!C111</f>
        <v>&lt;List Requirement Here&gt;</v>
      </c>
      <c r="S150" s="379" t="str">
        <f>IF('Council Own'!F111="A","A"," ")</f>
        <v xml:space="preserve"> </v>
      </c>
    </row>
    <row r="151" spans="1:19" x14ac:dyDescent="0.2">
      <c r="E151" s="586" t="str">
        <f>'Fun Patches'!C15</f>
        <v>&lt;LIST PATCH HERE&gt;</v>
      </c>
      <c r="F151" s="587"/>
      <c r="G151" s="379" t="str">
        <f>IF('Fun Patches'!F15="A","A"," ")</f>
        <v xml:space="preserve"> </v>
      </c>
      <c r="I151" s="369"/>
      <c r="J151" s="418" t="str">
        <f>'Council Own'!C16</f>
        <v>&lt;List Requirement Here&gt;</v>
      </c>
      <c r="K151" s="379" t="str">
        <f>IF('Council Own'!F16="A","A"," ")</f>
        <v xml:space="preserve"> </v>
      </c>
      <c r="M151" s="369"/>
      <c r="N151" s="418" t="str">
        <f>'Council Own'!C64</f>
        <v>&lt;List Requirement Here&gt;</v>
      </c>
      <c r="O151" s="379" t="str">
        <f>IF('Council Own'!F64="A","A"," ")</f>
        <v xml:space="preserve"> </v>
      </c>
      <c r="Q151" s="369"/>
      <c r="R151" s="418" t="str">
        <f>'Council Own'!C112</f>
        <v>&lt;List Requirement Here&gt;</v>
      </c>
      <c r="S151" s="379" t="str">
        <f>IF('Council Own'!F112="A","A"," ")</f>
        <v xml:space="preserve"> </v>
      </c>
    </row>
    <row r="152" spans="1:19" x14ac:dyDescent="0.2">
      <c r="E152" s="586" t="str">
        <f>'Fun Patches'!C16</f>
        <v>&lt;LIST PATCH HERE&gt;</v>
      </c>
      <c r="F152" s="587"/>
      <c r="G152" s="379" t="str">
        <f>IF('Fun Patches'!F16="A","A"," ")</f>
        <v xml:space="preserve"> </v>
      </c>
      <c r="I152" s="369"/>
      <c r="J152" s="418" t="str">
        <f>'Council Own'!C17</f>
        <v>&lt;List Requirement Here&gt;</v>
      </c>
      <c r="K152" s="379" t="str">
        <f>IF('Council Own'!F17="A","A"," ")</f>
        <v xml:space="preserve"> </v>
      </c>
      <c r="M152" s="369"/>
      <c r="N152" s="418" t="str">
        <f>'Council Own'!C65</f>
        <v>&lt;List Requirement Here&gt;</v>
      </c>
      <c r="O152" s="379" t="str">
        <f>IF('Council Own'!F65="A","A"," ")</f>
        <v xml:space="preserve"> </v>
      </c>
      <c r="Q152" s="369"/>
      <c r="R152" s="418" t="str">
        <f>'Council Own'!C113</f>
        <v>&lt;List Requirement Here&gt;</v>
      </c>
      <c r="S152" s="379" t="str">
        <f>IF('Council Own'!F113="A","A"," ")</f>
        <v xml:space="preserve"> </v>
      </c>
    </row>
    <row r="153" spans="1:19" x14ac:dyDescent="0.2">
      <c r="E153" s="588" t="str">
        <f>'Fun Patches'!C17</f>
        <v>&lt;LIST PATCH HERE&gt;</v>
      </c>
      <c r="F153" s="589"/>
      <c r="G153" s="372" t="str">
        <f>IF('Fun Patches'!F17="A","A"," ")</f>
        <v xml:space="preserve"> </v>
      </c>
      <c r="I153" s="369"/>
      <c r="J153" s="418" t="str">
        <f>'Council Own'!C18</f>
        <v>&lt;List Requirement Here&gt;</v>
      </c>
      <c r="K153" s="379" t="str">
        <f>IF('Council Own'!F18="A","A"," ")</f>
        <v xml:space="preserve"> </v>
      </c>
      <c r="M153" s="369"/>
      <c r="N153" s="418" t="str">
        <f>'Council Own'!C66</f>
        <v>&lt;List Requirement Here&gt;</v>
      </c>
      <c r="O153" s="379" t="str">
        <f>IF('Council Own'!F66="A","A"," ")</f>
        <v xml:space="preserve"> </v>
      </c>
      <c r="Q153" s="369"/>
      <c r="R153" s="418" t="str">
        <f>'Council Own'!C114</f>
        <v>&lt;List Requirement Here&gt;</v>
      </c>
      <c r="S153" s="379" t="str">
        <f>IF('Council Own'!F114="A","A"," ")</f>
        <v xml:space="preserve"> </v>
      </c>
    </row>
    <row r="154" spans="1:19" x14ac:dyDescent="0.2">
      <c r="E154" s="586" t="str">
        <f>'Fun Patches'!C18</f>
        <v>&lt;LIST PATCH HERE&gt;</v>
      </c>
      <c r="F154" s="587"/>
      <c r="G154" s="379" t="str">
        <f>IF('Fun Patches'!F18="A","A"," ")</f>
        <v xml:space="preserve"> </v>
      </c>
      <c r="I154" s="369">
        <v>4</v>
      </c>
      <c r="J154" s="418" t="str">
        <f>'Council Own'!C19</f>
        <v>&lt;List Requirement Here&gt;</v>
      </c>
      <c r="K154" s="379" t="str">
        <f>IF('Council Own'!F19="A","A"," ")</f>
        <v xml:space="preserve"> </v>
      </c>
      <c r="M154" s="369">
        <v>4</v>
      </c>
      <c r="N154" s="418" t="str">
        <f>'Council Own'!C67</f>
        <v>&lt;List Requirement Here&gt;</v>
      </c>
      <c r="O154" s="379" t="str">
        <f>IF('Council Own'!F67="A","A"," ")</f>
        <v xml:space="preserve"> </v>
      </c>
      <c r="Q154" s="369">
        <v>4</v>
      </c>
      <c r="R154" s="418" t="str">
        <f>'Council Own'!C115</f>
        <v>&lt;List Requirement Here&gt;</v>
      </c>
      <c r="S154" s="379" t="str">
        <f>IF('Council Own'!F115="A","A"," ")</f>
        <v xml:space="preserve"> </v>
      </c>
    </row>
    <row r="155" spans="1:19" x14ac:dyDescent="0.2">
      <c r="E155" s="586" t="str">
        <f>'Fun Patches'!C19</f>
        <v>&lt;LIST PATCH HERE&gt;</v>
      </c>
      <c r="F155" s="587"/>
      <c r="G155" s="379" t="str">
        <f>IF('Fun Patches'!F19="A","A"," ")</f>
        <v xml:space="preserve"> </v>
      </c>
      <c r="I155" s="369"/>
      <c r="J155" s="418" t="str">
        <f>'Council Own'!C20</f>
        <v>&lt;List Requirement Here&gt;</v>
      </c>
      <c r="K155" s="379" t="str">
        <f>IF('Council Own'!F20="A","A"," ")</f>
        <v xml:space="preserve"> </v>
      </c>
      <c r="M155" s="369"/>
      <c r="N155" s="418" t="str">
        <f>'Council Own'!C68</f>
        <v>&lt;List Requirement Here&gt;</v>
      </c>
      <c r="O155" s="379" t="str">
        <f>IF('Council Own'!F68="A","A"," ")</f>
        <v xml:space="preserve"> </v>
      </c>
      <c r="Q155" s="369"/>
      <c r="R155" s="418" t="str">
        <f>'Council Own'!C116</f>
        <v>&lt;List Requirement Here&gt;</v>
      </c>
      <c r="S155" s="379" t="str">
        <f>IF('Council Own'!F116="A","A"," ")</f>
        <v xml:space="preserve"> </v>
      </c>
    </row>
    <row r="156" spans="1:19" x14ac:dyDescent="0.2">
      <c r="E156" s="586" t="str">
        <f>'Fun Patches'!C20</f>
        <v>&lt;LIST PATCH HERE&gt;</v>
      </c>
      <c r="F156" s="587"/>
      <c r="G156" s="379" t="str">
        <f>IF('Fun Patches'!F20="A","A"," ")</f>
        <v xml:space="preserve"> </v>
      </c>
      <c r="I156" s="369"/>
      <c r="J156" s="418" t="str">
        <f>'Council Own'!C21</f>
        <v>&lt;List Requirement Here&gt;</v>
      </c>
      <c r="K156" s="379" t="str">
        <f>IF('Council Own'!F21="A","A"," ")</f>
        <v xml:space="preserve"> </v>
      </c>
      <c r="M156" s="369"/>
      <c r="N156" s="418" t="str">
        <f>'Council Own'!C69</f>
        <v>&lt;List Requirement Here&gt;</v>
      </c>
      <c r="O156" s="379" t="str">
        <f>IF('Council Own'!F69="A","A"," ")</f>
        <v xml:space="preserve"> </v>
      </c>
      <c r="Q156" s="369"/>
      <c r="R156" s="418" t="str">
        <f>'Council Own'!C117</f>
        <v>&lt;List Requirement Here&gt;</v>
      </c>
      <c r="S156" s="379" t="str">
        <f>IF('Council Own'!F117="A","A"," ")</f>
        <v xml:space="preserve"> </v>
      </c>
    </row>
    <row r="157" spans="1:19" x14ac:dyDescent="0.2">
      <c r="E157" s="586" t="str">
        <f>'Fun Patches'!C21</f>
        <v>&lt;LIST PATCH HERE&gt;</v>
      </c>
      <c r="F157" s="587"/>
      <c r="G157" s="379" t="str">
        <f>IF('Fun Patches'!F21="A","A"," ")</f>
        <v xml:space="preserve"> </v>
      </c>
      <c r="I157" s="369"/>
      <c r="J157" s="418" t="str">
        <f>'Council Own'!C22</f>
        <v>&lt;List Requirement Here&gt;</v>
      </c>
      <c r="K157" s="379" t="str">
        <f>IF('Council Own'!F22="A","A"," ")</f>
        <v xml:space="preserve"> </v>
      </c>
      <c r="M157" s="369"/>
      <c r="N157" s="418" t="str">
        <f>'Council Own'!C70</f>
        <v>&lt;List Requirement Here&gt;</v>
      </c>
      <c r="O157" s="379" t="str">
        <f>IF('Council Own'!F70="A","A"," ")</f>
        <v xml:space="preserve"> </v>
      </c>
      <c r="Q157" s="369"/>
      <c r="R157" s="418" t="str">
        <f>'Council Own'!C118</f>
        <v>&lt;List Requirement Here&gt;</v>
      </c>
      <c r="S157" s="379" t="str">
        <f>IF('Council Own'!F118="A","A"," ")</f>
        <v xml:space="preserve"> </v>
      </c>
    </row>
    <row r="158" spans="1:19" x14ac:dyDescent="0.2">
      <c r="E158" s="586" t="str">
        <f>'Fun Patches'!C22</f>
        <v>&lt;LIST PATCH HERE&gt;</v>
      </c>
      <c r="F158" s="587"/>
      <c r="G158" s="379" t="str">
        <f>IF('Fun Patches'!F22="A","A"," ")</f>
        <v xml:space="preserve"> </v>
      </c>
      <c r="I158" s="369">
        <v>5</v>
      </c>
      <c r="J158" s="418" t="str">
        <f>'Council Own'!C23</f>
        <v>&lt;List Requirement Here&gt;</v>
      </c>
      <c r="K158" s="379" t="str">
        <f>IF('Council Own'!F23="A","A"," ")</f>
        <v xml:space="preserve"> </v>
      </c>
      <c r="M158" s="369">
        <v>5</v>
      </c>
      <c r="N158" s="418" t="str">
        <f>'Council Own'!C71</f>
        <v>&lt;List Requirement Here&gt;</v>
      </c>
      <c r="O158" s="379" t="str">
        <f>IF('Council Own'!F71="A","A"," ")</f>
        <v xml:space="preserve"> </v>
      </c>
      <c r="Q158" s="369">
        <v>5</v>
      </c>
      <c r="R158" s="418" t="str">
        <f>'Council Own'!C119</f>
        <v>&lt;List Requirement Here&gt;</v>
      </c>
      <c r="S158" s="379" t="str">
        <f>IF('Council Own'!F119="A","A"," ")</f>
        <v xml:space="preserve"> </v>
      </c>
    </row>
    <row r="159" spans="1:19" x14ac:dyDescent="0.2">
      <c r="E159" s="586" t="str">
        <f>'Fun Patches'!C23</f>
        <v>&lt;LIST PATCH HERE&gt;</v>
      </c>
      <c r="F159" s="587"/>
      <c r="G159" s="379" t="str">
        <f>IF('Fun Patches'!F23="A","A"," ")</f>
        <v xml:space="preserve"> </v>
      </c>
      <c r="I159" s="369"/>
      <c r="J159" s="418" t="str">
        <f>'Council Own'!C24</f>
        <v>&lt;List Requirement Here&gt;</v>
      </c>
      <c r="K159" s="379" t="str">
        <f>IF('Council Own'!F24="A","A"," ")</f>
        <v xml:space="preserve"> </v>
      </c>
      <c r="M159" s="369"/>
      <c r="N159" s="418" t="str">
        <f>'Council Own'!C72</f>
        <v>&lt;List Requirement Here&gt;</v>
      </c>
      <c r="O159" s="379" t="str">
        <f>IF('Council Own'!F72="A","A"," ")</f>
        <v xml:space="preserve"> </v>
      </c>
      <c r="Q159" s="369"/>
      <c r="R159" s="418" t="str">
        <f>'Council Own'!C120</f>
        <v>&lt;List Requirement Here&gt;</v>
      </c>
      <c r="S159" s="379" t="str">
        <f>IF('Council Own'!F120="A","A"," ")</f>
        <v xml:space="preserve"> </v>
      </c>
    </row>
    <row r="160" spans="1:19" x14ac:dyDescent="0.2">
      <c r="E160" s="586" t="str">
        <f>'Fun Patches'!C24</f>
        <v>&lt;LIST PATCH HERE&gt;</v>
      </c>
      <c r="F160" s="587"/>
      <c r="G160" s="379" t="str">
        <f>IF('Fun Patches'!F24="A","A"," ")</f>
        <v xml:space="preserve"> </v>
      </c>
      <c r="I160" s="369"/>
      <c r="J160" s="418" t="str">
        <f>'Council Own'!C25</f>
        <v>&lt;List Requirement Here&gt;</v>
      </c>
      <c r="K160" s="379" t="str">
        <f>IF('Council Own'!F25="A","A"," ")</f>
        <v xml:space="preserve"> </v>
      </c>
      <c r="M160" s="369"/>
      <c r="N160" s="418" t="str">
        <f>'Council Own'!C73</f>
        <v>&lt;List Requirement Here&gt;</v>
      </c>
      <c r="O160" s="379" t="str">
        <f>IF('Council Own'!F73="A","A"," ")</f>
        <v xml:space="preserve"> </v>
      </c>
      <c r="Q160" s="369"/>
      <c r="R160" s="418" t="str">
        <f>'Council Own'!C121</f>
        <v>&lt;List Requirement Here&gt;</v>
      </c>
      <c r="S160" s="379" t="str">
        <f>IF('Council Own'!F121="A","A"," ")</f>
        <v xml:space="preserve"> </v>
      </c>
    </row>
    <row r="161" spans="5:19" x14ac:dyDescent="0.2">
      <c r="E161" s="586" t="str">
        <f>'Fun Patches'!C25</f>
        <v>&lt;LIST PATCH HERE&gt;</v>
      </c>
      <c r="F161" s="587"/>
      <c r="G161" s="379" t="str">
        <f>IF('Fun Patches'!F25="A","A"," ")</f>
        <v xml:space="preserve"> </v>
      </c>
      <c r="I161" s="369"/>
      <c r="J161" s="418" t="str">
        <f>'Council Own'!C26</f>
        <v>&lt;List Requirement Here&gt;</v>
      </c>
      <c r="K161" s="379" t="str">
        <f>IF('Council Own'!F26="A","A"," ")</f>
        <v xml:space="preserve"> </v>
      </c>
      <c r="M161" s="369"/>
      <c r="N161" s="418" t="str">
        <f>'Council Own'!C74</f>
        <v>&lt;List Requirement Here&gt;</v>
      </c>
      <c r="O161" s="379" t="str">
        <f>IF('Council Own'!F68="A","A"," ")</f>
        <v xml:space="preserve"> </v>
      </c>
      <c r="Q161" s="369"/>
      <c r="R161" s="418" t="str">
        <f>'Council Own'!C122</f>
        <v>&lt;List Requirement Here&gt;</v>
      </c>
      <c r="S161" s="379" t="str">
        <f>IF('Council Own'!F122="A","A"," ")</f>
        <v xml:space="preserve"> </v>
      </c>
    </row>
    <row r="162" spans="5:19" x14ac:dyDescent="0.2">
      <c r="E162" s="586" t="str">
        <f>'Fun Patches'!C26</f>
        <v>&lt;LIST PATCH HERE&gt;</v>
      </c>
      <c r="F162" s="587"/>
      <c r="G162" s="379" t="str">
        <f>IF('Fun Patches'!F26="A","A"," ")</f>
        <v xml:space="preserve"> </v>
      </c>
      <c r="I162" s="380" t="str">
        <f>'Council Own'!B30</f>
        <v>&lt;&lt;List Badge Here&gt;&gt;</v>
      </c>
      <c r="J162" s="380"/>
      <c r="K162" s="380"/>
      <c r="M162" s="380" t="str">
        <f>'Council Own'!B78</f>
        <v>&lt;&lt;List Badge Here&gt;&gt;</v>
      </c>
      <c r="N162" s="380"/>
      <c r="O162" s="380"/>
      <c r="Q162" s="380" t="str">
        <f>'Council Own'!B126</f>
        <v>&lt;&lt;List Badge Here&gt;&gt;</v>
      </c>
      <c r="R162" s="380"/>
      <c r="S162" s="380"/>
    </row>
    <row r="163" spans="5:19" x14ac:dyDescent="0.2">
      <c r="E163" s="586" t="str">
        <f>'Fun Patches'!C27</f>
        <v>&lt;LIST PATCH HERE&gt;</v>
      </c>
      <c r="F163" s="587"/>
      <c r="G163" s="379" t="str">
        <f>IF('Fun Patches'!F27="A","A"," ")</f>
        <v xml:space="preserve"> </v>
      </c>
      <c r="I163" s="369">
        <v>1</v>
      </c>
      <c r="J163" s="418" t="str">
        <f>'Council Own'!C31</f>
        <v>&lt;List Requirement Here&gt;</v>
      </c>
      <c r="K163" s="379" t="str">
        <f>IF('Council Own'!F31="A","A"," ")</f>
        <v xml:space="preserve"> </v>
      </c>
      <c r="M163" s="369">
        <v>1</v>
      </c>
      <c r="N163" s="418" t="str">
        <f>'Council Own'!C79</f>
        <v>&lt;List Requirement Here&gt;</v>
      </c>
      <c r="O163" s="379" t="str">
        <f>IF('Council Own'!F79="A","A"," ")</f>
        <v xml:space="preserve"> </v>
      </c>
      <c r="Q163" s="369">
        <v>1</v>
      </c>
      <c r="R163" s="418" t="str">
        <f>'Council Own'!C127</f>
        <v>&lt;List Requirement Here&gt;</v>
      </c>
      <c r="S163" s="379" t="str">
        <f>IF('Council Own'!F127="A","A"," ")</f>
        <v xml:space="preserve"> </v>
      </c>
    </row>
    <row r="164" spans="5:19" x14ac:dyDescent="0.2">
      <c r="E164" s="586" t="str">
        <f>'Fun Patches'!C28</f>
        <v>&lt;LIST PATCH HERE&gt;</v>
      </c>
      <c r="F164" s="587"/>
      <c r="G164" s="379" t="str">
        <f>IF('Fun Patches'!F28="A","A"," ")</f>
        <v xml:space="preserve"> </v>
      </c>
      <c r="I164" s="369"/>
      <c r="J164" s="418" t="str">
        <f>'Council Own'!C32</f>
        <v>&lt;List Requirement Here&gt;</v>
      </c>
      <c r="K164" s="379" t="str">
        <f>IF('Council Own'!F32="A","A"," ")</f>
        <v xml:space="preserve"> </v>
      </c>
      <c r="M164" s="369"/>
      <c r="N164" s="418" t="str">
        <f>'Council Own'!C80</f>
        <v>&lt;List Requirement Here&gt;</v>
      </c>
      <c r="O164" s="379" t="str">
        <f>IF('Council Own'!F80="A","A"," ")</f>
        <v xml:space="preserve"> </v>
      </c>
      <c r="Q164" s="369"/>
      <c r="R164" s="418" t="str">
        <f>'Council Own'!C128</f>
        <v>&lt;List Requirement Here&gt;</v>
      </c>
      <c r="S164" s="379" t="str">
        <f>IF('Council Own'!F128="A","A"," ")</f>
        <v xml:space="preserve"> </v>
      </c>
    </row>
    <row r="165" spans="5:19" x14ac:dyDescent="0.2">
      <c r="E165" s="586" t="str">
        <f>'Fun Patches'!C29</f>
        <v>&lt;LIST PATCH HERE&gt;</v>
      </c>
      <c r="F165" s="587"/>
      <c r="G165" s="379" t="str">
        <f>IF('Fun Patches'!F29="A","A"," ")</f>
        <v xml:space="preserve"> </v>
      </c>
      <c r="I165" s="369"/>
      <c r="J165" s="418" t="str">
        <f>'Council Own'!C33</f>
        <v>&lt;List Requirement Here&gt;</v>
      </c>
      <c r="K165" s="379" t="str">
        <f>IF('Council Own'!F33="A","A"," ")</f>
        <v xml:space="preserve"> </v>
      </c>
      <c r="M165" s="369"/>
      <c r="N165" s="418" t="str">
        <f>'Council Own'!C81</f>
        <v>&lt;List Requirement Here&gt;</v>
      </c>
      <c r="O165" s="379" t="str">
        <f>IF('Council Own'!F81="A","A"," ")</f>
        <v xml:space="preserve"> </v>
      </c>
      <c r="Q165" s="369"/>
      <c r="R165" s="418" t="str">
        <f>'Council Own'!C129</f>
        <v>&lt;List Requirement Here&gt;</v>
      </c>
      <c r="S165" s="379" t="str">
        <f>IF('Council Own'!F129="A","A"," ")</f>
        <v xml:space="preserve"> </v>
      </c>
    </row>
    <row r="166" spans="5:19" x14ac:dyDescent="0.2">
      <c r="E166" s="586" t="str">
        <f>'Fun Patches'!C30</f>
        <v>&lt;LIST PATCH HERE&gt;</v>
      </c>
      <c r="F166" s="587"/>
      <c r="G166" s="379" t="str">
        <f>IF('Fun Patches'!F30="A","A"," ")</f>
        <v xml:space="preserve"> </v>
      </c>
      <c r="I166" s="369"/>
      <c r="J166" s="418" t="str">
        <f>'Council Own'!C34</f>
        <v>&lt;List Requirement Here&gt;</v>
      </c>
      <c r="K166" s="379" t="str">
        <f>IF('Council Own'!F34="A","A"," ")</f>
        <v xml:space="preserve"> </v>
      </c>
      <c r="M166" s="369"/>
      <c r="N166" s="418" t="str">
        <f>'Council Own'!C82</f>
        <v>&lt;List Requirement Here&gt;</v>
      </c>
      <c r="O166" s="379" t="str">
        <f>IF('Council Own'!F82="A","A"," ")</f>
        <v xml:space="preserve"> </v>
      </c>
      <c r="Q166" s="369"/>
      <c r="R166" s="418" t="str">
        <f>'Council Own'!C130</f>
        <v>&lt;List Requirement Here&gt;</v>
      </c>
      <c r="S166" s="379" t="str">
        <f>IF('Council Own'!F130="A","A"," ")</f>
        <v xml:space="preserve"> </v>
      </c>
    </row>
    <row r="167" spans="5:19" x14ac:dyDescent="0.2">
      <c r="E167" s="586" t="str">
        <f>'Fun Patches'!C31</f>
        <v>&lt;LIST PATCH HERE&gt;</v>
      </c>
      <c r="F167" s="587"/>
      <c r="G167" s="379" t="str">
        <f>IF('Fun Patches'!F31="A","A"," ")</f>
        <v xml:space="preserve"> </v>
      </c>
      <c r="I167" s="369">
        <v>2</v>
      </c>
      <c r="J167" s="418" t="str">
        <f>'Council Own'!C35</f>
        <v>&lt;List Requirement Here&gt;</v>
      </c>
      <c r="K167" s="379" t="str">
        <f>IF('Council Own'!F35="A","A"," ")</f>
        <v xml:space="preserve"> </v>
      </c>
      <c r="M167" s="369">
        <v>2</v>
      </c>
      <c r="N167" s="418" t="str">
        <f>'Council Own'!C83</f>
        <v>&lt;List Requirement Here&gt;</v>
      </c>
      <c r="O167" s="379" t="str">
        <f>IF('Council Own'!F83="A","A"," ")</f>
        <v xml:space="preserve"> </v>
      </c>
      <c r="Q167" s="369">
        <v>2</v>
      </c>
      <c r="R167" s="418" t="str">
        <f>'Council Own'!C131</f>
        <v>&lt;List Requirement Here&gt;</v>
      </c>
      <c r="S167" s="379" t="str">
        <f>IF('Council Own'!F131="A","A"," ")</f>
        <v xml:space="preserve"> </v>
      </c>
    </row>
    <row r="168" spans="5:19" x14ac:dyDescent="0.2">
      <c r="E168" s="586" t="str">
        <f>'Fun Patches'!C32</f>
        <v>&lt;LIST PATCH HERE&gt;</v>
      </c>
      <c r="F168" s="587"/>
      <c r="G168" s="379" t="str">
        <f>IF('Fun Patches'!F32="A","A"," ")</f>
        <v xml:space="preserve"> </v>
      </c>
      <c r="I168" s="369"/>
      <c r="J168" s="418" t="str">
        <f>'Council Own'!C36</f>
        <v>&lt;List Requirement Here&gt;</v>
      </c>
      <c r="K168" s="379" t="str">
        <f>IF('Council Own'!F36="A","A"," ")</f>
        <v xml:space="preserve"> </v>
      </c>
      <c r="M168" s="369"/>
      <c r="N168" s="418" t="str">
        <f>'Council Own'!C84</f>
        <v>&lt;List Requirement Here&gt;</v>
      </c>
      <c r="O168" s="379" t="str">
        <f>IF('Council Own'!F84="A","A"," ")</f>
        <v xml:space="preserve"> </v>
      </c>
      <c r="Q168" s="369"/>
      <c r="R168" s="418" t="str">
        <f>'Council Own'!C132</f>
        <v>&lt;List Requirement Here&gt;</v>
      </c>
      <c r="S168" s="379" t="str">
        <f>IF('Council Own'!F132="A","A"," ")</f>
        <v xml:space="preserve"> </v>
      </c>
    </row>
    <row r="169" spans="5:19" x14ac:dyDescent="0.2">
      <c r="E169" s="586" t="str">
        <f>'Fun Patches'!C33</f>
        <v>&lt;LIST PATCH HERE&gt;</v>
      </c>
      <c r="F169" s="587"/>
      <c r="G169" s="379" t="str">
        <f>IF('Fun Patches'!F33="A","A"," ")</f>
        <v xml:space="preserve"> </v>
      </c>
      <c r="I169" s="369"/>
      <c r="J169" s="418" t="str">
        <f>'Council Own'!C37</f>
        <v>&lt;List Requirement Here&gt;</v>
      </c>
      <c r="K169" s="379" t="str">
        <f>IF('Council Own'!F37="A","A"," ")</f>
        <v xml:space="preserve"> </v>
      </c>
      <c r="M169" s="369"/>
      <c r="N169" s="418" t="str">
        <f>'Council Own'!C85</f>
        <v>&lt;List Requirement Here&gt;</v>
      </c>
      <c r="O169" s="379" t="str">
        <f>IF('Council Own'!F85="A","A"," ")</f>
        <v xml:space="preserve"> </v>
      </c>
      <c r="Q169" s="369"/>
      <c r="R169" s="418" t="str">
        <f>'Council Own'!C133</f>
        <v>&lt;List Requirement Here&gt;</v>
      </c>
      <c r="S169" s="379" t="str">
        <f>IF('Council Own'!F133="A","A"," ")</f>
        <v xml:space="preserve"> </v>
      </c>
    </row>
    <row r="170" spans="5:19" x14ac:dyDescent="0.2">
      <c r="E170" s="586" t="str">
        <f>'Fun Patches'!C34</f>
        <v>&lt;LIST PATCH HERE&gt;</v>
      </c>
      <c r="F170" s="587"/>
      <c r="G170" s="379" t="str">
        <f>IF('Fun Patches'!F34="A","A"," ")</f>
        <v xml:space="preserve"> </v>
      </c>
      <c r="I170" s="369"/>
      <c r="J170" s="418" t="str">
        <f>'Council Own'!C38</f>
        <v>&lt;List Requirement Here&gt;</v>
      </c>
      <c r="K170" s="379" t="str">
        <f>IF('Council Own'!F38="A","A"," ")</f>
        <v xml:space="preserve"> </v>
      </c>
      <c r="M170" s="369"/>
      <c r="N170" s="418" t="str">
        <f>'Council Own'!C86</f>
        <v>&lt;List Requirement Here&gt;</v>
      </c>
      <c r="O170" s="379" t="str">
        <f>IF('Council Own'!F86="A","A"," ")</f>
        <v xml:space="preserve"> </v>
      </c>
      <c r="Q170" s="369"/>
      <c r="R170" s="418" t="str">
        <f>'Council Own'!C134</f>
        <v>&lt;List Requirement Here&gt;</v>
      </c>
      <c r="S170" s="379" t="str">
        <f>IF('Council Own'!F134="A","A"," ")</f>
        <v xml:space="preserve"> </v>
      </c>
    </row>
    <row r="171" spans="5:19" x14ac:dyDescent="0.2">
      <c r="E171" s="586" t="str">
        <f>'Fun Patches'!C35</f>
        <v>&lt;LIST PATCH HERE&gt;</v>
      </c>
      <c r="F171" s="587"/>
      <c r="G171" s="379" t="str">
        <f>IF('Fun Patches'!F35="A","A"," ")</f>
        <v xml:space="preserve"> </v>
      </c>
      <c r="I171" s="369">
        <v>3</v>
      </c>
      <c r="J171" s="418" t="str">
        <f>'Council Own'!C39</f>
        <v>&lt;List Requirement Here&gt;</v>
      </c>
      <c r="K171" s="379" t="str">
        <f>IF('Council Own'!F39="A","A"," ")</f>
        <v xml:space="preserve"> </v>
      </c>
      <c r="M171" s="369">
        <v>3</v>
      </c>
      <c r="N171" s="418" t="str">
        <f>'Council Own'!C87</f>
        <v>&lt;List Requirement Here&gt;</v>
      </c>
      <c r="O171" s="379" t="str">
        <f>IF('Council Own'!F87="A","A"," ")</f>
        <v xml:space="preserve"> </v>
      </c>
      <c r="Q171" s="369">
        <v>3</v>
      </c>
      <c r="R171" s="418" t="str">
        <f>'Council Own'!C135</f>
        <v>&lt;List Requirement Here&gt;</v>
      </c>
      <c r="S171" s="379" t="str">
        <f>IF('Council Own'!F135="A","A"," ")</f>
        <v xml:space="preserve"> </v>
      </c>
    </row>
    <row r="172" spans="5:19" ht="12.75" customHeight="1" x14ac:dyDescent="0.2">
      <c r="E172" s="586" t="str">
        <f>'Fun Patches'!C36</f>
        <v>&lt;LIST PATCH HERE&gt;</v>
      </c>
      <c r="F172" s="587"/>
      <c r="G172" s="379" t="str">
        <f>IF('Fun Patches'!F36="A","A"," ")</f>
        <v xml:space="preserve"> </v>
      </c>
      <c r="I172" s="369"/>
      <c r="J172" s="418" t="str">
        <f>'Council Own'!C40</f>
        <v>&lt;List Requirement Here&gt;</v>
      </c>
      <c r="K172" s="379" t="str">
        <f>IF('Council Own'!F40="A","A"," ")</f>
        <v xml:space="preserve"> </v>
      </c>
      <c r="M172" s="369"/>
      <c r="N172" s="418" t="str">
        <f>'Council Own'!C88</f>
        <v>&lt;List Requirement Here&gt;</v>
      </c>
      <c r="O172" s="379" t="str">
        <f>IF('Council Own'!F88="A","A"," ")</f>
        <v xml:space="preserve"> </v>
      </c>
      <c r="Q172" s="369"/>
      <c r="R172" s="418" t="str">
        <f>'Council Own'!C136</f>
        <v>&lt;List Requirement Here&gt;</v>
      </c>
      <c r="S172" s="379" t="str">
        <f>IF('Council Own'!F136="A","A"," ")</f>
        <v xml:space="preserve"> </v>
      </c>
    </row>
    <row r="173" spans="5:19" ht="12.75" customHeight="1" x14ac:dyDescent="0.2">
      <c r="E173" s="586" t="str">
        <f>'Fun Patches'!C37</f>
        <v>&lt;LIST PATCH HERE&gt;</v>
      </c>
      <c r="F173" s="587"/>
      <c r="G173" s="379" t="str">
        <f>IF('Fun Patches'!F37="A","A"," ")</f>
        <v xml:space="preserve"> </v>
      </c>
      <c r="I173" s="369"/>
      <c r="J173" s="418" t="str">
        <f>'Council Own'!C41</f>
        <v>&lt;List Requirement Here&gt;</v>
      </c>
      <c r="K173" s="379" t="str">
        <f>IF('Council Own'!F41="A","A"," ")</f>
        <v xml:space="preserve"> </v>
      </c>
      <c r="M173" s="369"/>
      <c r="N173" s="418" t="str">
        <f>'Council Own'!C89</f>
        <v>&lt;List Requirement Here&gt;</v>
      </c>
      <c r="O173" s="379" t="str">
        <f>IF('Council Own'!F89="A","A"," ")</f>
        <v xml:space="preserve"> </v>
      </c>
      <c r="Q173" s="369"/>
      <c r="R173" s="418" t="str">
        <f>'Council Own'!C137</f>
        <v>&lt;List Requirement Here&gt;</v>
      </c>
      <c r="S173" s="379" t="str">
        <f>IF('Council Own'!F137="A","A"," ")</f>
        <v xml:space="preserve"> </v>
      </c>
    </row>
    <row r="174" spans="5:19" x14ac:dyDescent="0.2">
      <c r="E174" s="586" t="str">
        <f>'Fun Patches'!C38</f>
        <v>&lt;LIST PATCH HERE&gt;</v>
      </c>
      <c r="F174" s="587"/>
      <c r="G174" s="379" t="str">
        <f>IF('Fun Patches'!F38="A","A"," ")</f>
        <v xml:space="preserve"> </v>
      </c>
      <c r="I174" s="369"/>
      <c r="J174" s="418" t="str">
        <f>'Council Own'!C42</f>
        <v>&lt;List Requirement Here&gt;</v>
      </c>
      <c r="K174" s="379" t="str">
        <f>IF('Council Own'!F42="A","A"," ")</f>
        <v xml:space="preserve"> </v>
      </c>
      <c r="M174" s="369"/>
      <c r="N174" s="418" t="str">
        <f>'Council Own'!C90</f>
        <v>&lt;List Requirement Here&gt;</v>
      </c>
      <c r="O174" s="379" t="str">
        <f>IF('Council Own'!F90="A","A"," ")</f>
        <v xml:space="preserve"> </v>
      </c>
      <c r="Q174" s="369"/>
      <c r="R174" s="418" t="str">
        <f>'Council Own'!C138</f>
        <v>&lt;List Requirement Here&gt;</v>
      </c>
      <c r="S174" s="379" t="str">
        <f>IF('Council Own'!F138="A","A"," ")</f>
        <v xml:space="preserve"> </v>
      </c>
    </row>
    <row r="175" spans="5:19" x14ac:dyDescent="0.2">
      <c r="E175" s="586" t="str">
        <f>'Fun Patches'!C39</f>
        <v>&lt;LIST PATCH HERE&gt;</v>
      </c>
      <c r="F175" s="587"/>
      <c r="G175" s="379" t="str">
        <f>IF('Fun Patches'!F39="A","A"," ")</f>
        <v xml:space="preserve"> </v>
      </c>
      <c r="I175" s="369">
        <v>4</v>
      </c>
      <c r="J175" s="418" t="str">
        <f>'Council Own'!C43</f>
        <v>&lt;List Requirement Here&gt;</v>
      </c>
      <c r="K175" s="379" t="str">
        <f>IF('Council Own'!F43="A","A"," ")</f>
        <v xml:space="preserve"> </v>
      </c>
      <c r="M175" s="369">
        <v>4</v>
      </c>
      <c r="N175" s="418" t="str">
        <f>'Council Own'!C91</f>
        <v>&lt;List Requirement Here&gt;</v>
      </c>
      <c r="O175" s="379" t="str">
        <f>IF('Council Own'!F91="A","A"," ")</f>
        <v xml:space="preserve"> </v>
      </c>
      <c r="Q175" s="369">
        <v>4</v>
      </c>
      <c r="R175" s="418" t="str">
        <f>'Council Own'!C139</f>
        <v>&lt;List Requirement Here&gt;</v>
      </c>
      <c r="S175" s="379" t="str">
        <f>IF('Council Own'!F139="A","A"," ")</f>
        <v xml:space="preserve"> </v>
      </c>
    </row>
    <row r="176" spans="5:19" x14ac:dyDescent="0.2">
      <c r="E176" s="586" t="str">
        <f>'Fun Patches'!C40</f>
        <v>&lt;LIST PATCH HERE&gt;</v>
      </c>
      <c r="F176" s="587"/>
      <c r="G176" s="379" t="str">
        <f>IF('Fun Patches'!F40="A","A"," ")</f>
        <v xml:space="preserve"> </v>
      </c>
      <c r="I176" s="369"/>
      <c r="J176" s="418" t="str">
        <f>'Council Own'!C44</f>
        <v>&lt;List Requirement Here&gt;</v>
      </c>
      <c r="K176" s="379" t="str">
        <f>IF('Council Own'!F44="A","A"," ")</f>
        <v xml:space="preserve"> </v>
      </c>
      <c r="M176" s="369"/>
      <c r="N176" s="418" t="str">
        <f>'Council Own'!C92</f>
        <v>&lt;List Requirement Here&gt;</v>
      </c>
      <c r="O176" s="379" t="str">
        <f>IF('Council Own'!F92="A","A"," ")</f>
        <v xml:space="preserve"> </v>
      </c>
      <c r="Q176" s="369"/>
      <c r="R176" s="418" t="str">
        <f>'Council Own'!C140</f>
        <v>&lt;List Requirement Here&gt;</v>
      </c>
      <c r="S176" s="379" t="str">
        <f>IF('Council Own'!F140="A","A"," ")</f>
        <v xml:space="preserve"> </v>
      </c>
    </row>
    <row r="177" spans="1:19" x14ac:dyDescent="0.2">
      <c r="E177" s="586" t="str">
        <f>'Fun Patches'!C41</f>
        <v>&lt;LIST PATCH HERE&gt;</v>
      </c>
      <c r="F177" s="587"/>
      <c r="G177" s="379" t="str">
        <f>IF('Fun Patches'!F41="A","A"," ")</f>
        <v xml:space="preserve"> </v>
      </c>
      <c r="I177" s="369"/>
      <c r="J177" s="418" t="str">
        <f>'Council Own'!C45</f>
        <v>&lt;List Requirement Here&gt;</v>
      </c>
      <c r="K177" s="379" t="str">
        <f>IF('Council Own'!F45="A","A"," ")</f>
        <v xml:space="preserve"> </v>
      </c>
      <c r="M177" s="369"/>
      <c r="N177" s="418" t="str">
        <f>'Council Own'!C93</f>
        <v>&lt;List Requirement Here&gt;</v>
      </c>
      <c r="O177" s="379" t="str">
        <f>IF('Council Own'!F93="A","A"," ")</f>
        <v xml:space="preserve"> </v>
      </c>
      <c r="Q177" s="369"/>
      <c r="R177" s="418" t="str">
        <f>'Council Own'!C141</f>
        <v>&lt;List Requirement Here&gt;</v>
      </c>
      <c r="S177" s="379" t="str">
        <f>IF('Council Own'!F141="A","A"," ")</f>
        <v xml:space="preserve"> </v>
      </c>
    </row>
    <row r="178" spans="1:19" x14ac:dyDescent="0.2">
      <c r="E178" s="586" t="str">
        <f>'Fun Patches'!C42</f>
        <v>&lt;LIST PATCH HERE&gt;</v>
      </c>
      <c r="F178" s="587"/>
      <c r="G178" s="379" t="str">
        <f>IF('Fun Patches'!F42="A","A"," ")</f>
        <v xml:space="preserve"> </v>
      </c>
      <c r="I178" s="369"/>
      <c r="J178" s="418" t="str">
        <f>'Council Own'!C46</f>
        <v>&lt;List Requirement Here&gt;</v>
      </c>
      <c r="K178" s="379" t="str">
        <f>IF('Council Own'!F46="A","A"," ")</f>
        <v xml:space="preserve"> </v>
      </c>
      <c r="M178" s="369"/>
      <c r="N178" s="418" t="str">
        <f>'Council Own'!C94</f>
        <v>&lt;List Requirement Here&gt;</v>
      </c>
      <c r="O178" s="379" t="str">
        <f>IF('Council Own'!F94="A","A"," ")</f>
        <v xml:space="preserve"> </v>
      </c>
      <c r="Q178" s="369"/>
      <c r="R178" s="418" t="str">
        <f>'Council Own'!C142</f>
        <v>&lt;List Requirement Here&gt;</v>
      </c>
      <c r="S178" s="379" t="str">
        <f>IF('Council Own'!F142="A","A"," ")</f>
        <v xml:space="preserve"> </v>
      </c>
    </row>
    <row r="179" spans="1:19" x14ac:dyDescent="0.2">
      <c r="E179" s="586" t="str">
        <f>'Fun Patches'!C43</f>
        <v>&lt;LIST PATCH HERE&gt;</v>
      </c>
      <c r="F179" s="587"/>
      <c r="G179" s="379" t="str">
        <f>IF('Fun Patches'!F43="A","A"," ")</f>
        <v xml:space="preserve"> </v>
      </c>
      <c r="I179" s="369">
        <v>5</v>
      </c>
      <c r="J179" s="418" t="str">
        <f>'Council Own'!C47</f>
        <v>&lt;List Requirement Here&gt;</v>
      </c>
      <c r="K179" s="379" t="str">
        <f>IF('Council Own'!F47="A","A"," ")</f>
        <v xml:space="preserve"> </v>
      </c>
      <c r="M179" s="369">
        <v>5</v>
      </c>
      <c r="N179" s="418" t="str">
        <f>'Council Own'!C95</f>
        <v>&lt;List Requirement Here&gt;</v>
      </c>
      <c r="O179" s="379" t="str">
        <f>IF('Council Own'!F95="A","A"," ")</f>
        <v xml:space="preserve"> </v>
      </c>
      <c r="Q179" s="369">
        <v>5</v>
      </c>
      <c r="R179" s="418" t="str">
        <f>'Council Own'!C143</f>
        <v>&lt;List Requirement Here&gt;</v>
      </c>
      <c r="S179" s="379" t="str">
        <f>IF('Council Own'!F143="A","A"," ")</f>
        <v xml:space="preserve"> </v>
      </c>
    </row>
    <row r="180" spans="1:19" x14ac:dyDescent="0.2">
      <c r="E180" s="586" t="str">
        <f>'Fun Patches'!C44</f>
        <v>&lt;LIST PATCH HERE&gt;</v>
      </c>
      <c r="F180" s="587"/>
      <c r="G180" s="379" t="str">
        <f>IF('Fun Patches'!F44="A","A"," ")</f>
        <v xml:space="preserve"> </v>
      </c>
      <c r="I180" s="369"/>
      <c r="J180" s="418" t="str">
        <f>'Council Own'!C48</f>
        <v>&lt;List Requirement Here&gt;</v>
      </c>
      <c r="K180" s="379" t="str">
        <f>IF('Council Own'!F48="A","A"," ")</f>
        <v xml:space="preserve"> </v>
      </c>
      <c r="M180" s="369"/>
      <c r="N180" s="418" t="str">
        <f>'Council Own'!C96</f>
        <v>&lt;List Requirement Here&gt;</v>
      </c>
      <c r="O180" s="379" t="str">
        <f>IF('Council Own'!F96="A","A"," ")</f>
        <v xml:space="preserve"> </v>
      </c>
      <c r="Q180" s="369"/>
      <c r="R180" s="418" t="str">
        <f>'Council Own'!C144</f>
        <v>&lt;List Requirement Here&gt;</v>
      </c>
      <c r="S180" s="379" t="str">
        <f>IF('Council Own'!F144="A","A"," ")</f>
        <v xml:space="preserve"> </v>
      </c>
    </row>
    <row r="181" spans="1:19" x14ac:dyDescent="0.2">
      <c r="E181" s="586" t="str">
        <f>'Fun Patches'!C45</f>
        <v>&lt;LIST PATCH HERE&gt;</v>
      </c>
      <c r="F181" s="587"/>
      <c r="G181" s="379" t="str">
        <f>IF('Fun Patches'!F45="A","A"," ")</f>
        <v xml:space="preserve"> </v>
      </c>
      <c r="I181" s="369"/>
      <c r="J181" s="418" t="str">
        <f>'Council Own'!C49</f>
        <v>&lt;List Requirement Here&gt;</v>
      </c>
      <c r="K181" s="379" t="str">
        <f>IF('Council Own'!F49="A","A"," ")</f>
        <v xml:space="preserve"> </v>
      </c>
      <c r="M181" s="369"/>
      <c r="N181" s="418" t="str">
        <f>'Council Own'!C97</f>
        <v>&lt;List Requirement Here&gt;</v>
      </c>
      <c r="O181" s="379" t="str">
        <f>IF('Council Own'!F97="A","A"," ")</f>
        <v xml:space="preserve"> </v>
      </c>
      <c r="Q181" s="369"/>
      <c r="R181" s="418" t="str">
        <f>'Council Own'!C145</f>
        <v>&lt;List Requirement Here&gt;</v>
      </c>
      <c r="S181" s="379" t="str">
        <f>IF('Council Own'!F145="A","A"," ")</f>
        <v xml:space="preserve"> </v>
      </c>
    </row>
    <row r="182" spans="1:19" x14ac:dyDescent="0.2">
      <c r="E182" s="586" t="str">
        <f>'Fun Patches'!C46</f>
        <v>&lt;LIST PATCH HERE&gt;</v>
      </c>
      <c r="F182" s="587"/>
      <c r="G182" s="379" t="str">
        <f>IF('Fun Patches'!F46="A","A"," ")</f>
        <v xml:space="preserve"> </v>
      </c>
      <c r="I182" s="369"/>
      <c r="J182" s="418" t="str">
        <f>'Council Own'!C50</f>
        <v>&lt;List Requirement Here&gt;</v>
      </c>
      <c r="K182" s="379" t="str">
        <f>IF('Council Own'!F50="A","A"," ")</f>
        <v xml:space="preserve"> </v>
      </c>
      <c r="M182" s="369"/>
      <c r="N182" s="418" t="str">
        <f>'Council Own'!C98</f>
        <v>&lt;List Requirement Here&gt;</v>
      </c>
      <c r="O182" s="379" t="str">
        <f>IF('Council Own'!F98="A","A"," ")</f>
        <v xml:space="preserve"> </v>
      </c>
      <c r="Q182" s="369"/>
      <c r="R182" s="418" t="str">
        <f>'Council Own'!C146</f>
        <v>&lt;List Requirement Here&gt;</v>
      </c>
      <c r="S182" s="379" t="str">
        <f>IF('Council Own'!F146="A","A"," ")</f>
        <v xml:space="preserve"> </v>
      </c>
    </row>
    <row r="183" spans="1:19" x14ac:dyDescent="0.2">
      <c r="E183" s="588" t="str">
        <f>'Fun Patches'!C47</f>
        <v>&lt;LIST PATCH HERE&gt;</v>
      </c>
      <c r="F183" s="589"/>
      <c r="G183" s="372" t="str">
        <f>IF('Fun Patches'!F47="A","A"," ")</f>
        <v xml:space="preserve"> </v>
      </c>
      <c r="I183" s="416"/>
      <c r="J183" s="385"/>
      <c r="K183" s="425"/>
    </row>
    <row r="184" spans="1:19" x14ac:dyDescent="0.2">
      <c r="E184" s="586" t="str">
        <f>'Fun Patches'!C48</f>
        <v>&lt;LIST PATCH HERE&gt;</v>
      </c>
      <c r="F184" s="587"/>
      <c r="G184" s="379" t="str">
        <f>IF('Fun Patches'!F48="A","A"," ")</f>
        <v xml:space="preserve"> </v>
      </c>
      <c r="I184" s="416"/>
      <c r="J184" s="385"/>
      <c r="K184" s="425"/>
    </row>
    <row r="185" spans="1:19" x14ac:dyDescent="0.2">
      <c r="E185" s="586" t="str">
        <f>'Fun Patches'!C49</f>
        <v>&lt;LIST PATCH HERE&gt;</v>
      </c>
      <c r="F185" s="587"/>
      <c r="G185" s="379" t="str">
        <f>IF('Fun Patches'!F49="A","A"," ")</f>
        <v xml:space="preserve"> </v>
      </c>
      <c r="I185" s="416"/>
      <c r="J185" s="385"/>
      <c r="K185" s="425"/>
    </row>
    <row r="186" spans="1:19" x14ac:dyDescent="0.2">
      <c r="A186" s="578" t="s">
        <v>81</v>
      </c>
      <c r="B186" s="579"/>
      <c r="C186" s="579"/>
      <c r="E186" s="586" t="str">
        <f>'Fun Patches'!C50</f>
        <v>&lt;LIST PATCH HERE&gt;</v>
      </c>
      <c r="F186" s="587"/>
      <c r="G186" s="379" t="str">
        <f>IF('Fun Patches'!F50="A","A"," ")</f>
        <v xml:space="preserve"> </v>
      </c>
      <c r="I186" s="416"/>
      <c r="J186" s="385"/>
      <c r="K186" s="425"/>
    </row>
    <row r="187" spans="1:19" x14ac:dyDescent="0.2">
      <c r="A187" s="580" t="s">
        <v>78</v>
      </c>
      <c r="B187" s="581"/>
      <c r="C187" s="582"/>
      <c r="E187" s="586" t="str">
        <f>'Fun Patches'!C51</f>
        <v>&lt;LIST PATCH HERE&gt;</v>
      </c>
      <c r="F187" s="587"/>
      <c r="G187" s="379" t="str">
        <f>IF('Fun Patches'!F51="A","A"," ")</f>
        <v xml:space="preserve"> </v>
      </c>
      <c r="I187" s="416"/>
      <c r="J187" s="385"/>
      <c r="K187" s="425"/>
    </row>
    <row r="188" spans="1:19" x14ac:dyDescent="0.2">
      <c r="A188" s="580" t="s">
        <v>79</v>
      </c>
      <c r="B188" s="581"/>
      <c r="C188" s="582"/>
      <c r="E188" s="586" t="str">
        <f>'Fun Patches'!C52</f>
        <v>&lt;LIST PATCH HERE&gt;</v>
      </c>
      <c r="F188" s="587"/>
      <c r="G188" s="379" t="str">
        <f>IF('Fun Patches'!F52="A","A"," ")</f>
        <v xml:space="preserve"> </v>
      </c>
      <c r="I188" s="416"/>
      <c r="J188" s="385"/>
      <c r="K188" s="425"/>
    </row>
    <row r="189" spans="1:19" x14ac:dyDescent="0.2">
      <c r="A189" s="595" t="s">
        <v>80</v>
      </c>
      <c r="B189" s="596"/>
      <c r="C189" s="597"/>
      <c r="E189" s="586" t="str">
        <f>'Fun Patches'!C53</f>
        <v>&lt;LIST PATCH HERE&gt;</v>
      </c>
      <c r="F189" s="587"/>
      <c r="G189" s="379" t="str">
        <f>IF('Fun Patches'!F53="A","A"," ")</f>
        <v xml:space="preserve"> </v>
      </c>
      <c r="J189" s="376"/>
      <c r="K189" s="376"/>
    </row>
    <row r="190" spans="1:19" x14ac:dyDescent="0.2">
      <c r="E190" s="586" t="str">
        <f>'Fun Patches'!C54</f>
        <v>&lt;LIST PATCH HERE&gt;</v>
      </c>
      <c r="F190" s="587"/>
      <c r="G190" s="379" t="str">
        <f>IF('Fun Patches'!F54="A","A"," ")</f>
        <v xml:space="preserve"> </v>
      </c>
    </row>
    <row r="191" spans="1:19" x14ac:dyDescent="0.2">
      <c r="E191" s="416"/>
      <c r="F191" s="385"/>
      <c r="G191" s="425"/>
    </row>
    <row r="222" spans="1:3" x14ac:dyDescent="0.2">
      <c r="A222" s="424"/>
      <c r="B222" s="424"/>
      <c r="C222" s="424"/>
    </row>
    <row r="225" spans="1:3" x14ac:dyDescent="0.2">
      <c r="A225" s="424"/>
      <c r="B225" s="424"/>
      <c r="C225" s="424"/>
    </row>
    <row r="226" spans="1:3" x14ac:dyDescent="0.2">
      <c r="A226" s="424"/>
      <c r="B226" s="424"/>
      <c r="C226" s="424"/>
    </row>
    <row r="227" spans="1:3" x14ac:dyDescent="0.2">
      <c r="A227" s="424"/>
      <c r="B227" s="424"/>
      <c r="C227" s="424"/>
    </row>
    <row r="228" spans="1:3" x14ac:dyDescent="0.2">
      <c r="A228" s="424"/>
      <c r="B228" s="424"/>
      <c r="C228" s="424"/>
    </row>
    <row r="229" spans="1:3" x14ac:dyDescent="0.2">
      <c r="A229" s="424"/>
      <c r="B229" s="424"/>
      <c r="C229" s="424"/>
    </row>
  </sheetData>
  <sheetProtection password="EB7E" sheet="1" objects="1" scenarios="1" selectLockedCells="1" selectUnlockedCells="1"/>
  <mergeCells count="178">
    <mergeCell ref="A188:C188"/>
    <mergeCell ref="E188:F188"/>
    <mergeCell ref="A189:C189"/>
    <mergeCell ref="E189:F189"/>
    <mergeCell ref="E190:F190"/>
    <mergeCell ref="E183:F183"/>
    <mergeCell ref="E184:F184"/>
    <mergeCell ref="E185:F185"/>
    <mergeCell ref="A186:C186"/>
    <mergeCell ref="E186:F186"/>
    <mergeCell ref="A187:C187"/>
    <mergeCell ref="E187:F187"/>
    <mergeCell ref="E177:F177"/>
    <mergeCell ref="E178:F178"/>
    <mergeCell ref="E179:F179"/>
    <mergeCell ref="E180:F180"/>
    <mergeCell ref="E181:F181"/>
    <mergeCell ref="E182:F182"/>
    <mergeCell ref="E171:F171"/>
    <mergeCell ref="E172:F172"/>
    <mergeCell ref="E173:F173"/>
    <mergeCell ref="E174:F174"/>
    <mergeCell ref="E175:F175"/>
    <mergeCell ref="E176:F176"/>
    <mergeCell ref="E165:F165"/>
    <mergeCell ref="E166:F166"/>
    <mergeCell ref="E167:F167"/>
    <mergeCell ref="E168:F168"/>
    <mergeCell ref="E169:F169"/>
    <mergeCell ref="E170:F170"/>
    <mergeCell ref="E159:F159"/>
    <mergeCell ref="E160:F160"/>
    <mergeCell ref="E161:F161"/>
    <mergeCell ref="E162:F162"/>
    <mergeCell ref="E163:F163"/>
    <mergeCell ref="E164:F164"/>
    <mergeCell ref="E153:F153"/>
    <mergeCell ref="E154:F154"/>
    <mergeCell ref="E155:F155"/>
    <mergeCell ref="E156:F156"/>
    <mergeCell ref="E157:F157"/>
    <mergeCell ref="E158:F158"/>
    <mergeCell ref="A148:B148"/>
    <mergeCell ref="E148:F148"/>
    <mergeCell ref="E149:F149"/>
    <mergeCell ref="E150:F150"/>
    <mergeCell ref="E151:F151"/>
    <mergeCell ref="E152:F152"/>
    <mergeCell ref="A145:B145"/>
    <mergeCell ref="E145:F145"/>
    <mergeCell ref="A146:B146"/>
    <mergeCell ref="E146:F146"/>
    <mergeCell ref="A147:B147"/>
    <mergeCell ref="E147:F147"/>
    <mergeCell ref="A142:C142"/>
    <mergeCell ref="E142:F142"/>
    <mergeCell ref="A143:B143"/>
    <mergeCell ref="E143:F143"/>
    <mergeCell ref="A144:B144"/>
    <mergeCell ref="E144:F144"/>
    <mergeCell ref="A140:C140"/>
    <mergeCell ref="E140:G140"/>
    <mergeCell ref="I140:K140"/>
    <mergeCell ref="M140:O140"/>
    <mergeCell ref="Q140:S140"/>
    <mergeCell ref="E141:F141"/>
    <mergeCell ref="Q111:R111"/>
    <mergeCell ref="Q117:R117"/>
    <mergeCell ref="I122:K122"/>
    <mergeCell ref="Q124:S124"/>
    <mergeCell ref="E126:G126"/>
    <mergeCell ref="A131:C131"/>
    <mergeCell ref="I101:K101"/>
    <mergeCell ref="A104:C104"/>
    <mergeCell ref="E105:G105"/>
    <mergeCell ref="Q105:R105"/>
    <mergeCell ref="M108:O108"/>
    <mergeCell ref="A110:C110"/>
    <mergeCell ref="Q95:R95"/>
    <mergeCell ref="Q96:R96"/>
    <mergeCell ref="M97:O97"/>
    <mergeCell ref="Q97:R97"/>
    <mergeCell ref="Q98:R98"/>
    <mergeCell ref="Q99:R99"/>
    <mergeCell ref="Q89:R89"/>
    <mergeCell ref="Q90:R90"/>
    <mergeCell ref="Q91:R91"/>
    <mergeCell ref="Q92:R92"/>
    <mergeCell ref="Q93:R93"/>
    <mergeCell ref="Q94:R94"/>
    <mergeCell ref="A85:B85"/>
    <mergeCell ref="Q85:R85"/>
    <mergeCell ref="Q86:R86"/>
    <mergeCell ref="A87:C87"/>
    <mergeCell ref="Q87:R87"/>
    <mergeCell ref="B88:C88"/>
    <mergeCell ref="Q88:R88"/>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76:B76"/>
    <mergeCell ref="M76:O76"/>
    <mergeCell ref="Q76:R76"/>
    <mergeCell ref="A77:B77"/>
    <mergeCell ref="Q77:R77"/>
    <mergeCell ref="A78:B78"/>
    <mergeCell ref="Q78:R78"/>
    <mergeCell ref="A73:B73"/>
    <mergeCell ref="Q73:R73"/>
    <mergeCell ref="A74:B74"/>
    <mergeCell ref="Q74:R74"/>
    <mergeCell ref="A75:B75"/>
    <mergeCell ref="Q75:R75"/>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Q28:S28"/>
    <mergeCell ref="M32:O32"/>
    <mergeCell ref="I36:K36"/>
    <mergeCell ref="E40:G40"/>
    <mergeCell ref="A44:C44"/>
    <mergeCell ref="Q49:S49"/>
    <mergeCell ref="A18:B18"/>
    <mergeCell ref="A19:B19"/>
    <mergeCell ref="E19:G19"/>
    <mergeCell ref="A20:B20"/>
    <mergeCell ref="A21:B21"/>
    <mergeCell ref="A23:C23"/>
    <mergeCell ref="A13:B13"/>
    <mergeCell ref="A14:B14"/>
    <mergeCell ref="A15:B15"/>
    <mergeCell ref="I15:K15"/>
    <mergeCell ref="A16:C16"/>
    <mergeCell ref="A17:B17"/>
    <mergeCell ref="A8:B8"/>
    <mergeCell ref="A9:B9"/>
    <mergeCell ref="A10:C10"/>
    <mergeCell ref="A11:B11"/>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s>
  <pageMargins left="0.75" right="0.75" top="0.4" bottom="0.2" header="0.2" footer="0.2"/>
  <pageSetup scale="64" fitToHeight="0" orientation="landscape" horizontalDpi="300" verticalDpi="300" r:id="rId1"/>
  <headerFooter alignWithMargins="0">
    <oddHeader>&amp;C&amp;"Arial,Bold"&amp;12CadetteTrax - &amp;10&amp;D</oddHeader>
  </headerFooter>
  <rowBreaks count="1" manualBreakCount="1">
    <brk id="69" max="1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9"/>
  <sheetViews>
    <sheetView showGridLines="0" zoomScale="90" zoomScaleNormal="90" workbookViewId="0">
      <selection activeCell="A2" sqref="A2"/>
    </sheetView>
  </sheetViews>
  <sheetFormatPr defaultRowHeight="12.75" x14ac:dyDescent="0.2"/>
  <cols>
    <col min="1" max="1" width="2.7109375" style="363" customWidth="1"/>
    <col min="2" max="2" width="30.7109375" style="363" customWidth="1"/>
    <col min="3" max="4" width="2.5703125" style="363" customWidth="1"/>
    <col min="5" max="5" width="2.7109375" style="363" bestFit="1" customWidth="1"/>
    <col min="6" max="6" width="30.28515625" style="363" customWidth="1"/>
    <col min="7" max="7" width="3" style="363" customWidth="1"/>
    <col min="8" max="8" width="3.140625" style="363" customWidth="1"/>
    <col min="9" max="9" width="2" style="363" customWidth="1"/>
    <col min="10" max="10" width="30.28515625" style="363" customWidth="1"/>
    <col min="11" max="11" width="3" style="363" customWidth="1"/>
    <col min="12" max="12" width="3.140625" style="363" customWidth="1"/>
    <col min="13" max="13" width="2" style="363" customWidth="1"/>
    <col min="14" max="14" width="30.28515625" style="363" customWidth="1"/>
    <col min="15" max="16" width="3" style="363" customWidth="1"/>
    <col min="17" max="17" width="2.7109375" style="363" customWidth="1"/>
    <col min="18" max="18" width="30.5703125" style="363" customWidth="1"/>
    <col min="19" max="19" width="2.7109375" style="363" customWidth="1"/>
    <col min="20" max="16384" width="9.140625" style="363"/>
  </cols>
  <sheetData>
    <row r="1" spans="1:21" ht="21" customHeight="1" x14ac:dyDescent="0.35">
      <c r="A1" s="619" t="str">
        <f>'Parent Contact Info'!B41</f>
        <v>Chloe</v>
      </c>
      <c r="B1" s="620"/>
      <c r="C1" s="620"/>
      <c r="D1" s="388"/>
      <c r="E1" s="610" t="s">
        <v>16</v>
      </c>
      <c r="F1" s="615"/>
      <c r="G1" s="615"/>
      <c r="I1" s="610" t="s">
        <v>16</v>
      </c>
      <c r="J1" s="610"/>
      <c r="K1" s="610"/>
      <c r="M1" s="610" t="s">
        <v>16</v>
      </c>
      <c r="N1" s="610"/>
      <c r="O1" s="610"/>
      <c r="Q1" s="610" t="s">
        <v>16</v>
      </c>
      <c r="R1" s="610"/>
      <c r="S1" s="610"/>
      <c r="T1" s="361"/>
      <c r="U1" s="361"/>
    </row>
    <row r="2" spans="1:21" s="367" customFormat="1" ht="13.5" thickBot="1" x14ac:dyDescent="0.25">
      <c r="A2" s="364"/>
      <c r="B2" s="365"/>
      <c r="C2" s="366" t="s">
        <v>17</v>
      </c>
      <c r="D2" s="365"/>
      <c r="E2" s="583" t="str">
        <f>Badges!B52</f>
        <v>Public Speaker</v>
      </c>
      <c r="F2" s="584"/>
      <c r="G2" s="584"/>
      <c r="H2" s="363"/>
      <c r="I2" s="583" t="str">
        <f>Badges!B122</f>
        <v>Book Artist</v>
      </c>
      <c r="J2" s="584"/>
      <c r="K2" s="584"/>
      <c r="L2" s="363"/>
      <c r="M2" s="583" t="str">
        <f>Badges!B191</f>
        <v>Trailblazing</v>
      </c>
      <c r="N2" s="584"/>
      <c r="O2" s="584"/>
      <c r="Q2" s="583" t="str">
        <f>Badges!B261</f>
        <v>Animal Helpers</v>
      </c>
      <c r="R2" s="584"/>
      <c r="S2" s="584"/>
      <c r="T2" s="361"/>
      <c r="U2" s="361"/>
    </row>
    <row r="3" spans="1:21" x14ac:dyDescent="0.2">
      <c r="A3" s="617" t="s">
        <v>147</v>
      </c>
      <c r="B3" s="618"/>
      <c r="C3" s="368">
        <f>INT(COUNTIF(C5:C21,"C"))+INT(COUNTIF(C73:C85,"C"))</f>
        <v>1</v>
      </c>
      <c r="E3" s="369">
        <v>2</v>
      </c>
      <c r="F3" s="370" t="str">
        <f>Badges!C57</f>
        <v>Focus on body language</v>
      </c>
      <c r="G3" s="371"/>
      <c r="I3" s="369">
        <v>3</v>
      </c>
      <c r="J3" s="370" t="str">
        <f>Badges!C131</f>
        <v>Try out book artist techniques</v>
      </c>
      <c r="K3" s="371"/>
      <c r="M3" s="369">
        <v>4</v>
      </c>
      <c r="N3" s="370" t="str">
        <f>Badges!C204</f>
        <v>Gain some trailblazing know-how</v>
      </c>
      <c r="O3" s="371"/>
      <c r="Q3" s="369">
        <v>5</v>
      </c>
      <c r="R3" s="370" t="str">
        <f>Badges!C278</f>
        <v>Look at how animals might help us</v>
      </c>
      <c r="S3" s="371"/>
      <c r="T3" s="361"/>
      <c r="U3" s="361"/>
    </row>
    <row r="4" spans="1:21" x14ac:dyDescent="0.2">
      <c r="A4" s="577" t="str">
        <f>Summary!A3</f>
        <v>It's Your World -- Change It!</v>
      </c>
      <c r="B4" s="577"/>
      <c r="C4" s="577"/>
      <c r="E4" s="369"/>
      <c r="F4" s="370" t="str">
        <f>Badges!C58</f>
        <v>Get a group together and play</v>
      </c>
      <c r="G4" s="372" t="str">
        <f>IF(Badges!G58="A","A"," ")</f>
        <v xml:space="preserve"> </v>
      </c>
      <c r="I4" s="369"/>
      <c r="J4" s="370" t="str">
        <f>Badges!C132</f>
        <v>Fold method and glue method</v>
      </c>
      <c r="K4" s="372" t="str">
        <f>IF(Badges!G132="A","A"," ")</f>
        <v xml:space="preserve"> </v>
      </c>
      <c r="M4" s="369"/>
      <c r="N4" s="370" t="str">
        <f>Badges!C205</f>
        <v>Learn how to purify water</v>
      </c>
      <c r="O4" s="372" t="str">
        <f>IF(Badges!G205="A","A"," ")</f>
        <v xml:space="preserve"> </v>
      </c>
      <c r="Q4" s="369"/>
      <c r="R4" s="370" t="str">
        <f>Badges!C279</f>
        <v>Get a sense of different animals'</v>
      </c>
      <c r="S4" s="372" t="str">
        <f>IF(Badges!G279="A","A"," ")</f>
        <v xml:space="preserve"> </v>
      </c>
      <c r="T4" s="361"/>
      <c r="U4" s="361"/>
    </row>
    <row r="5" spans="1:21" ht="12.75" customHeight="1" x14ac:dyDescent="0.2">
      <c r="A5" s="608" t="str">
        <f>Summary!A4</f>
        <v>Digital Movie Maker</v>
      </c>
      <c r="B5" s="609"/>
      <c r="C5" s="373" t="str">
        <f>IF(Badges!G28="C","C",IF(Badges!G28="P","P",""))</f>
        <v/>
      </c>
      <c r="E5" s="369"/>
      <c r="F5" s="370" t="str">
        <f>Badges!C59</f>
        <v>Videotape yourself miming one</v>
      </c>
      <c r="G5" s="372" t="str">
        <f>IF(Badges!G59="A","A"," ")</f>
        <v xml:space="preserve"> </v>
      </c>
      <c r="I5" s="369"/>
      <c r="J5" s="370" t="str">
        <f>Badges!C133</f>
        <v>Fold method and stitch method</v>
      </c>
      <c r="K5" s="372" t="str">
        <f>IF(Badges!G133="A","A"," ")</f>
        <v>A</v>
      </c>
      <c r="M5" s="369"/>
      <c r="N5" s="370" t="str">
        <f>Badges!C206</f>
        <v>Practice navigating with a map and</v>
      </c>
      <c r="O5" s="372" t="str">
        <f>IF(Badges!G206="A","A"," ")</f>
        <v xml:space="preserve"> </v>
      </c>
      <c r="Q5" s="369"/>
      <c r="R5" s="370" t="str">
        <f>Badges!C280</f>
        <v>Talk to an animal expert at a zoo</v>
      </c>
      <c r="S5" s="372" t="str">
        <f>IF(Badges!G280="A","A"," ")</f>
        <v xml:space="preserve"> </v>
      </c>
      <c r="T5" s="361"/>
      <c r="U5" s="361"/>
    </row>
    <row r="6" spans="1:21" ht="12.75" customHeight="1" x14ac:dyDescent="0.2">
      <c r="A6" s="606" t="str">
        <f>Summary!A5</f>
        <v>Eating for Beauty</v>
      </c>
      <c r="B6" s="607"/>
      <c r="C6" s="374" t="str">
        <f>IF(Badges!G51="C","C",IF(Badges!G51="P","P",""))</f>
        <v/>
      </c>
      <c r="E6" s="369"/>
      <c r="F6" s="370" t="str">
        <f>Badges!C60</f>
        <v>Pretend an item is something else</v>
      </c>
      <c r="G6" s="372" t="str">
        <f>IF(Badges!G60="A","A"," ")</f>
        <v xml:space="preserve"> </v>
      </c>
      <c r="I6" s="369"/>
      <c r="J6" s="370" t="str">
        <f>Badges!C134</f>
        <v>Glue method and stitch method</v>
      </c>
      <c r="K6" s="372" t="str">
        <f>IF(Badges!G134="A","A"," ")</f>
        <v xml:space="preserve"> </v>
      </c>
      <c r="M6" s="369"/>
      <c r="N6" s="370" t="str">
        <f>Badges!C207</f>
        <v>Pitch your tent three times in three</v>
      </c>
      <c r="O6" s="372" t="str">
        <f>IF(Badges!G207="A","A"," ")</f>
        <v xml:space="preserve"> </v>
      </c>
      <c r="Q6" s="369"/>
      <c r="R6" s="370" t="str">
        <f>Badges!C281</f>
        <v>Practice being a scientist</v>
      </c>
      <c r="S6" s="372" t="str">
        <f>IF(Badges!G281="A","A"," ")</f>
        <v xml:space="preserve"> </v>
      </c>
      <c r="T6" s="361"/>
      <c r="U6" s="361"/>
    </row>
    <row r="7" spans="1:21" x14ac:dyDescent="0.2">
      <c r="A7" s="606" t="str">
        <f>Summary!A6</f>
        <v>Public Speaker</v>
      </c>
      <c r="B7" s="607"/>
      <c r="C7" s="374" t="str">
        <f>IF(Badges!G74="C","C",IF(Badges!G74="P","P",""))</f>
        <v/>
      </c>
      <c r="E7" s="369">
        <v>3</v>
      </c>
      <c r="F7" s="370" t="str">
        <f>Badges!C61</f>
        <v>Find your voice</v>
      </c>
      <c r="G7" s="371"/>
      <c r="I7" s="369">
        <v>4</v>
      </c>
      <c r="J7" s="370" t="str">
        <f>Badges!C135</f>
        <v>Focus on function</v>
      </c>
      <c r="K7" s="371"/>
      <c r="M7" s="369">
        <v>5</v>
      </c>
      <c r="N7" s="370" t="str">
        <f>Badges!C208</f>
        <v>Head out on the trail</v>
      </c>
      <c r="O7" s="371"/>
      <c r="Q7" s="583" t="str">
        <f>Badges!B284</f>
        <v>Field Day</v>
      </c>
      <c r="R7" s="584"/>
      <c r="S7" s="584"/>
    </row>
    <row r="8" spans="1:21" x14ac:dyDescent="0.2">
      <c r="A8" s="606" t="str">
        <f>Summary!A7</f>
        <v>Science of Happiness</v>
      </c>
      <c r="B8" s="607"/>
      <c r="C8" s="374" t="str">
        <f>IF(Badges!G97="C","C",IF(Badges!G97="P","P",""))</f>
        <v/>
      </c>
      <c r="E8" s="369"/>
      <c r="F8" s="370" t="str">
        <f>Badges!C62</f>
        <v>Repeat one word, one sentence, and</v>
      </c>
      <c r="G8" s="372" t="str">
        <f>IF(Badges!G62="A","A"," ")</f>
        <v xml:space="preserve"> </v>
      </c>
      <c r="I8" s="369"/>
      <c r="J8" s="370" t="str">
        <f>Badges!C136</f>
        <v>Make an organizational book</v>
      </c>
      <c r="K8" s="372" t="str">
        <f>IF(Badges!G136="A","A"," ")</f>
        <v xml:space="preserve"> </v>
      </c>
      <c r="M8" s="369"/>
      <c r="N8" s="370" t="str">
        <f>Badges!C209</f>
        <v>Play stuff-sack dramatics</v>
      </c>
      <c r="O8" s="372" t="str">
        <f>IF(Badges!G209="A","A"," ")</f>
        <v xml:space="preserve"> </v>
      </c>
      <c r="Q8" s="369">
        <v>1</v>
      </c>
      <c r="R8" s="370" t="str">
        <f>Badges!C285</f>
        <v>Team up and dress up</v>
      </c>
      <c r="S8" s="371"/>
    </row>
    <row r="9" spans="1:21" x14ac:dyDescent="0.2">
      <c r="A9" s="613" t="str">
        <f>Summary!A8</f>
        <v>Screenwriter</v>
      </c>
      <c r="B9" s="614"/>
      <c r="C9" s="375" t="str">
        <f>IF(Badges!G120="C","C",IF(Badges!G120="P","P",""))</f>
        <v/>
      </c>
      <c r="E9" s="369"/>
      <c r="F9" s="370" t="str">
        <f>Badges!C63</f>
        <v>Tell your own story, from birth until</v>
      </c>
      <c r="G9" s="372" t="str">
        <f>IF(Badges!G63="A","A"," ")</f>
        <v xml:space="preserve"> </v>
      </c>
      <c r="I9" s="369"/>
      <c r="J9" s="370" t="str">
        <f>Badges!C137</f>
        <v>Make a scrapbook, memory book,</v>
      </c>
      <c r="K9" s="372" t="str">
        <f>IF(Badges!G137="A","A"," ")</f>
        <v xml:space="preserve"> </v>
      </c>
      <c r="M9" s="369"/>
      <c r="N9" s="370" t="str">
        <f>Badges!C210</f>
        <v>See the stars</v>
      </c>
      <c r="O9" s="372" t="str">
        <f>IF(Badges!G210="A","A"," ")</f>
        <v xml:space="preserve"> </v>
      </c>
      <c r="Q9" s="369"/>
      <c r="R9" s="370" t="str">
        <f>Badges!C286</f>
        <v>Go, Blue! Go, Red!</v>
      </c>
      <c r="S9" s="372" t="str">
        <f>IF(Badges!G286="A","A"," ")</f>
        <v xml:space="preserve"> </v>
      </c>
    </row>
    <row r="10" spans="1:21" x14ac:dyDescent="0.2">
      <c r="A10" s="577" t="str">
        <f>Summary!A9</f>
        <v>It's Your Planet -- Love It!</v>
      </c>
      <c r="B10" s="577"/>
      <c r="C10" s="577"/>
      <c r="E10" s="369"/>
      <c r="F10" s="370" t="str">
        <f>Badges!C64</f>
        <v>Practice impressions of three</v>
      </c>
      <c r="G10" s="372" t="str">
        <f>IF(Badges!G64="A","A"," ")</f>
        <v xml:space="preserve"> </v>
      </c>
      <c r="I10" s="369"/>
      <c r="J10" s="370" t="str">
        <f>Badges!C138</f>
        <v>Make a gift book</v>
      </c>
      <c r="K10" s="372" t="str">
        <f>IF(Badges!G138="A","A"," ")</f>
        <v xml:space="preserve"> </v>
      </c>
      <c r="M10" s="369"/>
      <c r="N10" s="370" t="str">
        <f>Badges!C211</f>
        <v>Tell a progressive story</v>
      </c>
      <c r="O10" s="372" t="str">
        <f>IF(Badges!G211="A","A"," ")</f>
        <v xml:space="preserve"> </v>
      </c>
      <c r="Q10" s="369"/>
      <c r="R10" s="370" t="str">
        <f>Badges!C287</f>
        <v>Unique uniforms</v>
      </c>
      <c r="S10" s="372" t="str">
        <f>IF(Badges!G287="A","A"," ")</f>
        <v xml:space="preserve"> </v>
      </c>
    </row>
    <row r="11" spans="1:21" x14ac:dyDescent="0.2">
      <c r="A11" s="608" t="str">
        <f>Summary!A10</f>
        <v>Book Artist</v>
      </c>
      <c r="B11" s="609"/>
      <c r="C11" s="373" t="str">
        <f>IF(Badges!G144="C","C",IF(Badges!G144="P","P",""))</f>
        <v>P</v>
      </c>
      <c r="E11" s="369">
        <v>4</v>
      </c>
      <c r="F11" s="370" t="str">
        <f>Badges!C65</f>
        <v>Choose or create a piece to perform</v>
      </c>
      <c r="G11" s="371"/>
      <c r="I11" s="369">
        <v>5</v>
      </c>
      <c r="J11" s="370" t="str">
        <f>Badges!C139</f>
        <v>Focus on style</v>
      </c>
      <c r="K11" s="371"/>
      <c r="M11" s="583" t="str">
        <f>Badges!B214</f>
        <v>Babysitter</v>
      </c>
      <c r="N11" s="584"/>
      <c r="O11" s="584"/>
      <c r="Q11" s="369"/>
      <c r="R11" s="370" t="str">
        <f>Badges!C288</f>
        <v>Theme costumes</v>
      </c>
      <c r="S11" s="372" t="str">
        <f>IF(Badges!G288="A","A"," ")</f>
        <v xml:space="preserve"> </v>
      </c>
    </row>
    <row r="12" spans="1:21" x14ac:dyDescent="0.2">
      <c r="A12" s="606" t="str">
        <f>Summary!A11</f>
        <v>Woodworker</v>
      </c>
      <c r="B12" s="607"/>
      <c r="C12" s="374" t="str">
        <f>IF(Badges!G167="C","C",IF(Badges!G167="P","P",""))</f>
        <v/>
      </c>
      <c r="E12" s="369"/>
      <c r="F12" s="370" t="str">
        <f>Badges!C66</f>
        <v>Write a speech about something</v>
      </c>
      <c r="G12" s="372" t="str">
        <f>IF(Badges!G66="A","A"," ")</f>
        <v xml:space="preserve"> </v>
      </c>
      <c r="I12" s="369"/>
      <c r="J12" s="370" t="str">
        <f>Badges!C140</f>
        <v xml:space="preserve">Make a book from something </v>
      </c>
      <c r="K12" s="372" t="str">
        <f>IF(Badges!G140="A","A"," ")</f>
        <v>A</v>
      </c>
      <c r="M12" s="369">
        <v>1</v>
      </c>
      <c r="N12" s="370" t="str">
        <f>Badges!C215</f>
        <v>Get to know how kids develop</v>
      </c>
      <c r="O12" s="371"/>
      <c r="Q12" s="369">
        <v>2</v>
      </c>
      <c r="R12" s="370" t="str">
        <f>Badges!C289</f>
        <v>Host a historical game</v>
      </c>
      <c r="S12" s="371"/>
    </row>
    <row r="13" spans="1:21" x14ac:dyDescent="0.2">
      <c r="A13" s="606" t="str">
        <f>Summary!A12</f>
        <v>Special Agent</v>
      </c>
      <c r="B13" s="607"/>
      <c r="C13" s="374" t="str">
        <f>IF(Badges!G190="C","C",IF(Badges!G190="P","P",""))</f>
        <v/>
      </c>
      <c r="E13" s="369"/>
      <c r="F13" s="370" t="str">
        <f>Badges!C67</f>
        <v>Create a piece for a character</v>
      </c>
      <c r="G13" s="372" t="str">
        <f>IF(Badges!G67="A","A"," ")</f>
        <v xml:space="preserve"> </v>
      </c>
      <c r="I13" s="369"/>
      <c r="J13" s="370" t="str">
        <f>Badges!C141</f>
        <v>Try a different binding technique or</v>
      </c>
      <c r="K13" s="372" t="str">
        <f>IF(Badges!G141="A","A"," ")</f>
        <v xml:space="preserve"> </v>
      </c>
      <c r="M13" s="369"/>
      <c r="N13" s="370" t="str">
        <f>Badges!C216</f>
        <v>Observe kids in person for at least</v>
      </c>
      <c r="O13" s="372" t="str">
        <f>IF(Badges!G216="A","A"," ")</f>
        <v xml:space="preserve"> </v>
      </c>
      <c r="Q13" s="369"/>
      <c r="R13" s="370" t="str">
        <f>Badges!C290</f>
        <v>An amazing race</v>
      </c>
      <c r="S13" s="372" t="str">
        <f>IF(Badges!G290="A","A"," ")</f>
        <v xml:space="preserve"> </v>
      </c>
    </row>
    <row r="14" spans="1:21" x14ac:dyDescent="0.2">
      <c r="A14" s="606" t="str">
        <f>Summary!A13</f>
        <v>Trailblazing</v>
      </c>
      <c r="B14" s="607"/>
      <c r="C14" s="374" t="str">
        <f>IF(Badges!G213="C","C",IF(Badges!G213="P","P",""))</f>
        <v/>
      </c>
      <c r="E14" s="369"/>
      <c r="F14" s="370" t="str">
        <f>Badges!C68</f>
        <v>Pick an existing piece</v>
      </c>
      <c r="G14" s="372" t="str">
        <f>IF(Badges!G68="A","A"," ")</f>
        <v xml:space="preserve"> </v>
      </c>
      <c r="I14" s="369"/>
      <c r="J14" s="370" t="str">
        <f>Badges!C142</f>
        <v>Get creative with the definition of</v>
      </c>
      <c r="K14" s="372" t="str">
        <f>IF(Badges!G142="A","A"," ")</f>
        <v xml:space="preserve"> </v>
      </c>
      <c r="M14" s="369"/>
      <c r="N14" s="370" t="str">
        <f>Badges!C217</f>
        <v xml:space="preserve">Ask an expert  </v>
      </c>
      <c r="O14" s="372" t="str">
        <f>IF(Badges!G217="A","A"," ")</f>
        <v xml:space="preserve"> </v>
      </c>
      <c r="Q14" s="369"/>
      <c r="R14" s="370" t="str">
        <f>Badges!C291</f>
        <v>Target practice</v>
      </c>
      <c r="S14" s="372" t="str">
        <f>IF(Badges!G291="A","A"," ")</f>
        <v xml:space="preserve"> </v>
      </c>
    </row>
    <row r="15" spans="1:21" x14ac:dyDescent="0.2">
      <c r="A15" s="613" t="str">
        <f>Summary!A14</f>
        <v>Babysitter</v>
      </c>
      <c r="B15" s="614"/>
      <c r="C15" s="375" t="str">
        <f>IF(Badges!G236="C","C",IF(Badges!G236="P","P",""))</f>
        <v/>
      </c>
      <c r="E15" s="369">
        <v>5</v>
      </c>
      <c r="F15" s="370" t="str">
        <f>Badges!C69</f>
        <v>Get onstage</v>
      </c>
      <c r="G15" s="371"/>
      <c r="I15" s="583" t="str">
        <f>Badges!B145</f>
        <v>Woodworker</v>
      </c>
      <c r="J15" s="584"/>
      <c r="K15" s="584"/>
      <c r="M15" s="369"/>
      <c r="N15" s="370" t="str">
        <f>Badges!C218</f>
        <v>Find information at the library or</v>
      </c>
      <c r="O15" s="372" t="str">
        <f>IF(Badges!G218="A","A"," ")</f>
        <v xml:space="preserve"> </v>
      </c>
      <c r="Q15" s="369"/>
      <c r="R15" s="370" t="str">
        <f>Badges!C292</f>
        <v>Tests of strength</v>
      </c>
      <c r="S15" s="372" t="str">
        <f>IF(Badges!G292="A","A"," ")</f>
        <v xml:space="preserve"> </v>
      </c>
    </row>
    <row r="16" spans="1:21" x14ac:dyDescent="0.2">
      <c r="A16" s="577" t="str">
        <f>Summary!A15</f>
        <v>It's Your Story -- Tell It!</v>
      </c>
      <c r="B16" s="577"/>
      <c r="C16" s="577"/>
      <c r="E16" s="369"/>
      <c r="F16" s="370" t="str">
        <f>Badges!C70</f>
        <v>Create a theater in your own home</v>
      </c>
      <c r="G16" s="372" t="str">
        <f>IF(Badges!G70="A","A"," ")</f>
        <v xml:space="preserve"> </v>
      </c>
      <c r="I16" s="369">
        <v>1</v>
      </c>
      <c r="J16" s="370" t="str">
        <f>Badges!C146</f>
        <v>Swing a hammer</v>
      </c>
      <c r="K16" s="371"/>
      <c r="M16" s="369">
        <v>2</v>
      </c>
      <c r="N16" s="370" t="str">
        <f>Badges!C219</f>
        <v>Prepare for challenges</v>
      </c>
      <c r="O16" s="371"/>
      <c r="Q16" s="369">
        <v>3</v>
      </c>
      <c r="R16" s="370" t="str">
        <f>Badges!C293</f>
        <v>Play a scientific game</v>
      </c>
      <c r="S16" s="371"/>
    </row>
    <row r="17" spans="1:19" x14ac:dyDescent="0.2">
      <c r="A17" s="608" t="str">
        <f>Summary!A16</f>
        <v>Night Owl</v>
      </c>
      <c r="B17" s="609"/>
      <c r="C17" s="373" t="str">
        <f>IF(Badges!G260="C","C",IF(Badges!G260="P","P",""))</f>
        <v/>
      </c>
      <c r="E17" s="369"/>
      <c r="F17" s="370" t="str">
        <f>Badges!C71</f>
        <v>Perform at school</v>
      </c>
      <c r="G17" s="372" t="str">
        <f>IF(Badges!G71="A","A"," ")</f>
        <v xml:space="preserve"> </v>
      </c>
      <c r="I17" s="369"/>
      <c r="J17" s="370" t="str">
        <f>Badges!C147</f>
        <v>Write your name in nails</v>
      </c>
      <c r="K17" s="372" t="str">
        <f>IF(Badges!G146="A","A"," ")</f>
        <v xml:space="preserve"> </v>
      </c>
      <c r="M17" s="369"/>
      <c r="N17" s="370" t="str">
        <f>Badges!C220</f>
        <v>Attend a babysitter training course</v>
      </c>
      <c r="O17" s="372" t="str">
        <f>IF(Badges!G220="A","A"," ")</f>
        <v xml:space="preserve"> </v>
      </c>
      <c r="Q17" s="369"/>
      <c r="R17" s="370" t="str">
        <f>Badges!C294</f>
        <v>Construction challenge</v>
      </c>
      <c r="S17" s="372" t="str">
        <f>IF(Badges!G294="A","A"," ")</f>
        <v xml:space="preserve"> </v>
      </c>
    </row>
    <row r="18" spans="1:19" x14ac:dyDescent="0.2">
      <c r="A18" s="606" t="str">
        <f>Summary!A17</f>
        <v>Animal Helpers</v>
      </c>
      <c r="B18" s="607"/>
      <c r="C18" s="374" t="str">
        <f>IF(Badges!G283="C","C",IF(Badges!G283="P","P",""))</f>
        <v>P</v>
      </c>
      <c r="E18" s="369"/>
      <c r="F18" s="370" t="str">
        <f>Badges!C72</f>
        <v>Go to your audience</v>
      </c>
      <c r="G18" s="372" t="str">
        <f>IF(Badges!G72="A","A"," ")</f>
        <v xml:space="preserve"> </v>
      </c>
      <c r="I18" s="369"/>
      <c r="J18" s="370" t="str">
        <f>Badges!C148</f>
        <v>Make a design with nails on wood</v>
      </c>
      <c r="K18" s="372" t="str">
        <f>IF(Badges!G147="A","A"," ")</f>
        <v xml:space="preserve"> </v>
      </c>
      <c r="M18" s="369"/>
      <c r="N18" s="370" t="str">
        <f>Badges!C221</f>
        <v>Interview five moms about what they</v>
      </c>
      <c r="O18" s="372" t="str">
        <f>IF(Badges!G221="A","A"," ")</f>
        <v xml:space="preserve"> </v>
      </c>
      <c r="Q18" s="369"/>
      <c r="R18" s="370" t="str">
        <f>Badges!C295</f>
        <v>Soar winners</v>
      </c>
      <c r="S18" s="372" t="str">
        <f>IF(Badges!G295="A","A"," ")</f>
        <v xml:space="preserve"> </v>
      </c>
    </row>
    <row r="19" spans="1:19" x14ac:dyDescent="0.2">
      <c r="A19" s="606" t="str">
        <f>Summary!A18</f>
        <v>Field Day</v>
      </c>
      <c r="B19" s="607"/>
      <c r="C19" s="374" t="str">
        <f>IF(Badges!G306="C","C",IF(Badges!G306="P","P",""))</f>
        <v/>
      </c>
      <c r="E19" s="583" t="str">
        <f>Badges!B75</f>
        <v>Science of Happiness</v>
      </c>
      <c r="F19" s="584"/>
      <c r="G19" s="584"/>
      <c r="I19" s="369"/>
      <c r="J19" s="370" t="str">
        <f>Badges!C149</f>
        <v>Create a sculpture</v>
      </c>
      <c r="K19" s="372" t="str">
        <f>IF(Badges!G148="A","A"," ")</f>
        <v xml:space="preserve"> </v>
      </c>
      <c r="M19" s="369"/>
      <c r="N19" s="370" t="str">
        <f>Badges!C222</f>
        <v>Interview five experienced babysitters</v>
      </c>
      <c r="O19" s="372" t="str">
        <f>IF(Badges!G222="A","A"," ")</f>
        <v xml:space="preserve"> </v>
      </c>
      <c r="Q19" s="369"/>
      <c r="R19" s="370" t="str">
        <f>Badges!C296</f>
        <v>Make it "flink."</v>
      </c>
      <c r="S19" s="372" t="str">
        <f>IF(Badges!G296="A","A"," ")</f>
        <v xml:space="preserve"> </v>
      </c>
    </row>
    <row r="20" spans="1:19" x14ac:dyDescent="0.2">
      <c r="A20" s="606" t="str">
        <f>Summary!A19</f>
        <v>Entrepreneur</v>
      </c>
      <c r="B20" s="607"/>
      <c r="C20" s="374" t="str">
        <f>IF(Badges!G329="C","C",IF(Badges!G329="P","P",""))</f>
        <v/>
      </c>
      <c r="E20" s="369">
        <v>1</v>
      </c>
      <c r="F20" s="370" t="str">
        <f>Badges!C76</f>
        <v>Make yourself happier</v>
      </c>
      <c r="G20" s="371"/>
      <c r="I20" s="369">
        <v>2</v>
      </c>
      <c r="J20" s="370" t="str">
        <f>Badges!C150</f>
        <v>Keep it level</v>
      </c>
      <c r="K20" s="371"/>
      <c r="M20" s="369">
        <v>3</v>
      </c>
      <c r="N20" s="370" t="str">
        <f>Badges!C223</f>
        <v>Focus on play</v>
      </c>
      <c r="O20" s="371"/>
      <c r="Q20" s="369">
        <v>4</v>
      </c>
      <c r="R20" s="370" t="str">
        <f>Badges!C297</f>
        <v>Find fun in fiction</v>
      </c>
      <c r="S20" s="371"/>
    </row>
    <row r="21" spans="1:19" x14ac:dyDescent="0.2">
      <c r="A21" s="606" t="str">
        <f>Summary!A20</f>
        <v>Netiquette</v>
      </c>
      <c r="B21" s="607"/>
      <c r="C21" s="374" t="str">
        <f>IF(Badges!G352="C","C",IF(Badges!G352="P","P",""))</f>
        <v/>
      </c>
      <c r="E21" s="369"/>
      <c r="F21" s="370" t="str">
        <f>Badges!C77</f>
        <v>Get into a state of "flow"</v>
      </c>
      <c r="G21" s="372" t="str">
        <f>IF(Badges!G77="A","A"," ")</f>
        <v xml:space="preserve"> </v>
      </c>
      <c r="I21" s="369"/>
      <c r="J21" s="370" t="str">
        <f>Badges!C151</f>
        <v>Level up</v>
      </c>
      <c r="K21" s="372" t="str">
        <f>IF(Badges!G150="A","A"," ")</f>
        <v xml:space="preserve"> </v>
      </c>
      <c r="M21" s="369"/>
      <c r="N21" s="370" t="str">
        <f>Badges!C224</f>
        <v>Interview an educational toy or game</v>
      </c>
      <c r="O21" s="372" t="str">
        <f>IF(Badges!G224="A","A"," ")</f>
        <v xml:space="preserve"> </v>
      </c>
      <c r="Q21" s="369"/>
      <c r="R21" s="370" t="str">
        <f>Badges!C298</f>
        <v>From read to reality</v>
      </c>
      <c r="S21" s="372" t="str">
        <f>IF(Badges!G298="A","A"," ")</f>
        <v xml:space="preserve"> </v>
      </c>
    </row>
    <row r="22" spans="1:19" x14ac:dyDescent="0.2">
      <c r="A22" s="376"/>
      <c r="B22" s="377"/>
      <c r="C22" s="415"/>
      <c r="E22" s="369"/>
      <c r="F22" s="370" t="str">
        <f>Badges!C78</f>
        <v>Count three blessings</v>
      </c>
      <c r="G22" s="372" t="str">
        <f>IF(Badges!G78="A","A"," ")</f>
        <v xml:space="preserve"> </v>
      </c>
      <c r="I22" s="369"/>
      <c r="J22" s="370" t="str">
        <f>Badges!C152</f>
        <v>Make it right</v>
      </c>
      <c r="K22" s="372" t="str">
        <f>IF(Badges!G151="A","A"," ")</f>
        <v xml:space="preserve"> </v>
      </c>
      <c r="M22" s="369"/>
      <c r="N22" s="370" t="str">
        <f>Badges!C225</f>
        <v>Observe kids at a toy store for two</v>
      </c>
      <c r="O22" s="372" t="str">
        <f>IF(Badges!G225="A","A"," ")</f>
        <v xml:space="preserve"> </v>
      </c>
      <c r="Q22" s="369"/>
      <c r="R22" s="370" t="str">
        <f>Badges!C299</f>
        <v>From virtual to reality</v>
      </c>
      <c r="S22" s="372" t="str">
        <f>IF(Badges!G299="A","A"," ")</f>
        <v xml:space="preserve"> </v>
      </c>
    </row>
    <row r="23" spans="1:19" x14ac:dyDescent="0.2">
      <c r="A23" s="583" t="str">
        <f>Badges!B6</f>
        <v>Digital Movie Maker</v>
      </c>
      <c r="B23" s="584"/>
      <c r="C23" s="584"/>
      <c r="E23" s="369"/>
      <c r="F23" s="370" t="str">
        <f>Badges!C79</f>
        <v>Stop and smell the roses</v>
      </c>
      <c r="G23" s="372" t="str">
        <f>IF(Badges!G79="A","A"," ")</f>
        <v xml:space="preserve"> </v>
      </c>
      <c r="I23" s="369"/>
      <c r="J23" s="370" t="str">
        <f>Badges!C153</f>
        <v>Do a survey</v>
      </c>
      <c r="K23" s="372" t="str">
        <f>IF(Badges!G152="A","A"," ")</f>
        <v xml:space="preserve"> </v>
      </c>
      <c r="M23" s="369"/>
      <c r="N23" s="370" t="str">
        <f>Badges!C226</f>
        <v>Volunteer for at least two hours</v>
      </c>
      <c r="O23" s="372" t="str">
        <f>IF(Badges!G226="A","A"," ")</f>
        <v xml:space="preserve"> </v>
      </c>
      <c r="Q23" s="369"/>
      <c r="R23" s="370" t="str">
        <f>Badges!C300</f>
        <v>From board to reality</v>
      </c>
      <c r="S23" s="372" t="str">
        <f>IF(Badges!G300="A","A"," ")</f>
        <v xml:space="preserve"> </v>
      </c>
    </row>
    <row r="24" spans="1:19" x14ac:dyDescent="0.2">
      <c r="A24" s="369">
        <v>1</v>
      </c>
      <c r="B24" s="370" t="str">
        <f>Badges!C7</f>
        <v>Learn digital video basics</v>
      </c>
      <c r="C24" s="371"/>
      <c r="E24" s="369">
        <v>2</v>
      </c>
      <c r="F24" s="370" t="str">
        <f>Badges!C80</f>
        <v>Think differently for happiness</v>
      </c>
      <c r="G24" s="371"/>
      <c r="I24" s="369">
        <v>3</v>
      </c>
      <c r="J24" s="370" t="str">
        <f>Badges!C154</f>
        <v>Use a screwdriver</v>
      </c>
      <c r="K24" s="371"/>
      <c r="M24" s="369">
        <v>4</v>
      </c>
      <c r="N24" s="370" t="str">
        <f>Badges!C227</f>
        <v>Find potential employers</v>
      </c>
      <c r="O24" s="371"/>
      <c r="Q24" s="369">
        <v>5</v>
      </c>
      <c r="R24" s="370" t="str">
        <f>Badges!C301</f>
        <v>Stage your grand finale</v>
      </c>
      <c r="S24" s="371"/>
    </row>
    <row r="25" spans="1:19" x14ac:dyDescent="0.2">
      <c r="A25" s="369"/>
      <c r="B25" s="370" t="str">
        <f>Badges!C8</f>
        <v>Connect with a local expert to learn</v>
      </c>
      <c r="C25" s="372" t="str">
        <f>IF(Badges!G8="A","A"," ")</f>
        <v xml:space="preserve"> </v>
      </c>
      <c r="E25" s="369"/>
      <c r="F25" s="370" t="str">
        <f>Badges!C81</f>
        <v>Focus on what's realistic</v>
      </c>
      <c r="G25" s="372" t="str">
        <f>IF(Badges!G81="A","A"," ")</f>
        <v xml:space="preserve"> </v>
      </c>
      <c r="I25" s="369"/>
      <c r="J25" s="370" t="str">
        <f>Badges!C155</f>
        <v>Fix loose screws</v>
      </c>
      <c r="K25" s="372" t="str">
        <f>IF(Badges!G154="A","A"," ")</f>
        <v xml:space="preserve"> </v>
      </c>
      <c r="M25" s="369"/>
      <c r="N25" s="370" t="str">
        <f>Badges!C228</f>
        <v>Market yourself</v>
      </c>
      <c r="O25" s="372" t="str">
        <f>IF(Badges!G228="A","A"," ")</f>
        <v xml:space="preserve"> </v>
      </c>
      <c r="Q25" s="369"/>
      <c r="R25" s="370" t="str">
        <f>Badges!C302</f>
        <v>A puzzle pentathlon</v>
      </c>
      <c r="S25" s="372" t="str">
        <f>IF(Badges!G302="A","A"," ")</f>
        <v xml:space="preserve"> </v>
      </c>
    </row>
    <row r="26" spans="1:19" x14ac:dyDescent="0.2">
      <c r="A26" s="369"/>
      <c r="B26" s="370" t="str">
        <f>Badges!C9</f>
        <v>Take a class</v>
      </c>
      <c r="C26" s="372" t="str">
        <f>IF(Badges!G9="A","A"," ")</f>
        <v xml:space="preserve"> </v>
      </c>
      <c r="E26" s="369"/>
      <c r="F26" s="370" t="str">
        <f>Badges!C82</f>
        <v>Try to use your strengths</v>
      </c>
      <c r="G26" s="372" t="str">
        <f>IF(Badges!G82="A","A"," ")</f>
        <v xml:space="preserve"> </v>
      </c>
      <c r="I26" s="369"/>
      <c r="J26" s="370" t="str">
        <f>Badges!C156</f>
        <v>Attach it, detach it</v>
      </c>
      <c r="K26" s="372" t="str">
        <f>IF(Badges!G155="A","A"," ")</f>
        <v xml:space="preserve"> </v>
      </c>
      <c r="M26" s="369"/>
      <c r="N26" s="370" t="str">
        <f>Badges!C229</f>
        <v xml:space="preserve">Create a questionnaire to give to </v>
      </c>
      <c r="O26" s="372" t="str">
        <f>IF(Badges!G229="A","A"," ")</f>
        <v xml:space="preserve"> </v>
      </c>
      <c r="Q26" s="369"/>
      <c r="R26" s="370" t="str">
        <f>Badges!C303</f>
        <v>A relay pentathlon</v>
      </c>
      <c r="S26" s="372" t="str">
        <f>IF(Badges!G303="A","A"," ")</f>
        <v xml:space="preserve"> </v>
      </c>
    </row>
    <row r="27" spans="1:19" x14ac:dyDescent="0.2">
      <c r="A27" s="369"/>
      <c r="B27" s="370" t="str">
        <f>Badges!C10</f>
        <v>Teach yourself</v>
      </c>
      <c r="C27" s="372" t="str">
        <f>IF(Badges!G10="A","A"," ")</f>
        <v xml:space="preserve"> </v>
      </c>
      <c r="E27" s="369"/>
      <c r="F27" s="370" t="str">
        <f>Badges!C79</f>
        <v>Stop and smell the roses</v>
      </c>
      <c r="G27" s="372" t="str">
        <f>IF(Badges!G83="A","A"," ")</f>
        <v xml:space="preserve"> </v>
      </c>
      <c r="I27" s="369"/>
      <c r="J27" s="370" t="str">
        <f>Badges!C157</f>
        <v>Build with a screwdriver</v>
      </c>
      <c r="K27" s="372" t="str">
        <f>IF(Badges!G156="A","A"," ")</f>
        <v xml:space="preserve"> </v>
      </c>
      <c r="M27" s="369"/>
      <c r="N27" s="370" t="str">
        <f>Badges!C230</f>
        <v>Conduct interviews with potential</v>
      </c>
      <c r="O27" s="372" t="str">
        <f>IF(Badges!G230="A","A"," ")</f>
        <v xml:space="preserve"> </v>
      </c>
      <c r="Q27" s="369"/>
      <c r="R27" s="370" t="str">
        <f>Badges!C304</f>
        <v>A wheel pentathlon</v>
      </c>
      <c r="S27" s="372" t="str">
        <f>IF(Badges!G304="A","A"," ")</f>
        <v xml:space="preserve"> </v>
      </c>
    </row>
    <row r="28" spans="1:19" x14ac:dyDescent="0.2">
      <c r="A28" s="369">
        <v>2</v>
      </c>
      <c r="B28" s="370" t="str">
        <f>Badges!C11</f>
        <v>Film. Then film some more…</v>
      </c>
      <c r="C28" s="371"/>
      <c r="E28" s="369">
        <v>3</v>
      </c>
      <c r="F28" s="370" t="str">
        <f>Badges!C84</f>
        <v>Get happy through others</v>
      </c>
      <c r="G28" s="371"/>
      <c r="I28" s="369">
        <v>4</v>
      </c>
      <c r="J28" s="370" t="str">
        <f>Badges!C158</f>
        <v>Saw some wood</v>
      </c>
      <c r="K28" s="371"/>
      <c r="M28" s="369">
        <v>5</v>
      </c>
      <c r="N28" s="370" t="str">
        <f>Badges!C231</f>
        <v>Practice your babysitting skills</v>
      </c>
      <c r="O28" s="371"/>
      <c r="Q28" s="583" t="str">
        <f>Badges!B307</f>
        <v>Entrepreneur</v>
      </c>
      <c r="R28" s="584"/>
      <c r="S28" s="584"/>
    </row>
    <row r="29" spans="1:19" x14ac:dyDescent="0.2">
      <c r="A29" s="369"/>
      <c r="B29" s="370" t="str">
        <f>Badges!C12</f>
        <v>Film a sporting event</v>
      </c>
      <c r="C29" s="372" t="str">
        <f>IF(Badges!G12="A","A"," ")</f>
        <v xml:space="preserve"> </v>
      </c>
      <c r="E29" s="369"/>
      <c r="F29" s="370" t="str">
        <f>Badges!C85</f>
        <v>Make a gratitude visit</v>
      </c>
      <c r="G29" s="372" t="str">
        <f>IF(Badges!G85="A","A"," ")</f>
        <v xml:space="preserve"> </v>
      </c>
      <c r="I29" s="369"/>
      <c r="J29" s="370" t="str">
        <f>Badges!C159</f>
        <v>End the alphabet</v>
      </c>
      <c r="K29" s="372" t="str">
        <f>IF(Badges!G158="A","A"," ")</f>
        <v xml:space="preserve"> </v>
      </c>
      <c r="M29" s="369"/>
      <c r="N29" s="370" t="str">
        <f>Badges!C232</f>
        <v>Come prepared for a game</v>
      </c>
      <c r="O29" s="372" t="str">
        <f>IF(Badges!G232="A","A"," ")</f>
        <v xml:space="preserve"> </v>
      </c>
      <c r="Q29" s="369">
        <v>1</v>
      </c>
      <c r="R29" s="370" t="str">
        <f>Badges!C308</f>
        <v>Brainstorm business ideas</v>
      </c>
      <c r="S29" s="371"/>
    </row>
    <row r="30" spans="1:19" x14ac:dyDescent="0.2">
      <c r="A30" s="369"/>
      <c r="B30" s="370" t="str">
        <f>Badges!C13</f>
        <v>Film a celebration</v>
      </c>
      <c r="C30" s="372" t="str">
        <f>IF(Badges!G13="A","A"," ")</f>
        <v xml:space="preserve"> </v>
      </c>
      <c r="E30" s="369"/>
      <c r="F30" s="370" t="str">
        <f>Badges!C86</f>
        <v>Write a forgiveness letter</v>
      </c>
      <c r="G30" s="372" t="str">
        <f>IF(Badges!G86="A","A"," ")</f>
        <v xml:space="preserve"> </v>
      </c>
      <c r="I30" s="369"/>
      <c r="J30" s="370" t="str">
        <f>Badges!C160</f>
        <v>Square it off</v>
      </c>
      <c r="K30" s="372" t="str">
        <f>IF(Badges!G159="A","A"," ")</f>
        <v xml:space="preserve"> </v>
      </c>
      <c r="M30" s="369"/>
      <c r="N30" s="370" t="str">
        <f>Badges!C233</f>
        <v>Make a tasty snack</v>
      </c>
      <c r="O30" s="372" t="str">
        <f>IF(Badges!G233="A","A"," ")</f>
        <v xml:space="preserve"> </v>
      </c>
      <c r="Q30" s="369"/>
      <c r="R30" s="370" t="str">
        <f>Badges!C309</f>
        <v>Interview your client</v>
      </c>
      <c r="S30" s="372" t="str">
        <f>IF(Badges!G309="A","A"," ")</f>
        <v xml:space="preserve"> </v>
      </c>
    </row>
    <row r="31" spans="1:19" x14ac:dyDescent="0.2">
      <c r="A31" s="369"/>
      <c r="B31" s="370" t="str">
        <f>Badges!C14</f>
        <v>Film a day in your life</v>
      </c>
      <c r="C31" s="372" t="str">
        <f>IF(Badges!G14="A","A"," ")</f>
        <v xml:space="preserve"> </v>
      </c>
      <c r="E31" s="369"/>
      <c r="F31" s="370" t="str">
        <f>Badges!C83</f>
        <v>Be happy for others</v>
      </c>
      <c r="G31" s="372" t="str">
        <f>IF(Badges!G87="A","A"," ")</f>
        <v xml:space="preserve"> </v>
      </c>
      <c r="I31" s="369"/>
      <c r="J31" s="370" t="str">
        <f>Badges!C161</f>
        <v>Make a simple doll</v>
      </c>
      <c r="K31" s="372" t="str">
        <f>IF(Badges!G160="A","A"," ")</f>
        <v xml:space="preserve"> </v>
      </c>
      <c r="M31" s="369"/>
      <c r="N31" s="370" t="str">
        <f>Badges!C234</f>
        <v>Plan a fun craft</v>
      </c>
      <c r="O31" s="372" t="str">
        <f>IF(Badges!G234="A","A"," ")</f>
        <v xml:space="preserve"> </v>
      </c>
      <c r="Q31" s="369"/>
      <c r="R31" s="370" t="str">
        <f>Badges!C310</f>
        <v>Become a keen observer</v>
      </c>
      <c r="S31" s="372" t="str">
        <f>IF(Badges!G310="A","A"," ")</f>
        <v xml:space="preserve"> </v>
      </c>
    </row>
    <row r="32" spans="1:19" x14ac:dyDescent="0.2">
      <c r="A32" s="369">
        <v>3</v>
      </c>
      <c r="B32" s="370" t="str">
        <f>Badges!C15</f>
        <v>Pick the perfect subject</v>
      </c>
      <c r="C32" s="371"/>
      <c r="E32" s="369">
        <v>4</v>
      </c>
      <c r="F32" s="370" t="str">
        <f>Badges!C88</f>
        <v>Do a helpful happiness experiment</v>
      </c>
      <c r="G32" s="371"/>
      <c r="I32" s="369">
        <v>5</v>
      </c>
      <c r="J32" s="370" t="str">
        <f>Badges!C162</f>
        <v>Build something yourself</v>
      </c>
      <c r="K32" s="371"/>
      <c r="M32" s="583" t="str">
        <f>Badges!B238</f>
        <v>Night Owl</v>
      </c>
      <c r="N32" s="584"/>
      <c r="O32" s="584"/>
      <c r="Q32" s="369"/>
      <c r="R32" s="370" t="str">
        <f>Badges!C311</f>
        <v>Group brainstorm</v>
      </c>
      <c r="S32" s="372" t="str">
        <f>IF(Badges!G311="A","A"," ")</f>
        <v xml:space="preserve"> </v>
      </c>
    </row>
    <row r="33" spans="1:19" x14ac:dyDescent="0.2">
      <c r="A33" s="369"/>
      <c r="B33" s="370" t="str">
        <f>Badges!C16</f>
        <v>Share a scene from a book in the</v>
      </c>
      <c r="C33" s="372" t="str">
        <f>IF(Badges!G16="A","A"," ")</f>
        <v xml:space="preserve"> </v>
      </c>
      <c r="E33" s="369"/>
      <c r="F33" s="370" t="str">
        <f>Badges!C89</f>
        <v xml:space="preserve">Design your own five-question </v>
      </c>
      <c r="G33" s="372" t="str">
        <f>IF(Badges!G89="A","A"," ")</f>
        <v xml:space="preserve"> </v>
      </c>
      <c r="I33" s="369"/>
      <c r="J33" s="370" t="str">
        <f>Badges!C163</f>
        <v>Build with your expert</v>
      </c>
      <c r="K33" s="372" t="str">
        <f>IF(Badges!G162="A","A"," ")</f>
        <v xml:space="preserve"> </v>
      </c>
      <c r="M33" s="369">
        <v>1</v>
      </c>
      <c r="N33" s="370" t="str">
        <f>Badges!C239</f>
        <v>Take a field trip to explore the night</v>
      </c>
      <c r="O33" s="371"/>
      <c r="Q33" s="369">
        <v>2</v>
      </c>
      <c r="R33" s="370" t="str">
        <f>Badges!C312</f>
        <v>Improve one idea</v>
      </c>
      <c r="S33" s="371"/>
    </row>
    <row r="34" spans="1:19" x14ac:dyDescent="0.2">
      <c r="A34" s="369"/>
      <c r="B34" s="370" t="str">
        <f>Badges!C17</f>
        <v>Share a cause</v>
      </c>
      <c r="C34" s="372" t="str">
        <f>IF(Badges!G17="A","A"," ")</f>
        <v xml:space="preserve"> </v>
      </c>
      <c r="E34" s="369"/>
      <c r="F34" s="370" t="str">
        <f>Badges!C90</f>
        <v>Try quick polling</v>
      </c>
      <c r="G34" s="372" t="str">
        <f>IF(Badges!G90="A","A"," ")</f>
        <v xml:space="preserve"> </v>
      </c>
      <c r="I34" s="369"/>
      <c r="J34" s="370" t="str">
        <f>Badges!C164</f>
        <v>Build with home improvers</v>
      </c>
      <c r="K34" s="372" t="str">
        <f>IF(Badges!G163="A","A"," ")</f>
        <v xml:space="preserve"> </v>
      </c>
      <c r="M34" s="369"/>
      <c r="N34" s="370" t="str">
        <f>Badges!C240</f>
        <v>Share night art</v>
      </c>
      <c r="O34" s="372" t="str">
        <f>IF(Badges!G240="A","A"," ")</f>
        <v xml:space="preserve"> </v>
      </c>
      <c r="Q34" s="369"/>
      <c r="R34" s="370" t="str">
        <f>Badges!C313</f>
        <v>Divide your idea into different parts</v>
      </c>
      <c r="S34" s="372" t="str">
        <f>IF(Badges!G313="A","A"," ")</f>
        <v xml:space="preserve"> </v>
      </c>
    </row>
    <row r="35" spans="1:19" x14ac:dyDescent="0.2">
      <c r="A35" s="369"/>
      <c r="B35" s="370" t="str">
        <f>Badges!C18</f>
        <v>Share a family story</v>
      </c>
      <c r="C35" s="372" t="str">
        <f>IF(Badges!G18="A","A"," ")</f>
        <v xml:space="preserve"> </v>
      </c>
      <c r="E35" s="369"/>
      <c r="F35" s="370" t="str">
        <f>Badges!C87</f>
        <v>Make something meaningful</v>
      </c>
      <c r="G35" s="372" t="str">
        <f>IF(Badges!G91="A","A"," ")</f>
        <v xml:space="preserve"> </v>
      </c>
      <c r="I35" s="369"/>
      <c r="J35" s="370" t="str">
        <f>Badges!C165</f>
        <v>Build at a craft store or artisan</v>
      </c>
      <c r="K35" s="372" t="str">
        <f>IF(Badges!G164="A","A"," ")</f>
        <v xml:space="preserve"> </v>
      </c>
      <c r="M35" s="369"/>
      <c r="N35" s="370" t="str">
        <f>Badges!C241</f>
        <v>Get into nightlife</v>
      </c>
      <c r="O35" s="372" t="str">
        <f>IF(Badges!G241="A","A"," ")</f>
        <v xml:space="preserve"> </v>
      </c>
      <c r="Q35" s="369"/>
      <c r="R35" s="370" t="str">
        <f>Badges!C314</f>
        <v>Beat your competitors</v>
      </c>
      <c r="S35" s="372" t="str">
        <f>IF(Badges!G314="A","A"," ")</f>
        <v xml:space="preserve"> </v>
      </c>
    </row>
    <row r="36" spans="1:19" ht="12.75" customHeight="1" x14ac:dyDescent="0.2">
      <c r="A36" s="369">
        <v>4</v>
      </c>
      <c r="B36" s="370" t="str">
        <f>Badges!C19</f>
        <v>Action</v>
      </c>
      <c r="C36" s="371"/>
      <c r="E36" s="369">
        <v>5</v>
      </c>
      <c r="F36" s="370" t="str">
        <f>Badges!C92</f>
        <v>Create a happiness action plan</v>
      </c>
      <c r="G36" s="371"/>
      <c r="I36" s="583" t="str">
        <f>Badges!B168</f>
        <v>Special Agent</v>
      </c>
      <c r="J36" s="584"/>
      <c r="K36" s="584"/>
      <c r="M36" s="369"/>
      <c r="N36" s="370" t="str">
        <f>Badges!C242</f>
        <v>Go solar (or luncar, or …</v>
      </c>
      <c r="O36" s="372" t="str">
        <f>IF(Badges!G242="A","A"," ")</f>
        <v xml:space="preserve"> </v>
      </c>
      <c r="Q36" s="369"/>
      <c r="R36" s="370" t="str">
        <f>Badges!C315</f>
        <v>Use a "guideline."</v>
      </c>
      <c r="S36" s="372" t="str">
        <f>IF(Badges!G315="A","A"," ")</f>
        <v xml:space="preserve"> </v>
      </c>
    </row>
    <row r="37" spans="1:19" ht="12.75" customHeight="1" x14ac:dyDescent="0.2">
      <c r="A37" s="369"/>
      <c r="B37" s="370" t="str">
        <f>Badges!C20</f>
        <v>Work solo</v>
      </c>
      <c r="C37" s="372" t="str">
        <f>IF(Badges!G20="A","A"," ")</f>
        <v xml:space="preserve"> </v>
      </c>
      <c r="E37" s="369"/>
      <c r="F37" s="370" t="str">
        <f>Badges!C93</f>
        <v>Find a happiness helper</v>
      </c>
      <c r="G37" s="372" t="str">
        <f>IF(Badges!G93="A","A"," ")</f>
        <v xml:space="preserve"> </v>
      </c>
      <c r="I37" s="369">
        <v>1</v>
      </c>
      <c r="J37" s="370" t="str">
        <f>Badges!C169</f>
        <v>Investigate investigation</v>
      </c>
      <c r="K37" s="371"/>
      <c r="M37" s="369">
        <v>2</v>
      </c>
      <c r="N37" s="370" t="str">
        <f>Badges!C243</f>
        <v>Tour your world after dark</v>
      </c>
      <c r="O37" s="371"/>
      <c r="Q37" s="369">
        <v>3</v>
      </c>
      <c r="R37" s="370" t="str">
        <f>Badges!C316</f>
        <v>Get into the financial side of things</v>
      </c>
      <c r="S37" s="371"/>
    </row>
    <row r="38" spans="1:19" x14ac:dyDescent="0.2">
      <c r="A38" s="369"/>
      <c r="B38" s="370" t="str">
        <f>Badges!C21</f>
        <v>Work with friends</v>
      </c>
      <c r="C38" s="372" t="str">
        <f>IF(Badges!G21="A","A"," ")</f>
        <v xml:space="preserve"> </v>
      </c>
      <c r="E38" s="369"/>
      <c r="F38" s="370" t="str">
        <f>Badges!C94</f>
        <v>Create an inspiration collage with</v>
      </c>
      <c r="G38" s="372" t="str">
        <f>IF(Badges!G94="A","A"," ")</f>
        <v xml:space="preserve"> </v>
      </c>
      <c r="I38" s="369"/>
      <c r="J38" s="370" t="str">
        <f>Badges!C170</f>
        <v>Organize a CSI-themed night for</v>
      </c>
      <c r="K38" s="372" t="str">
        <f>IF(Badges!G170="A","A"," ")</f>
        <v xml:space="preserve"> </v>
      </c>
      <c r="M38" s="369"/>
      <c r="N38" s="370" t="str">
        <f>Badges!C244</f>
        <v>Tour your neighborhood at night</v>
      </c>
      <c r="O38" s="372" t="str">
        <f>IF(Badges!G244="A","A"," ")</f>
        <v xml:space="preserve"> </v>
      </c>
      <c r="Q38" s="369"/>
      <c r="R38" s="370" t="str">
        <f>Badges!C317</f>
        <v>Seed money</v>
      </c>
      <c r="S38" s="372" t="str">
        <f>IF(Badges!G317="A","A"," ")</f>
        <v xml:space="preserve"> </v>
      </c>
    </row>
    <row r="39" spans="1:19" x14ac:dyDescent="0.2">
      <c r="A39" s="369"/>
      <c r="B39" s="370" t="str">
        <f>Badges!C22</f>
        <v>Work with a mentor</v>
      </c>
      <c r="C39" s="372" t="str">
        <f>IF(Badges!G22="A","A"," ")</f>
        <v xml:space="preserve"> </v>
      </c>
      <c r="E39" s="369"/>
      <c r="F39" s="370" t="str">
        <f>Badges!C91</f>
        <v>Focus on one friend</v>
      </c>
      <c r="G39" s="372" t="str">
        <f>IF(Badges!G95="A","A"," ")</f>
        <v xml:space="preserve"> </v>
      </c>
      <c r="I39" s="369"/>
      <c r="J39" s="370" t="str">
        <f>Badges!C171</f>
        <v>Host an "Identity Crisis" party</v>
      </c>
      <c r="K39" s="372" t="str">
        <f>IF(Badges!G171="A","A"," ")</f>
        <v xml:space="preserve"> </v>
      </c>
      <c r="M39" s="369"/>
      <c r="N39" s="370" t="str">
        <f>Badges!C245</f>
        <v>Visit a park, trail, lake, stream, or</v>
      </c>
      <c r="O39" s="372" t="str">
        <f>IF(Badges!G245="A","A"," ")</f>
        <v xml:space="preserve"> </v>
      </c>
      <c r="Q39" s="369"/>
      <c r="R39" s="370" t="str">
        <f>Badges!C318</f>
        <v>Business models</v>
      </c>
      <c r="S39" s="372" t="str">
        <f>IF(Badges!G318="A","A"," ")</f>
        <v xml:space="preserve"> </v>
      </c>
    </row>
    <row r="40" spans="1:19" x14ac:dyDescent="0.2">
      <c r="A40" s="369">
        <v>5</v>
      </c>
      <c r="B40" s="370" t="str">
        <f>Badges!C23</f>
        <v>Edit and premiere your movie</v>
      </c>
      <c r="C40" s="371"/>
      <c r="E40" s="583" t="str">
        <f>Badges!B98</f>
        <v>Screenwriter</v>
      </c>
      <c r="F40" s="616"/>
      <c r="G40" s="616"/>
      <c r="I40" s="369"/>
      <c r="J40" s="370" t="str">
        <f>Badges!C172</f>
        <v>Play Jane Bond</v>
      </c>
      <c r="K40" s="372" t="str">
        <f>IF(Badges!G172="A","A"," ")</f>
        <v xml:space="preserve"> </v>
      </c>
      <c r="M40" s="369"/>
      <c r="N40" s="370" t="str">
        <f>Badges!C246</f>
        <v>Visit a place that's open 24 hours</v>
      </c>
      <c r="O40" s="372" t="str">
        <f>IF(Badges!G246="A","A"," ")</f>
        <v xml:space="preserve"> </v>
      </c>
      <c r="Q40" s="369"/>
      <c r="R40" s="370" t="str">
        <f>Badges!C319</f>
        <v>Merchandising</v>
      </c>
      <c r="S40" s="372" t="str">
        <f>IF(Badges!G319="A","A"," ")</f>
        <v xml:space="preserve"> </v>
      </c>
    </row>
    <row r="41" spans="1:19" x14ac:dyDescent="0.2">
      <c r="A41" s="369"/>
      <c r="B41" s="370" t="str">
        <f>Badges!C24</f>
        <v>Add a sound track</v>
      </c>
      <c r="C41" s="372" t="str">
        <f>IF(Badges!G24="A","A"," ")</f>
        <v xml:space="preserve"> </v>
      </c>
      <c r="E41" s="369">
        <v>1</v>
      </c>
      <c r="F41" s="370" t="str">
        <f>Badges!C99</f>
        <v>Decide what makes a good script</v>
      </c>
      <c r="G41" s="371"/>
      <c r="I41" s="369">
        <v>2</v>
      </c>
      <c r="J41" s="370" t="str">
        <f>Badges!C173</f>
        <v>Reveal reality</v>
      </c>
      <c r="K41" s="371"/>
      <c r="M41" s="369">
        <v>3</v>
      </c>
      <c r="N41" s="370" t="str">
        <f>Badges!C247</f>
        <v>Meet people who work night hours</v>
      </c>
      <c r="O41" s="371"/>
      <c r="Q41" s="369">
        <v>4</v>
      </c>
      <c r="R41" s="370" t="str">
        <f>Badges!C320</f>
        <v>Imagine creating a business</v>
      </c>
      <c r="S41" s="371"/>
    </row>
    <row r="42" spans="1:19" ht="12.75" customHeight="1" x14ac:dyDescent="0.2">
      <c r="A42" s="369"/>
      <c r="B42" s="370" t="str">
        <f>Badges!C25</f>
        <v>Add a title and credits</v>
      </c>
      <c r="C42" s="372" t="str">
        <f>IF(Badges!G25="A","A"," ")</f>
        <v xml:space="preserve"> </v>
      </c>
      <c r="E42" s="369"/>
      <c r="F42" s="370" t="str">
        <f>Badges!C100</f>
        <v xml:space="preserve">Watch one movie or three shows in </v>
      </c>
      <c r="G42" s="372" t="str">
        <f>IF(Badges!G100="A","A"," ")</f>
        <v xml:space="preserve"> </v>
      </c>
      <c r="I42" s="369"/>
      <c r="J42" s="370" t="str">
        <f>Badges!C174</f>
        <v>Interview someone in forensics</v>
      </c>
      <c r="K42" s="372" t="str">
        <f>IF(Badges!G174="A","A"," ")</f>
        <v xml:space="preserve"> </v>
      </c>
      <c r="M42" s="369"/>
      <c r="N42" s="370" t="str">
        <f>Badges!C248</f>
        <v>Be an investigative reporter</v>
      </c>
      <c r="O42" s="372" t="str">
        <f>IF(Badges!G248="A","A"," ")</f>
        <v xml:space="preserve"> </v>
      </c>
      <c r="Q42" s="369"/>
      <c r="R42" s="370" t="str">
        <f>Badges!C321</f>
        <v>Write up a five-point business plan</v>
      </c>
      <c r="S42" s="372" t="str">
        <f>IF(Badges!G321="A","A"," ")</f>
        <v xml:space="preserve"> </v>
      </c>
    </row>
    <row r="43" spans="1:19" ht="12.75" customHeight="1" x14ac:dyDescent="0.2">
      <c r="A43" s="369"/>
      <c r="B43" s="370" t="str">
        <f>Badges!C26</f>
        <v>Add transitions</v>
      </c>
      <c r="C43" s="372" t="str">
        <f>IF(Badges!G26="A","A"," ")</f>
        <v xml:space="preserve"> </v>
      </c>
      <c r="E43" s="369"/>
      <c r="F43" s="370" t="str">
        <f>Badges!C101</f>
        <v>Host a script-dissection party with</v>
      </c>
      <c r="G43" s="372" t="str">
        <f>IF(Badges!G101="A","A"," ")</f>
        <v xml:space="preserve"> </v>
      </c>
      <c r="I43" s="369"/>
      <c r="J43" s="370" t="str">
        <f>Badges!C175</f>
        <v>Try the eyewitness challenge</v>
      </c>
      <c r="K43" s="372" t="str">
        <f>IF(Badges!G175="A","A"," ")</f>
        <v xml:space="preserve"> </v>
      </c>
      <c r="M43" s="369"/>
      <c r="N43" s="370" t="str">
        <f>Badges!C249</f>
        <v>Take part in the night shift</v>
      </c>
      <c r="O43" s="372" t="str">
        <f>IF(Badges!G249="A","A"," ")</f>
        <v xml:space="preserve"> </v>
      </c>
      <c r="Q43" s="369"/>
      <c r="R43" s="370" t="str">
        <f>Badges!C322</f>
        <v>Develop your "pitch."</v>
      </c>
      <c r="S43" s="372" t="str">
        <f>IF(Badges!G322="A","A"," ")</f>
        <v xml:space="preserve"> </v>
      </c>
    </row>
    <row r="44" spans="1:19" x14ac:dyDescent="0.2">
      <c r="A44" s="583" t="str">
        <f>Badges!B29</f>
        <v>Eating for Beauty</v>
      </c>
      <c r="B44" s="584"/>
      <c r="C44" s="584"/>
      <c r="E44" s="369"/>
      <c r="F44" s="370" t="str">
        <f>Badges!C102</f>
        <v>Read two scripts</v>
      </c>
      <c r="G44" s="372" t="str">
        <f>IF(Badges!G102="A","A"," ")</f>
        <v xml:space="preserve"> </v>
      </c>
      <c r="I44" s="369"/>
      <c r="J44" s="370" t="str">
        <f>Badges!C176</f>
        <v>Make some impressions</v>
      </c>
      <c r="K44" s="372" t="str">
        <f>IF(Badges!G176="A","A"," ")</f>
        <v xml:space="preserve"> </v>
      </c>
      <c r="M44" s="369"/>
      <c r="N44" s="370" t="str">
        <f>Badges!C250</f>
        <v>Create a photo essay</v>
      </c>
      <c r="O44" s="372" t="str">
        <f>IF(Badges!G250="A","A"," ")</f>
        <v xml:space="preserve"> </v>
      </c>
      <c r="Q44" s="369"/>
      <c r="R44" s="370" t="str">
        <f>Badges!C323</f>
        <v>Make a mock up of an</v>
      </c>
      <c r="S44" s="372" t="str">
        <f>IF(Badges!G323="A","A"," ")</f>
        <v xml:space="preserve"> </v>
      </c>
    </row>
    <row r="45" spans="1:19" x14ac:dyDescent="0.2">
      <c r="A45" s="369">
        <v>1</v>
      </c>
      <c r="B45" s="370" t="str">
        <f>Badges!C30</f>
        <v>Know how good nutrition helps your</v>
      </c>
      <c r="C45" s="371"/>
      <c r="E45" s="369">
        <v>2</v>
      </c>
      <c r="F45" s="370" t="str">
        <f>Badges!C103</f>
        <v>Come up with an idea for a story</v>
      </c>
      <c r="G45" s="371"/>
      <c r="I45" s="369">
        <v>3</v>
      </c>
      <c r="J45" s="370" t="str">
        <f>Badges!C177</f>
        <v xml:space="preserve">Try the science  </v>
      </c>
      <c r="K45" s="371"/>
      <c r="M45" s="369">
        <v>4</v>
      </c>
      <c r="N45" s="370" t="str">
        <f>Badges!C251</f>
        <v>Explore nature at night</v>
      </c>
      <c r="O45" s="371"/>
      <c r="Q45" s="369">
        <v>5</v>
      </c>
      <c r="R45" s="370" t="str">
        <f>Badges!C324</f>
        <v>Practice sharing your business</v>
      </c>
      <c r="S45" s="371"/>
    </row>
    <row r="46" spans="1:19" x14ac:dyDescent="0.2">
      <c r="A46" s="369"/>
      <c r="B46" s="370" t="str">
        <f>Badges!C31</f>
        <v>Eat by color</v>
      </c>
      <c r="C46" s="372" t="str">
        <f>IF(Badges!G31="A","A"," ")</f>
        <v xml:space="preserve"> </v>
      </c>
      <c r="E46" s="369"/>
      <c r="F46" s="370" t="str">
        <f>Badges!C104</f>
        <v>Look into your own life</v>
      </c>
      <c r="G46" s="372" t="str">
        <f>IF(Badges!G104="A","A"," ")</f>
        <v xml:space="preserve"> </v>
      </c>
      <c r="I46" s="369"/>
      <c r="J46" s="370" t="str">
        <f>Badges!C178</f>
        <v>Forensic chemistry</v>
      </c>
      <c r="K46" s="372" t="str">
        <f>IF(Badges!G178="A","A"," ")</f>
        <v xml:space="preserve"> </v>
      </c>
      <c r="M46" s="369"/>
      <c r="N46" s="370" t="str">
        <f>Badges!C252</f>
        <v>Examine the night sky</v>
      </c>
      <c r="O46" s="372" t="str">
        <f>IF(Badges!G252="A","A"," ")</f>
        <v xml:space="preserve"> </v>
      </c>
      <c r="Q46" s="369"/>
      <c r="R46" s="370" t="str">
        <f>Badges!C325</f>
        <v>Present your idea to someone who</v>
      </c>
      <c r="S46" s="372" t="str">
        <f>IF(Badges!G325="A","A"," ")</f>
        <v xml:space="preserve"> </v>
      </c>
    </row>
    <row r="47" spans="1:19" x14ac:dyDescent="0.2">
      <c r="A47" s="369"/>
      <c r="B47" s="370" t="str">
        <f>Badges!C32</f>
        <v>Have a food-log challenge with</v>
      </c>
      <c r="C47" s="372" t="str">
        <f>IF(Badges!G32="A","A"," ")</f>
        <v xml:space="preserve"> </v>
      </c>
      <c r="E47" s="369"/>
      <c r="F47" s="370" t="str">
        <f>Badges!C105</f>
        <v>Add to a story you already know</v>
      </c>
      <c r="G47" s="372" t="str">
        <f>IF(Badges!G105="A","A"," ")</f>
        <v xml:space="preserve"> </v>
      </c>
      <c r="I47" s="369"/>
      <c r="J47" s="370" t="str">
        <f>Badges!C179</f>
        <v>Forensic physics</v>
      </c>
      <c r="K47" s="372" t="str">
        <f>IF(Badges!G179="A","A"," ")</f>
        <v xml:space="preserve"> </v>
      </c>
      <c r="M47" s="369"/>
      <c r="N47" s="370" t="str">
        <f>Badges!C253</f>
        <v>Create a nocturnal animal</v>
      </c>
      <c r="O47" s="372" t="str">
        <f>IF(Badges!G253="A","A"," ")</f>
        <v xml:space="preserve"> </v>
      </c>
      <c r="Q47" s="369"/>
      <c r="R47" s="370" t="str">
        <f>Badges!C326</f>
        <v>Present to an expert</v>
      </c>
      <c r="S47" s="372" t="str">
        <f>IF(Badges!G326="A","A"," ")</f>
        <v xml:space="preserve"> </v>
      </c>
    </row>
    <row r="48" spans="1:19" x14ac:dyDescent="0.2">
      <c r="A48" s="369"/>
      <c r="B48" s="370" t="str">
        <f>Badges!C33</f>
        <v>Make your own food pyramid</v>
      </c>
      <c r="C48" s="372" t="str">
        <f>IF(Badges!G33="A","A"," ")</f>
        <v xml:space="preserve"> </v>
      </c>
      <c r="E48" s="369"/>
      <c r="F48" s="370" t="str">
        <f>Badges!C106</f>
        <v>Play Story Maker</v>
      </c>
      <c r="G48" s="372" t="str">
        <f>IF(Badges!G106="A","A"," ")</f>
        <v xml:space="preserve"> </v>
      </c>
      <c r="I48" s="369"/>
      <c r="J48" s="370" t="str">
        <f>Badges!C180</f>
        <v>Forensic biology</v>
      </c>
      <c r="K48" s="372" t="str">
        <f>IF(Badges!G180="A","A"," ")</f>
        <v xml:space="preserve"> </v>
      </c>
      <c r="M48" s="369"/>
      <c r="N48" s="370" t="str">
        <f>Badges!C254</f>
        <v>Sketch a landscape plan for your</v>
      </c>
      <c r="O48" s="372" t="str">
        <f>IF(Badges!G254="A","A"," ")</f>
        <v xml:space="preserve"> </v>
      </c>
      <c r="Q48" s="369"/>
      <c r="R48" s="370" t="str">
        <f>Badges!C327</f>
        <v>Gather a group of clients</v>
      </c>
      <c r="S48" s="372" t="str">
        <f>IF(Badges!G327="A","A"," ")</f>
        <v xml:space="preserve"> </v>
      </c>
    </row>
    <row r="49" spans="1:19" x14ac:dyDescent="0.2">
      <c r="A49" s="369">
        <v>2</v>
      </c>
      <c r="B49" s="370" t="str">
        <f>Badges!C34</f>
        <v>Find out how what you eat affects</v>
      </c>
      <c r="C49" s="371"/>
      <c r="E49" s="369">
        <v>3</v>
      </c>
      <c r="F49" s="370" t="str">
        <f>Badges!C107</f>
        <v>Get to know your characters</v>
      </c>
      <c r="G49" s="371"/>
      <c r="I49" s="369">
        <v>4</v>
      </c>
      <c r="J49" s="370" t="str">
        <f>Badges!C181</f>
        <v>Key in to body language</v>
      </c>
      <c r="K49" s="371"/>
      <c r="M49" s="369">
        <v>5</v>
      </c>
      <c r="N49" s="370" t="str">
        <f>Badges!C255</f>
        <v>Host the Extreme Nighttime Party</v>
      </c>
      <c r="O49" s="371"/>
      <c r="Q49" s="583" t="str">
        <f>Badges!B330</f>
        <v>Netiquette</v>
      </c>
      <c r="R49" s="584"/>
      <c r="S49" s="584"/>
    </row>
    <row r="50" spans="1:19" x14ac:dyDescent="0.2">
      <c r="A50" s="369"/>
      <c r="B50" s="370" t="str">
        <f>Badges!C35</f>
        <v>Get enough water</v>
      </c>
      <c r="C50" s="372" t="str">
        <f>IF(Badges!G35="A","A"," ")</f>
        <v xml:space="preserve"> </v>
      </c>
      <c r="E50" s="369"/>
      <c r="F50" s="370" t="str">
        <f>Badges!C108</f>
        <v>Spend some time people watching</v>
      </c>
      <c r="G50" s="372" t="str">
        <f>IF(Badges!G108="A","A"," ")</f>
        <v xml:space="preserve"> </v>
      </c>
      <c r="I50" s="369"/>
      <c r="J50" s="370" t="str">
        <f>Badges!C182</f>
        <v>Find out about "tells"</v>
      </c>
      <c r="K50" s="372" t="str">
        <f>IF(Badges!G182="A","A"," ")</f>
        <v xml:space="preserve"> </v>
      </c>
      <c r="M50" s="369"/>
      <c r="N50" s="370" t="str">
        <f>Badges!C256</f>
        <v>A "night" activity for younger Girl</v>
      </c>
      <c r="O50" s="372" t="str">
        <f>IF(Badges!G256="A","A"," ")</f>
        <v xml:space="preserve"> </v>
      </c>
      <c r="Q50" s="369">
        <v>1</v>
      </c>
      <c r="R50" s="370" t="str">
        <f>Badges!C331</f>
        <v>Explore "oops!" and "wow!"</v>
      </c>
      <c r="S50" s="371"/>
    </row>
    <row r="51" spans="1:19" x14ac:dyDescent="0.2">
      <c r="A51" s="369"/>
      <c r="B51" s="370" t="str">
        <f>Badges!C36</f>
        <v>Make a Top 10 list of antioxidant-</v>
      </c>
      <c r="C51" s="372" t="str">
        <f>IF(Badges!G36="A","A"," ")</f>
        <v xml:space="preserve"> </v>
      </c>
      <c r="E51" s="369"/>
      <c r="F51" s="370" t="str">
        <f>Badges!C109</f>
        <v>Exaggerate details about people</v>
      </c>
      <c r="G51" s="372" t="str">
        <f>IF(Badges!G109="A","A"," ")</f>
        <v xml:space="preserve"> </v>
      </c>
      <c r="I51" s="369"/>
      <c r="J51" s="370" t="str">
        <f>Badges!C183</f>
        <v>Research body language</v>
      </c>
      <c r="K51" s="372" t="str">
        <f>IF(Badges!G183="A","A"," ")</f>
        <v xml:space="preserve"> </v>
      </c>
      <c r="M51" s="369"/>
      <c r="N51" s="370" t="str">
        <f>Badges!C257</f>
        <v>A "Power Down!" night</v>
      </c>
      <c r="O51" s="372" t="str">
        <f>IF(Badges!G257="A","A"," ")</f>
        <v xml:space="preserve"> </v>
      </c>
      <c r="Q51" s="369"/>
      <c r="R51" s="370" t="str">
        <f>Badges!C332</f>
        <v>Brainstorm some "oops" and "wow"</v>
      </c>
      <c r="S51" s="372" t="str">
        <f>IF(Badges!G332="A","A"," ")</f>
        <v xml:space="preserve"> </v>
      </c>
    </row>
    <row r="52" spans="1:19" x14ac:dyDescent="0.2">
      <c r="A52" s="369"/>
      <c r="B52" s="370" t="str">
        <f>Badges!C37</f>
        <v>Do a grocery-store scavenger hunt</v>
      </c>
      <c r="C52" s="372" t="str">
        <f>IF(Badges!G37="A","A"," ")</f>
        <v xml:space="preserve"> </v>
      </c>
      <c r="E52" s="369"/>
      <c r="F52" s="370" t="str">
        <f>Badges!C110</f>
        <v>Mix and match</v>
      </c>
      <c r="G52" s="372" t="str">
        <f>IF(Badges!G110="A","A"," ")</f>
        <v xml:space="preserve"> </v>
      </c>
      <c r="I52" s="369"/>
      <c r="J52" s="370" t="str">
        <f>Badges!C184</f>
        <v>Check out voice analysis</v>
      </c>
      <c r="K52" s="372" t="str">
        <f>IF(Badges!G184="A","A"," ")</f>
        <v xml:space="preserve"> </v>
      </c>
      <c r="M52" s="369"/>
      <c r="N52" s="370" t="str">
        <f>Badges!C258</f>
        <v>A nighttime legend</v>
      </c>
      <c r="O52" s="372" t="str">
        <f>IF(Badges!G258="A","A"," ")</f>
        <v xml:space="preserve"> </v>
      </c>
      <c r="Q52" s="369"/>
      <c r="R52" s="370" t="str">
        <f>Badges!C333</f>
        <v>Interview someone with a job that</v>
      </c>
      <c r="S52" s="372" t="str">
        <f>IF(Badges!G333="A","A"," ")</f>
        <v xml:space="preserve"> </v>
      </c>
    </row>
    <row r="53" spans="1:19" x14ac:dyDescent="0.2">
      <c r="A53" s="369">
        <v>3</v>
      </c>
      <c r="B53" s="370" t="str">
        <f>Badges!C38</f>
        <v>Explore how your diet affects your</v>
      </c>
      <c r="C53" s="371"/>
      <c r="E53" s="369">
        <v>4</v>
      </c>
      <c r="F53" s="370" t="str">
        <f>Badges!C111</f>
        <v>Build the plot</v>
      </c>
      <c r="G53" s="371"/>
      <c r="I53" s="369">
        <v>5</v>
      </c>
      <c r="J53" s="370" t="str">
        <f>Badges!C185</f>
        <v>Practice the art of detection</v>
      </c>
      <c r="K53" s="371"/>
      <c r="M53" s="583" t="str">
        <f>Badges!B261</f>
        <v>Animal Helpers</v>
      </c>
      <c r="N53" s="584"/>
      <c r="O53" s="584"/>
      <c r="Q53" s="369"/>
      <c r="R53" s="370" t="str">
        <f>Badges!C334</f>
        <v>Read four published stories</v>
      </c>
      <c r="S53" s="372" t="str">
        <f>IF(Badges!G334="A","A"," ")</f>
        <v xml:space="preserve"> </v>
      </c>
    </row>
    <row r="54" spans="1:19" x14ac:dyDescent="0.2">
      <c r="A54" s="369"/>
      <c r="B54" s="370" t="str">
        <f>Badges!C39</f>
        <v>Food makeovers</v>
      </c>
      <c r="C54" s="372" t="str">
        <f>IF(Badges!G39="A","A"," ")</f>
        <v xml:space="preserve"> </v>
      </c>
      <c r="E54" s="369"/>
      <c r="F54" s="370" t="str">
        <f>Badges!C112</f>
        <v>Fill out the worksheet using your</v>
      </c>
      <c r="G54" s="372" t="str">
        <f>IF(Badges!G112="A","A"," ")</f>
        <v xml:space="preserve"> </v>
      </c>
      <c r="I54" s="369"/>
      <c r="J54" s="370" t="str">
        <f>Badges!C186</f>
        <v>Write a scene or script for your own</v>
      </c>
      <c r="K54" s="372" t="str">
        <f>IF(Badges!G186="A","A"," ")</f>
        <v xml:space="preserve"> </v>
      </c>
      <c r="M54" s="369">
        <v>1</v>
      </c>
      <c r="N54" s="370" t="str">
        <f>Badges!C262</f>
        <v>Explore the connection between</v>
      </c>
      <c r="O54" s="371"/>
      <c r="Q54" s="369">
        <v>2</v>
      </c>
      <c r="R54" s="370" t="str">
        <f>Badges!C335</f>
        <v>Dig into stories of "ouch" -and repair</v>
      </c>
      <c r="S54" s="371"/>
    </row>
    <row r="55" spans="1:19" x14ac:dyDescent="0.2">
      <c r="A55" s="369"/>
      <c r="B55" s="370" t="str">
        <f>Badges!C40</f>
        <v>Sugar detective</v>
      </c>
      <c r="C55" s="372" t="str">
        <f>IF(Badges!G40="A","A"," ")</f>
        <v xml:space="preserve"> </v>
      </c>
      <c r="E55" s="369"/>
      <c r="F55" s="370" t="str">
        <f>Badges!C113</f>
        <v>Find your plot twists in the news</v>
      </c>
      <c r="G55" s="372" t="str">
        <f>IF(Badges!G113="A","A"," ")</f>
        <v xml:space="preserve"> </v>
      </c>
      <c r="I55" s="369"/>
      <c r="J55" s="370" t="str">
        <f>Badges!C187</f>
        <v>Sketch or sculpt a "suspect" or</v>
      </c>
      <c r="K55" s="372" t="str">
        <f>IF(Badges!G187="A","A"," ")</f>
        <v xml:space="preserve"> </v>
      </c>
      <c r="M55" s="369"/>
      <c r="N55" s="370" t="str">
        <f>Badges!C263</f>
        <v>Find out how views of animals have</v>
      </c>
      <c r="O55" s="372" t="str">
        <f>IF(Badges!G263="A","A"," ")</f>
        <v xml:space="preserve"> </v>
      </c>
      <c r="Q55" s="369"/>
      <c r="R55" s="370" t="str">
        <f>Badges!C336</f>
        <v>Go through your last 50 texts</v>
      </c>
      <c r="S55" s="372" t="str">
        <f>IF(Badges!G336="A","A"," ")</f>
        <v xml:space="preserve"> </v>
      </c>
    </row>
    <row r="56" spans="1:19" x14ac:dyDescent="0.2">
      <c r="A56" s="369"/>
      <c r="B56" s="370" t="str">
        <f>Badges!C41</f>
        <v>Chemical detective</v>
      </c>
      <c r="C56" s="372" t="str">
        <f>IF(Badges!G41="A","A"," ")</f>
        <v xml:space="preserve"> </v>
      </c>
      <c r="E56" s="369"/>
      <c r="F56" s="370" t="str">
        <f>Badges!C114</f>
        <v>Use plot twists from a familiar story</v>
      </c>
      <c r="G56" s="372" t="str">
        <f>IF(Badges!G114="A","A"," ")</f>
        <v xml:space="preserve"> </v>
      </c>
      <c r="I56" s="369"/>
      <c r="J56" s="370" t="str">
        <f>Badges!C188</f>
        <v>Create or re-create a spy scenario</v>
      </c>
      <c r="K56" s="372" t="str">
        <f>IF(Badges!G188="A","A"," ")</f>
        <v xml:space="preserve"> </v>
      </c>
      <c r="M56" s="369"/>
      <c r="N56" s="370" t="str">
        <f>Badges!C264</f>
        <v>Watch a documentary series on the</v>
      </c>
      <c r="O56" s="372" t="str">
        <f>IF(Badges!G264="A","A"," ")</f>
        <v xml:space="preserve"> </v>
      </c>
      <c r="Q56" s="369"/>
      <c r="R56" s="370" t="str">
        <f>Badges!C337</f>
        <v>Interview a psychologist, guidance</v>
      </c>
      <c r="S56" s="372" t="str">
        <f>IF(Badges!G337="A","A"," ")</f>
        <v xml:space="preserve"> </v>
      </c>
    </row>
    <row r="57" spans="1:19" x14ac:dyDescent="0.2">
      <c r="A57" s="369">
        <v>4</v>
      </c>
      <c r="B57" s="370" t="str">
        <f>Badges!C42</f>
        <v>Investigate how what you eat affects</v>
      </c>
      <c r="C57" s="371"/>
      <c r="E57" s="369">
        <v>5</v>
      </c>
      <c r="F57" s="370" t="str">
        <f>Badges!C115</f>
        <v>Write a 12-age script - and share it</v>
      </c>
      <c r="G57" s="371"/>
      <c r="I57" s="583" t="str">
        <f>Badges!B191</f>
        <v>Trailblazing</v>
      </c>
      <c r="J57" s="584"/>
      <c r="K57" s="584"/>
      <c r="M57" s="369"/>
      <c r="N57" s="370" t="str">
        <f>Badges!C265</f>
        <v>Show how animals helped at key</v>
      </c>
      <c r="O57" s="372" t="str">
        <f>IF(Badges!G265="A","A"," ")</f>
        <v xml:space="preserve"> </v>
      </c>
      <c r="Q57" s="369"/>
      <c r="R57" s="370" t="str">
        <f>Badges!C338</f>
        <v>Start a kindness practice</v>
      </c>
      <c r="S57" s="372" t="str">
        <f>IF(Badges!G338="A","A"," ")</f>
        <v xml:space="preserve"> </v>
      </c>
    </row>
    <row r="58" spans="1:19" x14ac:dyDescent="0.2">
      <c r="A58" s="369"/>
      <c r="B58" s="370" t="str">
        <f>Badges!C43</f>
        <v>Make an illustrated chart of snooze/</v>
      </c>
      <c r="C58" s="372" t="str">
        <f>IF(Badges!G43="A","A"," ")</f>
        <v xml:space="preserve"> </v>
      </c>
      <c r="E58" s="369"/>
      <c r="F58" s="370" t="str">
        <f>Badges!C116</f>
        <v>Work solo</v>
      </c>
      <c r="G58" s="372" t="str">
        <f>IF(Badges!G116="A","A"," ")</f>
        <v xml:space="preserve"> </v>
      </c>
      <c r="I58" s="369">
        <v>1</v>
      </c>
      <c r="J58" s="370" t="str">
        <f>Badges!C192</f>
        <v>Start planning your adventure</v>
      </c>
      <c r="K58" s="371"/>
      <c r="M58" s="369">
        <v>2</v>
      </c>
      <c r="N58" s="370" t="str">
        <f>Badges!C266</f>
        <v>Find out how animals help keep</v>
      </c>
      <c r="O58" s="371"/>
      <c r="Q58" s="369">
        <v>3</v>
      </c>
      <c r="R58" s="370" t="str">
        <f>Badges!C339</f>
        <v>Look at e-mail, commenting, or</v>
      </c>
      <c r="S58" s="371"/>
    </row>
    <row r="59" spans="1:19" x14ac:dyDescent="0.2">
      <c r="A59" s="369"/>
      <c r="B59" s="370" t="str">
        <f>Badges!C44</f>
        <v>Take the two-week test</v>
      </c>
      <c r="C59" s="372" t="str">
        <f>IF(Badges!G44="A","A"," ")</f>
        <v xml:space="preserve"> </v>
      </c>
      <c r="E59" s="369"/>
      <c r="F59" s="370" t="str">
        <f>Badges!C117</f>
        <v>Work with a friend</v>
      </c>
      <c r="G59" s="372" t="str">
        <f>IF(Badges!G117="A","A"," ")</f>
        <v xml:space="preserve"> </v>
      </c>
      <c r="I59" s="369"/>
      <c r="J59" s="370" t="str">
        <f>Badges!C193</f>
        <v>Ask an older Girl Scout or Girl Scout</v>
      </c>
      <c r="K59" s="372" t="str">
        <f>IF(Badges!G193="A","A"," ")</f>
        <v xml:space="preserve"> </v>
      </c>
      <c r="M59" s="369"/>
      <c r="N59" s="370" t="str">
        <f>Badges!C267</f>
        <v>Check out a safety team that uses</v>
      </c>
      <c r="O59" s="372" t="str">
        <f>IF(Badges!G267="A","A"," ")</f>
        <v xml:space="preserve"> </v>
      </c>
      <c r="Q59" s="369"/>
      <c r="R59" s="370" t="str">
        <f>Badges!C340</f>
        <v>Get into e-mail etiquette</v>
      </c>
      <c r="S59" s="372" t="str">
        <f>IF(Badges!G340="A","A"," ")</f>
        <v xml:space="preserve"> </v>
      </c>
    </row>
    <row r="60" spans="1:19" x14ac:dyDescent="0.2">
      <c r="A60" s="369"/>
      <c r="B60" s="370" t="str">
        <f>Badges!C45</f>
        <v>REM it up</v>
      </c>
      <c r="C60" s="372" t="str">
        <f>IF(Badges!G45="A","A"," ")</f>
        <v xml:space="preserve"> </v>
      </c>
      <c r="E60" s="369"/>
      <c r="F60" s="370" t="str">
        <f>Badges!C118</f>
        <v>Work with a mentor</v>
      </c>
      <c r="G60" s="372" t="str">
        <f>IF(Badges!G118="A","A"," ")</f>
        <v xml:space="preserve"> </v>
      </c>
      <c r="I60" s="369"/>
      <c r="J60" s="370" t="str">
        <f>Badges!C194</f>
        <v>Check with a member of a local</v>
      </c>
      <c r="K60" s="372" t="str">
        <f>IF(Badges!G194="A","A"," ")</f>
        <v xml:space="preserve"> </v>
      </c>
      <c r="M60" s="369"/>
      <c r="N60" s="370" t="str">
        <f>Badges!C268</f>
        <v>Talk to a trainer</v>
      </c>
      <c r="O60" s="372" t="str">
        <f>IF(Badges!G268="A","A"," ")</f>
        <v>A</v>
      </c>
      <c r="Q60" s="369"/>
      <c r="R60" s="370" t="str">
        <f>Badges!C341</f>
        <v>Find your best commenting voice</v>
      </c>
      <c r="S60" s="372" t="str">
        <f>IF(Badges!G341="A","A"," ")</f>
        <v xml:space="preserve"> </v>
      </c>
    </row>
    <row r="61" spans="1:19" ht="12.75" customHeight="1" x14ac:dyDescent="0.2">
      <c r="A61" s="369">
        <v>5</v>
      </c>
      <c r="B61" s="370" t="str">
        <f>Badges!C46</f>
        <v>Look at how your diet affects your</v>
      </c>
      <c r="C61" s="371"/>
      <c r="E61" s="583" t="str">
        <f>Badges!B122</f>
        <v>Book Artist</v>
      </c>
      <c r="F61" s="584"/>
      <c r="G61" s="584"/>
      <c r="I61" s="369"/>
      <c r="J61" s="370" t="str">
        <f>Badges!C195</f>
        <v>Do it yourself</v>
      </c>
      <c r="K61" s="372" t="str">
        <f>IF(Badges!G195="A","A"," ")</f>
        <v xml:space="preserve"> </v>
      </c>
      <c r="M61" s="369"/>
      <c r="N61" s="370" t="str">
        <f>Badges!C269</f>
        <v>Read stories about animal heroes</v>
      </c>
      <c r="O61" s="372" t="str">
        <f>IF(Badges!G269="A","A"," ")</f>
        <v xml:space="preserve"> </v>
      </c>
      <c r="Q61" s="369"/>
      <c r="R61" s="370" t="str">
        <f>Badges!C342</f>
        <v>Good net sportsmanship</v>
      </c>
      <c r="S61" s="372" t="str">
        <f>IF(Badges!G342="A","A"," ")</f>
        <v xml:space="preserve"> </v>
      </c>
    </row>
    <row r="62" spans="1:19" ht="12.75" customHeight="1" x14ac:dyDescent="0.2">
      <c r="A62" s="369"/>
      <c r="B62" s="370" t="str">
        <f>Badges!C47</f>
        <v>Take a poll of friends and family</v>
      </c>
      <c r="C62" s="372" t="str">
        <f>IF(Badges!G47="A","A"," ")</f>
        <v xml:space="preserve"> </v>
      </c>
      <c r="E62" s="369">
        <v>1</v>
      </c>
      <c r="F62" s="370" t="str">
        <f>Badges!C123</f>
        <v>Explore the art of bookbinding</v>
      </c>
      <c r="G62" s="371"/>
      <c r="I62" s="369">
        <v>2</v>
      </c>
      <c r="J62" s="370" t="str">
        <f>Badges!C196</f>
        <v>Get your body and your teamwork</v>
      </c>
      <c r="K62" s="371"/>
      <c r="M62" s="369">
        <v>3</v>
      </c>
      <c r="N62" s="370" t="str">
        <f>Badges!C270</f>
        <v>Know how animals help people</v>
      </c>
      <c r="O62" s="371"/>
      <c r="Q62" s="369">
        <v>4</v>
      </c>
      <c r="R62" s="370" t="str">
        <f>Badges!C343</f>
        <v>Decide what makes a great social</v>
      </c>
      <c r="S62" s="371"/>
    </row>
    <row r="63" spans="1:19" x14ac:dyDescent="0.2">
      <c r="A63" s="369"/>
      <c r="B63" s="370" t="str">
        <f>Badges!C48</f>
        <v>Do an exercise/energy experiment</v>
      </c>
      <c r="C63" s="372" t="str">
        <f>IF(Badges!G48="A","A"," ")</f>
        <v xml:space="preserve"> </v>
      </c>
      <c r="E63" s="369"/>
      <c r="F63" s="370" t="str">
        <f>Badges!C124</f>
        <v>Survey a book collection</v>
      </c>
      <c r="G63" s="372" t="str">
        <f>IF(Badges!G124="A","A"," ")</f>
        <v xml:space="preserve"> </v>
      </c>
      <c r="I63" s="369"/>
      <c r="J63" s="370" t="str">
        <f>Badges!C197</f>
        <v>Participate in a physically</v>
      </c>
      <c r="K63" s="372" t="str">
        <f>IF(Badges!G197="A","A"," ")</f>
        <v xml:space="preserve"> </v>
      </c>
      <c r="M63" s="369"/>
      <c r="N63" s="370" t="str">
        <f>Badges!C271</f>
        <v>Talk to a vet or psychologist</v>
      </c>
      <c r="O63" s="372" t="str">
        <f>IF(Badges!G271="A","A"," ")</f>
        <v xml:space="preserve"> </v>
      </c>
      <c r="Q63" s="369"/>
      <c r="R63" s="370" t="str">
        <f>Badges!C344</f>
        <v>Discuss some character profiles</v>
      </c>
      <c r="S63" s="372" t="str">
        <f>IF(Badges!G344="A","A"," ")</f>
        <v xml:space="preserve"> </v>
      </c>
    </row>
    <row r="64" spans="1:19" x14ac:dyDescent="0.2">
      <c r="A64" s="369"/>
      <c r="B64" s="370" t="str">
        <f>Badges!C49</f>
        <v>Create a chart or blog post</v>
      </c>
      <c r="C64" s="372" t="str">
        <f>IF(Badges!G49="A","A"," ")</f>
        <v xml:space="preserve"> </v>
      </c>
      <c r="E64" s="369"/>
      <c r="F64" s="370" t="str">
        <f>Badges!C125</f>
        <v>Interview or visit a book artist or</v>
      </c>
      <c r="G64" s="372" t="str">
        <f>IF(Badges!G125="A","A"," ")</f>
        <v xml:space="preserve"> </v>
      </c>
      <c r="I64" s="369"/>
      <c r="J64" s="370" t="str">
        <f>Badges!C198</f>
        <v>Build a teamwork and endurance</v>
      </c>
      <c r="K64" s="372" t="str">
        <f>IF(Badges!G198="A","A"," ")</f>
        <v xml:space="preserve"> </v>
      </c>
      <c r="M64" s="369"/>
      <c r="N64" s="370" t="str">
        <f>Badges!C272</f>
        <v>Visit an organization that uses</v>
      </c>
      <c r="O64" s="372" t="str">
        <f>IF(Badges!G272="A","A"," ")</f>
        <v xml:space="preserve"> </v>
      </c>
      <c r="Q64" s="369"/>
      <c r="R64" s="370" t="str">
        <f>Badges!C345</f>
        <v>Get feedback on a profile of your</v>
      </c>
      <c r="S64" s="372" t="str">
        <f>IF(Badges!G345="A","A"," ")</f>
        <v xml:space="preserve"> </v>
      </c>
    </row>
    <row r="65" spans="1:19" x14ac:dyDescent="0.2">
      <c r="A65" s="583" t="str">
        <f>Badges!B52</f>
        <v>Public Speaker</v>
      </c>
      <c r="B65" s="584"/>
      <c r="C65" s="584"/>
      <c r="E65" s="369"/>
      <c r="F65" s="370" t="str">
        <f>Badges!C126</f>
        <v>Tour a book arts center or art</v>
      </c>
      <c r="G65" s="372" t="str">
        <f>IF(Badges!G126="A","A"," ")</f>
        <v xml:space="preserve"> </v>
      </c>
      <c r="I65" s="369"/>
      <c r="J65" s="370" t="str">
        <f>Badges!C199</f>
        <v>Try a "boot camp" exercise course</v>
      </c>
      <c r="K65" s="372" t="str">
        <f>IF(Badges!G199="A","A"," ")</f>
        <v xml:space="preserve"> </v>
      </c>
      <c r="M65" s="369"/>
      <c r="N65" s="370" t="str">
        <f>Badges!C273</f>
        <v>Interview at least five pet owners</v>
      </c>
      <c r="O65" s="372" t="str">
        <f>IF(Badges!G273="A","A"," ")</f>
        <v xml:space="preserve"> </v>
      </c>
      <c r="Q65" s="369"/>
      <c r="R65" s="370" t="str">
        <f>Badges!C346</f>
        <v>Read three stories that discuss</v>
      </c>
      <c r="S65" s="372" t="str">
        <f>IF(Badges!G346="A","A"," ")</f>
        <v xml:space="preserve"> </v>
      </c>
    </row>
    <row r="66" spans="1:19" x14ac:dyDescent="0.2">
      <c r="A66" s="369">
        <v>1</v>
      </c>
      <c r="B66" s="370" t="str">
        <f>Badges!C53</f>
        <v>Get a feel for performing solo</v>
      </c>
      <c r="C66" s="371"/>
      <c r="E66" s="369">
        <v>2</v>
      </c>
      <c r="F66" s="370" t="str">
        <f>Badges!C127</f>
        <v>Get familiar with the insides of a</v>
      </c>
      <c r="G66" s="371"/>
      <c r="I66" s="369">
        <v>3</v>
      </c>
      <c r="J66" s="370" t="str">
        <f>Badges!C200</f>
        <v>Create your menu</v>
      </c>
      <c r="K66" s="371"/>
      <c r="M66" s="369">
        <v>4</v>
      </c>
      <c r="N66" s="370" t="str">
        <f>Badges!C274</f>
        <v>Check out how animals help people</v>
      </c>
      <c r="O66" s="371"/>
      <c r="Q66" s="369">
        <v>5</v>
      </c>
      <c r="R66" s="370" t="str">
        <f>Badges!C347</f>
        <v>Spread better practices</v>
      </c>
      <c r="S66" s="371"/>
    </row>
    <row r="67" spans="1:19" x14ac:dyDescent="0.2">
      <c r="A67" s="369"/>
      <c r="B67" s="370" t="str">
        <f>Badges!C54</f>
        <v>Read aloud one monologue from</v>
      </c>
      <c r="C67" s="372" t="str">
        <f>IF(Badges!G54="A","A"," ")</f>
        <v xml:space="preserve"> </v>
      </c>
      <c r="E67" s="369"/>
      <c r="F67" s="370" t="str">
        <f>Badges!C128</f>
        <v>Mend an old book</v>
      </c>
      <c r="G67" s="372" t="str">
        <f>IF(Badges!G128="A","A"," ")</f>
        <v xml:space="preserve"> </v>
      </c>
      <c r="I67" s="369"/>
      <c r="J67" s="370" t="str">
        <f>Badges!C201</f>
        <v>Find three recipes for quick meals</v>
      </c>
      <c r="K67" s="372" t="str">
        <f>IF(Badges!G201="A","A"," ")</f>
        <v xml:space="preserve"> </v>
      </c>
      <c r="M67" s="369"/>
      <c r="N67" s="370" t="str">
        <f>Badges!C275</f>
        <v>Talk to someone who trains</v>
      </c>
      <c r="O67" s="372" t="str">
        <f>IF(Badges!G275="A","A"," ")</f>
        <v xml:space="preserve"> </v>
      </c>
      <c r="Q67" s="369"/>
      <c r="R67" s="370" t="str">
        <f>Badges!C348</f>
        <v>Make it a pledge</v>
      </c>
      <c r="S67" s="372" t="str">
        <f>IF(Badges!G348="A","A"," ")</f>
        <v xml:space="preserve"> </v>
      </c>
    </row>
    <row r="68" spans="1:19" x14ac:dyDescent="0.2">
      <c r="A68" s="369"/>
      <c r="B68" s="370" t="str">
        <f>Badges!C55</f>
        <v>Read aloud two political speeches</v>
      </c>
      <c r="C68" s="372" t="str">
        <f>IF(Badges!G55="A","A"," ")</f>
        <v xml:space="preserve"> </v>
      </c>
      <c r="E68" s="369"/>
      <c r="F68" s="370" t="str">
        <f>Badges!C129</f>
        <v>Take an old book apart</v>
      </c>
      <c r="G68" s="372" t="str">
        <f>IF(Badges!G129="A","A"," ")</f>
        <v xml:space="preserve"> </v>
      </c>
      <c r="I68" s="369"/>
      <c r="J68" s="370" t="str">
        <f>Badges!C202</f>
        <v>Get into quick-energy snacks</v>
      </c>
      <c r="K68" s="372" t="str">
        <f>IF(Badges!G202="A","A"," ")</f>
        <v xml:space="preserve"> </v>
      </c>
      <c r="M68" s="369"/>
      <c r="N68" s="370" t="str">
        <f>Badges!C276</f>
        <v>Speak to someone who has an</v>
      </c>
      <c r="O68" s="372" t="str">
        <f>IF(Badges!G276="A","A"," ")</f>
        <v>A</v>
      </c>
      <c r="Q68" s="369"/>
      <c r="R68" s="370" t="str">
        <f>Badges!C349</f>
        <v>Edit into a top 10</v>
      </c>
      <c r="S68" s="372" t="str">
        <f>IF(Badges!G349="A","A"," ")</f>
        <v xml:space="preserve"> </v>
      </c>
    </row>
    <row r="69" spans="1:19" x14ac:dyDescent="0.2">
      <c r="A69" s="369"/>
      <c r="B69" s="370" t="str">
        <f>Badges!C56</f>
        <v>Read aloud three poems or one</v>
      </c>
      <c r="C69" s="372" t="str">
        <f>IF(Badges!G56="A","A"," ")</f>
        <v xml:space="preserve"> </v>
      </c>
      <c r="E69" s="369"/>
      <c r="F69" s="370" t="str">
        <f>Badges!C130</f>
        <v>Visit an antique or rare bookseller</v>
      </c>
      <c r="G69" s="372" t="str">
        <f>IF(Badges!G130="A","A"," ")</f>
        <v xml:space="preserve"> </v>
      </c>
      <c r="I69" s="369"/>
      <c r="J69" s="370" t="str">
        <f>Badges!C203</f>
        <v>Trash the trash challenge</v>
      </c>
      <c r="K69" s="372" t="str">
        <f>IF(Badges!G203="A","A"," ")</f>
        <v xml:space="preserve"> </v>
      </c>
      <c r="M69" s="369"/>
      <c r="N69" s="370" t="str">
        <f>Badges!C277</f>
        <v xml:space="preserve">Research the pros and cons of </v>
      </c>
      <c r="O69" s="372" t="str">
        <f>IF(Badges!G277="A","A"," ")</f>
        <v xml:space="preserve"> </v>
      </c>
      <c r="Q69" s="369"/>
      <c r="R69" s="370" t="str">
        <f>Badges!C350</f>
        <v>Present it</v>
      </c>
      <c r="S69" s="372" t="str">
        <f>IF(Badges!G350="A","A"," ")</f>
        <v xml:space="preserve"> </v>
      </c>
    </row>
    <row r="70" spans="1:19" ht="23.25" x14ac:dyDescent="0.35">
      <c r="A70" s="599" t="str">
        <f ca="1">MID(CELL("filename",A8),FIND(IF(ISERROR(FIND("]",CELL("filename",A8))),"$","]"),CELL("filename",A8))+1,256)</f>
        <v>Chloe</v>
      </c>
      <c r="B70" s="599"/>
      <c r="C70" s="599"/>
      <c r="E70" s="610" t="s">
        <v>16</v>
      </c>
      <c r="F70" s="615"/>
      <c r="G70" s="615"/>
      <c r="I70" s="610" t="s">
        <v>16</v>
      </c>
      <c r="J70" s="610"/>
      <c r="K70" s="610"/>
      <c r="M70" s="610" t="s">
        <v>16</v>
      </c>
      <c r="N70" s="610"/>
      <c r="O70" s="610"/>
      <c r="Q70" s="610" t="s">
        <v>151</v>
      </c>
      <c r="R70" s="611"/>
      <c r="S70" s="611"/>
    </row>
    <row r="71" spans="1:19" x14ac:dyDescent="0.2">
      <c r="A71" s="364"/>
      <c r="B71" s="365"/>
      <c r="C71" s="366" t="s">
        <v>28</v>
      </c>
      <c r="E71" s="583" t="str">
        <f>Badges!B377</f>
        <v>Good Sportsmanship</v>
      </c>
      <c r="F71" s="584"/>
      <c r="G71" s="584"/>
      <c r="I71" s="583" t="str">
        <f>Badges!B446</f>
        <v>Cadette First Aid</v>
      </c>
      <c r="J71" s="584"/>
      <c r="K71" s="584"/>
      <c r="M71" s="583" t="str">
        <f>Badges!B516</f>
        <v>Budgeting</v>
      </c>
      <c r="N71" s="584"/>
      <c r="O71" s="584"/>
      <c r="Q71" s="612" t="str">
        <f>'Age-Level'!B5</f>
        <v>Silver Torch Award</v>
      </c>
      <c r="R71" s="612"/>
      <c r="S71" s="373" t="str">
        <f>IF('Age-Level'!G8="C","C",IF('Age-Level'!G8="P","P",""))</f>
        <v/>
      </c>
    </row>
    <row r="72" spans="1:19" x14ac:dyDescent="0.2">
      <c r="A72" s="577" t="str">
        <f>Summary!A21</f>
        <v>Legacy</v>
      </c>
      <c r="B72" s="577"/>
      <c r="C72" s="577"/>
      <c r="E72" s="369">
        <v>3</v>
      </c>
      <c r="F72" s="370" t="str">
        <f>Badges!C386</f>
        <v>Be a good teammate</v>
      </c>
      <c r="G72" s="371"/>
      <c r="I72" s="369">
        <v>4</v>
      </c>
      <c r="J72" s="370" t="str">
        <f>Badges!C459</f>
        <v>Know the signs of shock and how</v>
      </c>
      <c r="K72" s="371"/>
      <c r="M72" s="369">
        <v>5</v>
      </c>
      <c r="N72" s="370" t="str">
        <f>Badges!C533</f>
        <v>Create a budget that focuses on</v>
      </c>
      <c r="O72" s="371"/>
      <c r="Q72" s="612" t="str">
        <f>'Age-Level'!B9</f>
        <v>Cadette Community Service bar</v>
      </c>
      <c r="R72" s="612"/>
      <c r="S72" s="373" t="str">
        <f>IF('Age-Level'!G9="C","C",IF('Age-Level'!G9="P","P",""))</f>
        <v/>
      </c>
    </row>
    <row r="73" spans="1:19" x14ac:dyDescent="0.2">
      <c r="A73" s="608" t="str">
        <f>Summary!A22</f>
        <v>Comic Artist</v>
      </c>
      <c r="B73" s="609"/>
      <c r="C73" s="373" t="str">
        <f>IF(Badges!G376="C","C",IF(Badges!G376="P","P",""))</f>
        <v/>
      </c>
      <c r="E73" s="369"/>
      <c r="F73" s="370" t="str">
        <f>Badges!C387</f>
        <v>Play Trust, like they did on Survivor</v>
      </c>
      <c r="G73" s="372" t="str">
        <f>IF(Badges!G387="A","A"," ")</f>
        <v xml:space="preserve"> </v>
      </c>
      <c r="I73" s="369"/>
      <c r="J73" s="370" t="str">
        <f>Badges!C460</f>
        <v>Research the signs of shock and</v>
      </c>
      <c r="K73" s="372" t="str">
        <f>IF(Badges!G460="A","A"," ")</f>
        <v xml:space="preserve"> </v>
      </c>
      <c r="M73" s="369"/>
      <c r="N73" s="370" t="str">
        <f>Badges!C534</f>
        <v>Make a savings action plan</v>
      </c>
      <c r="O73" s="372" t="str">
        <f>IF(Badges!G534="A","A"," ")</f>
        <v xml:space="preserve"> </v>
      </c>
      <c r="Q73" s="612" t="str">
        <f>'Age-Level'!B12</f>
        <v>Cadette Service to Girl Scouting bar</v>
      </c>
      <c r="R73" s="612"/>
      <c r="S73" s="373" t="str">
        <f>IF('Age-Level'!G10="C","C",IF('Age-Level'!G10="P","P",""))</f>
        <v/>
      </c>
    </row>
    <row r="74" spans="1:19" x14ac:dyDescent="0.2">
      <c r="A74" s="606" t="str">
        <f>Summary!A23</f>
        <v>Good Sportsmanship</v>
      </c>
      <c r="B74" s="607"/>
      <c r="C74" s="374" t="str">
        <f>IF(Badges!G399="C","C",IF(Badges!G399="P","P",""))</f>
        <v/>
      </c>
      <c r="E74" s="369"/>
      <c r="F74" s="370" t="str">
        <f>Badges!C388</f>
        <v>Play three team-building games</v>
      </c>
      <c r="G74" s="372" t="str">
        <f>IF(Badges!G388="A","A"," ")</f>
        <v xml:space="preserve"> </v>
      </c>
      <c r="I74" s="369"/>
      <c r="J74" s="370" t="str">
        <f>Badges!C461</f>
        <v>Interview a doctor or nurse about the</v>
      </c>
      <c r="K74" s="372" t="str">
        <f>IF(Badges!G461="A","A"," ")</f>
        <v xml:space="preserve"> </v>
      </c>
      <c r="M74" s="369"/>
      <c r="N74" s="370" t="str">
        <f>Badges!C535</f>
        <v>Form a support group</v>
      </c>
      <c r="O74" s="372" t="str">
        <f>IF(Badges!G535="A","A"," ")</f>
        <v xml:space="preserve"> </v>
      </c>
      <c r="Q74" s="612" t="str">
        <f>'Age-Level'!B15</f>
        <v>Cadette Program Aide</v>
      </c>
      <c r="R74" s="612"/>
      <c r="S74" s="373" t="str">
        <f>IF('Age-Level'!G19="C","C",IF('Age-Level'!G19="P","P",""))</f>
        <v/>
      </c>
    </row>
    <row r="75" spans="1:19" x14ac:dyDescent="0.2">
      <c r="A75" s="606" t="str">
        <f>Summary!A24</f>
        <v>Finding Common Ground</v>
      </c>
      <c r="B75" s="607"/>
      <c r="C75" s="374" t="str">
        <f>IF(Badges!G422="C","C",IF(Badges!G422="P","P",""))</f>
        <v/>
      </c>
      <c r="E75" s="369"/>
      <c r="F75" s="370" t="str">
        <f>Badges!C389</f>
        <v>Play Capture the Flag</v>
      </c>
      <c r="G75" s="372" t="str">
        <f>IF(Badges!G389="A","A"," ")</f>
        <v xml:space="preserve"> </v>
      </c>
      <c r="I75" s="369"/>
      <c r="J75" s="370" t="str">
        <f>Badges!C462</f>
        <v>Ask an EMT or first responder to</v>
      </c>
      <c r="K75" s="372" t="str">
        <f>IF(Badges!G462="A","A"," ")</f>
        <v xml:space="preserve"> </v>
      </c>
      <c r="M75" s="369"/>
      <c r="N75" s="370" t="str">
        <f>Badges!C536</f>
        <v>Imagine yourself in the future</v>
      </c>
      <c r="O75" s="372" t="str">
        <f>IF(Badges!G536="A","A"," ")</f>
        <v xml:space="preserve"> </v>
      </c>
      <c r="Q75" s="612" t="str">
        <f>'Age-Level'!B20</f>
        <v>Journey Summit Pin</v>
      </c>
      <c r="R75" s="612"/>
      <c r="S75" s="373" t="str">
        <f>IF('Age-Level'!G21="C","C",IF('Age-Level'!G21="P","P",""))</f>
        <v/>
      </c>
    </row>
    <row r="76" spans="1:19" x14ac:dyDescent="0.2">
      <c r="A76" s="606" t="str">
        <f>Summary!A25</f>
        <v>New Cuisines</v>
      </c>
      <c r="B76" s="607"/>
      <c r="C76" s="374" t="str">
        <f>IF(Badges!G445="C","C",IF(Badges!G445="P","P",""))</f>
        <v/>
      </c>
      <c r="E76" s="369">
        <v>4</v>
      </c>
      <c r="F76" s="370" t="str">
        <f>Badges!C390</f>
        <v>Psych yourself up</v>
      </c>
      <c r="G76" s="371"/>
      <c r="I76" s="369">
        <v>5</v>
      </c>
      <c r="J76" s="370" t="str">
        <f>Badges!C463</f>
        <v>Learn to prevent and treat injuries</v>
      </c>
      <c r="K76" s="371"/>
      <c r="M76" s="583" t="str">
        <f>Badges!B562</f>
        <v>Financing My Dreams</v>
      </c>
      <c r="N76" s="584"/>
      <c r="O76" s="584"/>
      <c r="Q76" s="603" t="str">
        <f>'Age-Level'!C23</f>
        <v>Cookie Rally (Year 1)</v>
      </c>
      <c r="R76" s="603"/>
      <c r="S76" s="379" t="str">
        <f>IF('Age-Level'!G23="A","A"," ")</f>
        <v xml:space="preserve"> </v>
      </c>
    </row>
    <row r="77" spans="1:19" x14ac:dyDescent="0.2">
      <c r="A77" s="606" t="str">
        <f>Summary!A26</f>
        <v>Cadette First Aid</v>
      </c>
      <c r="B77" s="607"/>
      <c r="C77" s="374" t="str">
        <f>IF(Badges!G468="C","C",IF(Badges!G468="P","P",""))</f>
        <v/>
      </c>
      <c r="E77" s="369"/>
      <c r="F77" s="370" t="str">
        <f>Badges!C391</f>
        <v>But I landed my triple axel</v>
      </c>
      <c r="G77" s="372" t="str">
        <f>IF(Badges!G391="A","A"," ")</f>
        <v xml:space="preserve"> </v>
      </c>
      <c r="I77" s="369"/>
      <c r="J77" s="370" t="str">
        <f>Badges!C464</f>
        <v>Take a first aid course</v>
      </c>
      <c r="K77" s="372" t="str">
        <f>IF(Badges!G464="A","A"," ")</f>
        <v xml:space="preserve"> </v>
      </c>
      <c r="M77" s="369">
        <v>1</v>
      </c>
      <c r="N77" s="370" t="str">
        <f>Badges!C563</f>
        <v>Explore dream jobs</v>
      </c>
      <c r="O77" s="371"/>
      <c r="Q77" s="603" t="str">
        <f>'Age-Level'!C24</f>
        <v>Cookie Sales (Year 1)</v>
      </c>
      <c r="R77" s="603"/>
      <c r="S77" s="379" t="str">
        <f>IF('Age-Level'!G24="A","A"," ")</f>
        <v xml:space="preserve"> </v>
      </c>
    </row>
    <row r="78" spans="1:19" x14ac:dyDescent="0.2">
      <c r="A78" s="606" t="str">
        <f>Summary!A27</f>
        <v>Cadette Girl Scout Way</v>
      </c>
      <c r="B78" s="607"/>
      <c r="C78" s="374" t="str">
        <f>IF(Badges!G491="C","C",IF(Badges!G491="P","P",""))</f>
        <v>C</v>
      </c>
      <c r="E78" s="369"/>
      <c r="F78" s="370" t="str">
        <f>Badges!C392</f>
        <v>Mind over matter</v>
      </c>
      <c r="G78" s="372" t="str">
        <f>IF(Badges!G392="A","A"," ")</f>
        <v xml:space="preserve"> </v>
      </c>
      <c r="I78" s="369"/>
      <c r="J78" s="370" t="str">
        <f>Badges!C465</f>
        <v>Ask a park ranger, lifeguard, or ski</v>
      </c>
      <c r="K78" s="372" t="str">
        <f>IF(Badges!G465="A","A"," ")</f>
        <v xml:space="preserve"> </v>
      </c>
      <c r="M78" s="369"/>
      <c r="N78" s="370" t="str">
        <f>Badges!C564</f>
        <v>Track your dreams</v>
      </c>
      <c r="O78" s="372" t="str">
        <f>IF(Badges!G564="A","A"," ")</f>
        <v xml:space="preserve"> </v>
      </c>
      <c r="Q78" s="603" t="str">
        <f>'Age-Level'!C25</f>
        <v>Cookie Pin (Year 1)</v>
      </c>
      <c r="R78" s="603"/>
      <c r="S78" s="379" t="str">
        <f>IF('Age-Level'!G25="A","A"," ")</f>
        <v xml:space="preserve"> </v>
      </c>
    </row>
    <row r="79" spans="1:19" x14ac:dyDescent="0.2">
      <c r="A79" s="613" t="str">
        <f>Summary!A28</f>
        <v>Trees</v>
      </c>
      <c r="B79" s="614"/>
      <c r="C79" s="375" t="str">
        <f>IF(Badges!G514="C","C",IF(Badges!G514="P","P",""))</f>
        <v/>
      </c>
      <c r="E79" s="369"/>
      <c r="F79" s="370" t="str">
        <f>Badges!C393</f>
        <v>Play sports psychology games</v>
      </c>
      <c r="G79" s="372" t="str">
        <f>IF(Badges!G393="A","A"," ")</f>
        <v xml:space="preserve"> </v>
      </c>
      <c r="I79" s="369"/>
      <c r="J79" s="370" t="str">
        <f>Badges!C466</f>
        <v xml:space="preserve">Interview a doctor or nurse  </v>
      </c>
      <c r="K79" s="372" t="str">
        <f>IF(Badges!G466="A","A"," ")</f>
        <v xml:space="preserve"> </v>
      </c>
      <c r="M79" s="369"/>
      <c r="N79" s="370" t="str">
        <f>Badges!C565</f>
        <v>Talk to people about their jobs</v>
      </c>
      <c r="O79" s="372" t="str">
        <f>IF(Badges!G565="A","A"," ")</f>
        <v xml:space="preserve"> </v>
      </c>
      <c r="Q79" s="603" t="str">
        <f>'Age-Level'!C26</f>
        <v>Cookie Rally (Year 2)</v>
      </c>
      <c r="R79" s="603"/>
      <c r="S79" s="379" t="str">
        <f>IF('Age-Level'!G26="A","A"," ")</f>
        <v xml:space="preserve"> </v>
      </c>
    </row>
    <row r="80" spans="1:19" x14ac:dyDescent="0.2">
      <c r="A80" s="577" t="str">
        <f>Summary!A29</f>
        <v>Financial Literacy</v>
      </c>
      <c r="B80" s="577"/>
      <c r="C80" s="577"/>
      <c r="E80" s="369">
        <v>5</v>
      </c>
      <c r="F80" s="370" t="str">
        <f>Badges!C394</f>
        <v>Put your definition of good</v>
      </c>
      <c r="G80" s="371"/>
      <c r="I80" s="583" t="str">
        <f>Badges!B469</f>
        <v>Cadette Girl Scout Way</v>
      </c>
      <c r="J80" s="584"/>
      <c r="K80" s="584"/>
      <c r="M80" s="369"/>
      <c r="N80" s="370" t="str">
        <f>Badges!C566</f>
        <v>Hold a group brainstorm</v>
      </c>
      <c r="O80" s="372" t="str">
        <f>IF(Badges!G566="A","A"," ")</f>
        <v xml:space="preserve"> </v>
      </c>
      <c r="Q80" s="603" t="str">
        <f>'Age-Level'!C27</f>
        <v>Cookie Sales (Year 2)</v>
      </c>
      <c r="R80" s="603"/>
      <c r="S80" s="379" t="str">
        <f>IF('Age-Level'!G27="A","A"," ")</f>
        <v xml:space="preserve"> </v>
      </c>
    </row>
    <row r="81" spans="1:22" x14ac:dyDescent="0.2">
      <c r="A81" s="608" t="str">
        <f>Summary!A30</f>
        <v>Budgeting</v>
      </c>
      <c r="B81" s="609"/>
      <c r="C81" s="373" t="str">
        <f>IF(Badges!G538="C","C",IF(Badges!G538="P","P",""))</f>
        <v/>
      </c>
      <c r="E81" s="369"/>
      <c r="F81" s="370" t="str">
        <f>Badges!C395</f>
        <v>Compete</v>
      </c>
      <c r="G81" s="372" t="str">
        <f>IF(Badges!G395="A","A"," ")</f>
        <v xml:space="preserve"> </v>
      </c>
      <c r="I81" s="369">
        <v>1</v>
      </c>
      <c r="J81" s="370" t="str">
        <f>Badges!C470</f>
        <v>Lead a group in song</v>
      </c>
      <c r="K81" s="371"/>
      <c r="M81" s="369">
        <v>2</v>
      </c>
      <c r="N81" s="370" t="str">
        <f>Badges!C567</f>
        <v>Price out buying your dream home</v>
      </c>
      <c r="O81" s="371"/>
      <c r="Q81" s="603" t="str">
        <f>'Age-Level'!C28</f>
        <v>Cookie Pin (Year 2)</v>
      </c>
      <c r="R81" s="603"/>
      <c r="S81" s="379" t="str">
        <f>IF('Age-Level'!G28="A","A"," ")</f>
        <v xml:space="preserve"> </v>
      </c>
    </row>
    <row r="82" spans="1:22" x14ac:dyDescent="0.2">
      <c r="A82" s="606" t="str">
        <f>Summary!A32</f>
        <v>Financing My Dreams</v>
      </c>
      <c r="B82" s="607"/>
      <c r="C82" s="374" t="str">
        <f>IF(Badges!G584="C","C",IF(Badges!G584="P","P",""))</f>
        <v/>
      </c>
      <c r="E82" s="369"/>
      <c r="F82" s="370" t="str">
        <f>Badges!C396</f>
        <v>Play with little kids</v>
      </c>
      <c r="G82" s="372" t="str">
        <f>IF(Badges!G396="A","A"," ")</f>
        <v xml:space="preserve"> </v>
      </c>
      <c r="I82" s="369"/>
      <c r="J82" s="370" t="str">
        <f>Badges!C471</f>
        <v>Organize a songfest</v>
      </c>
      <c r="K82" s="372" t="str">
        <f>IF(Badges!G471="A","A"," ")</f>
        <v xml:space="preserve"> </v>
      </c>
      <c r="M82" s="369"/>
      <c r="N82" s="370" t="str">
        <f>Badges!C568</f>
        <v>Go house hunting</v>
      </c>
      <c r="O82" s="372" t="str">
        <f>IF(Badges!G568="A","A"," ")</f>
        <v xml:space="preserve"> </v>
      </c>
      <c r="Q82" s="603" t="str">
        <f>'Age-Level'!C29</f>
        <v>Cookie Rally (Year 3)</v>
      </c>
      <c r="R82" s="603"/>
      <c r="S82" s="379" t="str">
        <f>IF('Age-Level'!G29="A","A"," ")</f>
        <v xml:space="preserve"> </v>
      </c>
    </row>
    <row r="83" spans="1:22" x14ac:dyDescent="0.2">
      <c r="A83" s="590" t="str">
        <f>Summary!A33</f>
        <v>Cookie Business</v>
      </c>
      <c r="B83" s="591"/>
      <c r="C83" s="592"/>
      <c r="D83" s="365"/>
      <c r="E83" s="369"/>
      <c r="F83" s="370" t="str">
        <f>Badges!C397</f>
        <v>Take on the role of referee, umpire</v>
      </c>
      <c r="G83" s="372" t="str">
        <f>IF(Badges!G397="A","A"," ")</f>
        <v xml:space="preserve"> </v>
      </c>
      <c r="I83" s="369"/>
      <c r="J83" s="370" t="str">
        <f>Badges!C472</f>
        <v>Teach an international song</v>
      </c>
      <c r="K83" s="372" t="str">
        <f>IF(Badges!G472="A","A"," ")</f>
        <v>A</v>
      </c>
      <c r="M83" s="369"/>
      <c r="N83" s="370" t="str">
        <f>Badges!C569</f>
        <v>Get expert real estate device</v>
      </c>
      <c r="O83" s="372" t="str">
        <f>IF(Badges!G569="A","A"," ")</f>
        <v xml:space="preserve"> </v>
      </c>
      <c r="Q83" s="603" t="str">
        <f>'Age-Level'!C30</f>
        <v>Cookie Sales (Year 3)</v>
      </c>
      <c r="R83" s="603"/>
      <c r="S83" s="379" t="str">
        <f>IF('Age-Level'!G30="A","A"," ")</f>
        <v xml:space="preserve"> </v>
      </c>
    </row>
    <row r="84" spans="1:22" x14ac:dyDescent="0.2">
      <c r="A84" s="606" t="str">
        <f>Summary!A34</f>
        <v>Business Plan</v>
      </c>
      <c r="B84" s="607"/>
      <c r="C84" s="374" t="str">
        <f>IF(Badges!G598="C","C",IF(Badges!G598="P","P",""))</f>
        <v/>
      </c>
      <c r="E84" s="583" t="str">
        <f>Badges!B400</f>
        <v>Finding Common Ground</v>
      </c>
      <c r="F84" s="583"/>
      <c r="G84" s="583"/>
      <c r="I84" s="369"/>
      <c r="J84" s="370" t="str">
        <f>Badges!C473</f>
        <v>Help Brownies complete their Girl</v>
      </c>
      <c r="K84" s="372" t="str">
        <f>IF(Badges!G473="A","A"," ")</f>
        <v xml:space="preserve"> </v>
      </c>
      <c r="M84" s="369"/>
      <c r="N84" s="370" t="str">
        <f>Badges!C570</f>
        <v>Browse real estate ads</v>
      </c>
      <c r="O84" s="372" t="str">
        <f>IF(Badges!G570="A","A"," ")</f>
        <v xml:space="preserve"> </v>
      </c>
      <c r="Q84" s="603" t="str">
        <f>'Age-Level'!C31</f>
        <v>Cookie Pin (Year 3)</v>
      </c>
      <c r="R84" s="603"/>
      <c r="S84" s="379" t="str">
        <f>IF('Age-Level'!G31="A","A"," ")</f>
        <v xml:space="preserve"> </v>
      </c>
    </row>
    <row r="85" spans="1:22" x14ac:dyDescent="0.2">
      <c r="A85" s="606" t="str">
        <f>Summary!A36</f>
        <v>Think Big</v>
      </c>
      <c r="B85" s="607"/>
      <c r="C85" s="374" t="str">
        <f>IF(Badges!G624="C","C",IF(Badges!G624="P","P",""))</f>
        <v/>
      </c>
      <c r="E85" s="369">
        <v>1</v>
      </c>
      <c r="F85" s="370" t="str">
        <f>Badges!C401</f>
        <v>Get to know someone different from</v>
      </c>
      <c r="G85" s="371"/>
      <c r="I85" s="369">
        <v>2</v>
      </c>
      <c r="J85" s="370" t="str">
        <f>Badges!C474</f>
        <v>Celebrate Girl Scout Week</v>
      </c>
      <c r="K85" s="371"/>
      <c r="M85" s="369">
        <v>3</v>
      </c>
      <c r="N85" s="370" t="str">
        <f>Badges!C571</f>
        <v>Research dream vacations</v>
      </c>
      <c r="O85" s="371"/>
      <c r="Q85" s="603" t="str">
        <f>'Age-Level'!C33</f>
        <v>Fall Sales (Year 1)</v>
      </c>
      <c r="R85" s="603"/>
      <c r="S85" s="374" t="str">
        <f>IF('Age-Level'!G33="A","A","")</f>
        <v/>
      </c>
    </row>
    <row r="86" spans="1:22" x14ac:dyDescent="0.2">
      <c r="A86" s="417"/>
      <c r="B86" s="417"/>
      <c r="C86" s="389"/>
      <c r="E86" s="369"/>
      <c r="F86" s="370" t="str">
        <f>Badges!C402</f>
        <v>Difference of background</v>
      </c>
      <c r="G86" s="372" t="str">
        <f>IF(Badges!G402="A","A"," ")</f>
        <v xml:space="preserve"> </v>
      </c>
      <c r="I86" s="369"/>
      <c r="J86" s="370" t="str">
        <f>Badges!C475</f>
        <v>Focus on "be courageous and</v>
      </c>
      <c r="K86" s="372" t="str">
        <f>IF(Badges!G475="A","A"," ")</f>
        <v>A</v>
      </c>
      <c r="M86" s="369"/>
      <c r="N86" s="370" t="str">
        <f>Badges!C572</f>
        <v>Explore the world of travel</v>
      </c>
      <c r="O86" s="372" t="str">
        <f>IF(Badges!G572="A","A"," ")</f>
        <v xml:space="preserve"> </v>
      </c>
      <c r="Q86" s="603" t="str">
        <f>'Age-Level'!C34</f>
        <v>Fall Sales (Year 2)</v>
      </c>
      <c r="R86" s="603"/>
      <c r="S86" s="374" t="str">
        <f>IF('Age-Level'!G34="A","A","")</f>
        <v/>
      </c>
    </row>
    <row r="87" spans="1:22" x14ac:dyDescent="0.2">
      <c r="A87" s="578" t="s">
        <v>92</v>
      </c>
      <c r="B87" s="579"/>
      <c r="C87" s="579"/>
      <c r="E87" s="369"/>
      <c r="F87" s="370" t="str">
        <f>Badges!C403</f>
        <v>Difference of belief</v>
      </c>
      <c r="G87" s="372" t="str">
        <f>IF(Badges!G403="A","A"," ")</f>
        <v xml:space="preserve"> </v>
      </c>
      <c r="I87" s="369"/>
      <c r="J87" s="370" t="str">
        <f>Badges!C476</f>
        <v>Be confident and courageous</v>
      </c>
      <c r="K87" s="372" t="str">
        <f>IF(Badges!G476="A","A"," ")</f>
        <v xml:space="preserve"> </v>
      </c>
      <c r="M87" s="369"/>
      <c r="N87" s="370" t="str">
        <f>Badges!C573</f>
        <v>Visit a travel agent</v>
      </c>
      <c r="O87" s="372" t="str">
        <f>IF(Badges!G573="A","A"," ")</f>
        <v xml:space="preserve"> </v>
      </c>
      <c r="Q87" s="603" t="str">
        <f>'Age-Level'!C35</f>
        <v>Fall Sales (Year 3)</v>
      </c>
      <c r="R87" s="603"/>
      <c r="S87" s="374" t="str">
        <f>IF('Age-Level'!G35="A","A","")</f>
        <v/>
      </c>
    </row>
    <row r="88" spans="1:22" x14ac:dyDescent="0.2">
      <c r="B88" s="604" t="str">
        <f>Journey!A6</f>
        <v>aMAZE!</v>
      </c>
      <c r="C88" s="605"/>
      <c r="E88" s="369"/>
      <c r="F88" s="370" t="str">
        <f>Badges!C404</f>
        <v>Difference of opinion</v>
      </c>
      <c r="G88" s="372" t="str">
        <f>IF(Badges!G404="A","A"," ")</f>
        <v xml:space="preserve"> </v>
      </c>
      <c r="I88" s="369"/>
      <c r="J88" s="370" t="str">
        <f>Badges!C477</f>
        <v>Create a project honoring the</v>
      </c>
      <c r="K88" s="372" t="str">
        <f>IF(Badges!G477="A","A"," ")</f>
        <v xml:space="preserve"> </v>
      </c>
      <c r="M88" s="369"/>
      <c r="N88" s="370" t="str">
        <f>Badges!C574</f>
        <v>Create a tour group</v>
      </c>
      <c r="O88" s="372" t="str">
        <f>IF(Badges!G574="A","A"," ")</f>
        <v xml:space="preserve"> </v>
      </c>
      <c r="Q88" s="603" t="str">
        <f>'Age-Level'!C37</f>
        <v>Thinking Day (Year 1)</v>
      </c>
      <c r="R88" s="603"/>
      <c r="S88" s="374" t="str">
        <f>IF('Age-Level'!G37="A","A","")</f>
        <v/>
      </c>
    </row>
    <row r="89" spans="1:22" x14ac:dyDescent="0.2">
      <c r="B89" s="378" t="str">
        <f>Journey!B7</f>
        <v>The Interact Award</v>
      </c>
      <c r="C89" s="374" t="str">
        <f>IF(Journey!G17="C","C",IF(Journey!G17="P","P",""))</f>
        <v/>
      </c>
      <c r="E89" s="369">
        <v>2</v>
      </c>
      <c r="F89" s="370" t="str">
        <f>Badges!C405</f>
        <v>Make decisions in a group</v>
      </c>
      <c r="G89" s="371"/>
      <c r="I89" s="369">
        <v>3</v>
      </c>
      <c r="J89" s="370" t="str">
        <f>Badges!C478</f>
        <v>Share sisterhood through the Girl</v>
      </c>
      <c r="K89" s="371"/>
      <c r="M89" s="369">
        <v>4</v>
      </c>
      <c r="N89" s="370" t="str">
        <f>Badges!C575</f>
        <v>Make a dream giving goal</v>
      </c>
      <c r="O89" s="371"/>
      <c r="Q89" s="603" t="str">
        <f>'Age-Level'!C38</f>
        <v>Thinking Day (Year 2)</v>
      </c>
      <c r="R89" s="603"/>
      <c r="S89" s="374" t="str">
        <f>IF('Age-Level'!G38="A","A","")</f>
        <v/>
      </c>
    </row>
    <row r="90" spans="1:22" x14ac:dyDescent="0.2">
      <c r="B90" s="378" t="str">
        <f>Journey!B18</f>
        <v>The Diplomat Award</v>
      </c>
      <c r="C90" s="374" t="str">
        <f>IF(Journey!G26="C","C",IF(Journey!G26="P","P",""))</f>
        <v/>
      </c>
      <c r="E90" s="369"/>
      <c r="F90" s="370" t="str">
        <f>Badges!C406</f>
        <v>Use one of the methods from the</v>
      </c>
      <c r="G90" s="372" t="str">
        <f>IF(Badges!G406="A","A"," ")</f>
        <v xml:space="preserve"> </v>
      </c>
      <c r="I90" s="369"/>
      <c r="J90" s="370" t="str">
        <f>Badges!C479</f>
        <v>Throw a community sisterhood</v>
      </c>
      <c r="K90" s="372" t="str">
        <f>IF(Badges!G479="A","A"," ")</f>
        <v xml:space="preserve"> </v>
      </c>
      <c r="M90" s="369"/>
      <c r="N90" s="370" t="str">
        <f>Badges!C576</f>
        <v>Find local philanthropists</v>
      </c>
      <c r="O90" s="372" t="str">
        <f>IF(Badges!G576="A","A"," ")</f>
        <v xml:space="preserve"> </v>
      </c>
      <c r="Q90" s="603" t="str">
        <f>'Age-Level'!C39</f>
        <v>Thinking Day (Year 3)</v>
      </c>
      <c r="R90" s="603"/>
      <c r="S90" s="374" t="str">
        <f>IF('Age-Level'!G39="A","A","")</f>
        <v/>
      </c>
    </row>
    <row r="91" spans="1:22" x14ac:dyDescent="0.2">
      <c r="B91" s="378" t="str">
        <f>Journey!B27</f>
        <v>The Peacemaker Award</v>
      </c>
      <c r="C91" s="374" t="str">
        <f>IF(Journey!G29="C","C",IF(Journey!G29="P","P",""))</f>
        <v/>
      </c>
      <c r="E91" s="369"/>
      <c r="F91" s="370" t="str">
        <f>Badges!C407</f>
        <v>Use two of the methods</v>
      </c>
      <c r="G91" s="372" t="str">
        <f>IF(Badges!G407="A","A"," ")</f>
        <v xml:space="preserve"> </v>
      </c>
      <c r="I91" s="369"/>
      <c r="J91" s="370" t="str">
        <f>Badges!C480</f>
        <v>Spotlight a hidden heroine</v>
      </c>
      <c r="K91" s="372" t="str">
        <f>IF(Badges!G480="A","A"," ")</f>
        <v xml:space="preserve"> </v>
      </c>
      <c r="M91" s="369"/>
      <c r="N91" s="370" t="str">
        <f>Badges!C577</f>
        <v>Learn what's going on in the world of</v>
      </c>
      <c r="O91" s="372" t="str">
        <f>IF(Badges!G577="A","A"," ")</f>
        <v xml:space="preserve"> </v>
      </c>
      <c r="Q91" s="603" t="str">
        <f>'Age-Level'!C41</f>
        <v>Global Action Award</v>
      </c>
      <c r="R91" s="603"/>
      <c r="S91" s="374" t="str">
        <f>IF('Age-Level'!G41="A","A","")</f>
        <v/>
      </c>
    </row>
    <row r="92" spans="1:22" x14ac:dyDescent="0.2">
      <c r="B92" s="378" t="str">
        <f>Journey!B31</f>
        <v>Leader in Action</v>
      </c>
      <c r="C92" s="374" t="str">
        <f>IF(Journey!G38="C","C",IF(Journey!G38="P","P",""))</f>
        <v/>
      </c>
      <c r="E92" s="369"/>
      <c r="F92" s="370" t="str">
        <f>Badges!C408</f>
        <v>Try them all</v>
      </c>
      <c r="G92" s="372" t="str">
        <f>IF(Badges!G408="A","A"," ")</f>
        <v xml:space="preserve"> </v>
      </c>
      <c r="I92" s="369"/>
      <c r="J92" s="370" t="str">
        <f>Badges!C481</f>
        <v>Team up for sisterhood</v>
      </c>
      <c r="K92" s="372" t="str">
        <f>IF(Badges!G481="A","A"," ")</f>
        <v>A</v>
      </c>
      <c r="M92" s="369"/>
      <c r="N92" s="370" t="str">
        <f>Badges!C578</f>
        <v>Research your favorite charity</v>
      </c>
      <c r="O92" s="372" t="str">
        <f>IF(Badges!G578="A","A"," ")</f>
        <v xml:space="preserve"> </v>
      </c>
      <c r="Q92" s="603" t="str">
        <f>'Age-Level'!C43</f>
        <v>International Friendship Recognition</v>
      </c>
      <c r="R92" s="603"/>
      <c r="S92" s="374" t="str">
        <f>IF('Age-Level'!G43="A","A","")</f>
        <v/>
      </c>
    </row>
    <row r="93" spans="1:22" x14ac:dyDescent="0.2">
      <c r="A93" s="416"/>
      <c r="B93" s="390" t="str">
        <f>Journey!A41</f>
        <v>BREATHE</v>
      </c>
      <c r="C93" s="391"/>
      <c r="E93" s="369">
        <v>3</v>
      </c>
      <c r="F93" s="370" t="str">
        <f>Badges!C409</f>
        <v>Explore civil debate</v>
      </c>
      <c r="G93" s="371"/>
      <c r="I93" s="369">
        <v>4</v>
      </c>
      <c r="J93" s="370" t="str">
        <f>Badges!C482</f>
        <v>Leave a place better than you found</v>
      </c>
      <c r="K93" s="371"/>
      <c r="L93" s="376"/>
      <c r="M93" s="369">
        <v>5</v>
      </c>
      <c r="N93" s="370" t="str">
        <f>Badges!C579</f>
        <v>Add up your dreams</v>
      </c>
      <c r="O93" s="371"/>
      <c r="Q93" s="603" t="str">
        <f>'Age-Level'!C45</f>
        <v>Investiture</v>
      </c>
      <c r="R93" s="603"/>
      <c r="S93" s="374" t="str">
        <f>IF('Age-Level'!G45="A","A","")</f>
        <v/>
      </c>
    </row>
    <row r="94" spans="1:22" x14ac:dyDescent="0.2">
      <c r="A94" s="416"/>
      <c r="B94" s="378" t="str">
        <f>Journey!B42</f>
        <v>Aware</v>
      </c>
      <c r="C94" s="374" t="str">
        <f>IF(Journey!G22="C","C",IF(Journey!G22="P","P",""))</f>
        <v/>
      </c>
      <c r="E94" s="369"/>
      <c r="F94" s="370" t="str">
        <f>Badges!C410</f>
        <v>Ask an expert to teach you the</v>
      </c>
      <c r="G94" s="372" t="str">
        <f>IF(Badges!G410="A","A"," ")</f>
        <v xml:space="preserve"> </v>
      </c>
      <c r="I94" s="369"/>
      <c r="J94" s="370" t="str">
        <f>Badges!C483</f>
        <v>Clean up a hiking trail-or clear a new</v>
      </c>
      <c r="K94" s="372" t="str">
        <f>IF(Badges!G483="A","A"," ")</f>
        <v xml:space="preserve"> </v>
      </c>
      <c r="M94" s="369"/>
      <c r="N94" s="370" t="str">
        <f>Badges!C580</f>
        <v>Plan with friends</v>
      </c>
      <c r="O94" s="372" t="str">
        <f>IF(Badges!G580="A","A"," ")</f>
        <v xml:space="preserve"> </v>
      </c>
      <c r="Q94" s="603" t="str">
        <f>'Age-Level'!C46</f>
        <v>Rededication (1st year)</v>
      </c>
      <c r="R94" s="603"/>
      <c r="S94" s="384" t="str">
        <f>IF('Age-Level'!G46="C","C","")</f>
        <v/>
      </c>
    </row>
    <row r="95" spans="1:22" x14ac:dyDescent="0.2">
      <c r="A95" s="416"/>
      <c r="B95" s="378" t="str">
        <f>Journey!B48</f>
        <v>Alert</v>
      </c>
      <c r="C95" s="374" t="str">
        <f>IF(Journey!G31="C","C",IF(Journey!G31="P","P",""))</f>
        <v/>
      </c>
      <c r="E95" s="369"/>
      <c r="F95" s="370" t="str">
        <f>Badges!C411</f>
        <v>Watch candidates for elected office</v>
      </c>
      <c r="G95" s="372" t="str">
        <f>IF(Badges!G411="A","A"," ")</f>
        <v xml:space="preserve"> </v>
      </c>
      <c r="I95" s="369"/>
      <c r="J95" s="370" t="str">
        <f>Badges!C484</f>
        <v>Help clear an invasive species from</v>
      </c>
      <c r="K95" s="372" t="str">
        <f>IF(Badges!G484="A","A"," ")</f>
        <v>A</v>
      </c>
      <c r="M95" s="369"/>
      <c r="N95" s="370" t="str">
        <f>Badges!C581</f>
        <v>Plan with your family</v>
      </c>
      <c r="O95" s="372" t="str">
        <f>IF(Badges!G581="A","A"," ")</f>
        <v xml:space="preserve"> </v>
      </c>
      <c r="Q95" s="603" t="str">
        <f>'Age-Level'!C47</f>
        <v>Rededication (2nd year)</v>
      </c>
      <c r="R95" s="603"/>
      <c r="S95" s="384" t="str">
        <f>IF('Age-Level'!G47="C","C","")</f>
        <v/>
      </c>
      <c r="U95" s="367"/>
      <c r="V95" s="367"/>
    </row>
    <row r="96" spans="1:22" x14ac:dyDescent="0.2">
      <c r="A96" s="416"/>
      <c r="B96" s="378" t="str">
        <f>Journey!B55</f>
        <v>Affirm</v>
      </c>
      <c r="C96" s="374" t="str">
        <f>IF(Journey!G34="C","C",IF(Journey!G34="P","P",""))</f>
        <v/>
      </c>
      <c r="E96" s="369"/>
      <c r="F96" s="370" t="str">
        <f>Badges!C412</f>
        <v>Understand a famous debate in</v>
      </c>
      <c r="G96" s="372" t="str">
        <f>IF(Badges!G412="A","A"," ")</f>
        <v xml:space="preserve"> </v>
      </c>
      <c r="I96" s="369"/>
      <c r="J96" s="370" t="str">
        <f>Badges!C485</f>
        <v>Help with three general-maintenance</v>
      </c>
      <c r="K96" s="372" t="str">
        <f>IF(Badges!G485="A","A"," ")</f>
        <v xml:space="preserve"> </v>
      </c>
      <c r="M96" s="369"/>
      <c r="N96" s="370" t="str">
        <f>Badges!C582</f>
        <v>Plan over and over again</v>
      </c>
      <c r="O96" s="372" t="str">
        <f>IF(Badges!G582="A","A"," ")</f>
        <v xml:space="preserve"> </v>
      </c>
      <c r="Q96" s="603" t="str">
        <f>'Age-Level'!C48</f>
        <v>Rededication (3rd year)</v>
      </c>
      <c r="R96" s="603"/>
      <c r="S96" s="384" t="str">
        <f>IF('Age-Level'!G48="C","C","")</f>
        <v/>
      </c>
      <c r="U96" s="367"/>
      <c r="V96" s="367"/>
    </row>
    <row r="97" spans="1:23" x14ac:dyDescent="0.2">
      <c r="A97" s="376"/>
      <c r="B97" s="378" t="str">
        <f>Journey!B62</f>
        <v>Leader in Action</v>
      </c>
      <c r="C97" s="374" t="str">
        <f>IF(Journey!G43="C","C",IF(Journey!G43="P","P",""))</f>
        <v/>
      </c>
      <c r="E97" s="369">
        <v>4</v>
      </c>
      <c r="F97" s="370" t="str">
        <f>Badges!C413</f>
        <v>Understand a compromise</v>
      </c>
      <c r="G97" s="371"/>
      <c r="I97" s="369">
        <v>5</v>
      </c>
      <c r="J97" s="370" t="str">
        <f>Badges!C486</f>
        <v>Enjoy Girl Scout traditions</v>
      </c>
      <c r="K97" s="371"/>
      <c r="M97" s="583" t="str">
        <f>Badges!B586</f>
        <v>Business Plan</v>
      </c>
      <c r="N97" s="584"/>
      <c r="O97" s="584"/>
      <c r="Q97" s="603" t="str">
        <f>'Age-Level'!C49</f>
        <v>Rededication (4th year)</v>
      </c>
      <c r="R97" s="603"/>
      <c r="S97" s="384" t="str">
        <f>IF('Age-Level'!G49="C","C","")</f>
        <v/>
      </c>
      <c r="U97" s="367"/>
      <c r="V97" s="367"/>
    </row>
    <row r="98" spans="1:23" ht="14.25" customHeight="1" x14ac:dyDescent="0.2">
      <c r="B98" s="420" t="str">
        <f>Journey!A75</f>
        <v>MEdia</v>
      </c>
      <c r="C98" s="421"/>
      <c r="E98" s="369"/>
      <c r="F98" s="370" t="str">
        <f>Badges!C414</f>
        <v>A community compromise</v>
      </c>
      <c r="G98" s="372" t="str">
        <f>IF(Badges!G414="A","A"," ")</f>
        <v xml:space="preserve"> </v>
      </c>
      <c r="I98" s="369"/>
      <c r="J98" s="370" t="str">
        <f>Badges!C487</f>
        <v>Make a tradition "to do" list</v>
      </c>
      <c r="K98" s="372" t="str">
        <f>IF(Badges!G487="A","A"," ")</f>
        <v xml:space="preserve"> </v>
      </c>
      <c r="M98" s="369">
        <v>1</v>
      </c>
      <c r="N98" s="370" t="str">
        <f>Badges!C587</f>
        <v>Write your mission statement and</v>
      </c>
      <c r="O98" s="371"/>
      <c r="Q98" s="603" t="str">
        <f>'Age-Level'!C50</f>
        <v>Rededication (5th year)</v>
      </c>
      <c r="R98" s="603"/>
      <c r="S98" s="384" t="str">
        <f>IF('Age-Level'!G50="C","C","")</f>
        <v/>
      </c>
      <c r="U98" s="367"/>
      <c r="V98" s="367"/>
    </row>
    <row r="99" spans="1:23" x14ac:dyDescent="0.2">
      <c r="B99" s="378" t="str">
        <f>Journey!C77</f>
        <v>Monitor</v>
      </c>
      <c r="C99" s="374" t="str">
        <f>IF(Journey!G78="C","C",IF(Journey!G78="P","P",""))</f>
        <v/>
      </c>
      <c r="E99" s="369"/>
      <c r="F99" s="370" t="str">
        <f>Badges!C415</f>
        <v>A family or friendship compromise</v>
      </c>
      <c r="G99" s="372" t="str">
        <f>IF(Badges!G415="A","A"," ")</f>
        <v xml:space="preserve"> </v>
      </c>
      <c r="I99" s="369"/>
      <c r="J99" s="370" t="str">
        <f>Badges!C488</f>
        <v>Go global</v>
      </c>
      <c r="K99" s="372" t="str">
        <f>IF(Badges!G488="A","A"," ")</f>
        <v xml:space="preserve"> </v>
      </c>
      <c r="M99" s="369"/>
      <c r="N99" s="370" t="str">
        <f>Badges!C588</f>
        <v>A mission statement is a short</v>
      </c>
      <c r="O99" s="372" t="str">
        <f>IF(Badges!G588="A","A"," ")</f>
        <v xml:space="preserve"> </v>
      </c>
      <c r="Q99" s="586" t="str">
        <f>'Age-Level'!B51</f>
        <v>My Promise, My Faith (Year 1)</v>
      </c>
      <c r="R99" s="598"/>
      <c r="S99" s="384"/>
      <c r="U99" s="422"/>
      <c r="V99" s="423"/>
      <c r="W99" s="425"/>
    </row>
    <row r="100" spans="1:23" x14ac:dyDescent="0.2">
      <c r="B100" s="378" t="str">
        <f>Journey!C80</f>
        <v>Influence</v>
      </c>
      <c r="C100" s="374" t="str">
        <f>IF(Journey!G81="C","C",IF(Journey!G81="P","P",""))</f>
        <v/>
      </c>
      <c r="E100" s="369"/>
      <c r="F100" s="370" t="str">
        <f>Badges!C416</f>
        <v>A state or national compromise</v>
      </c>
      <c r="G100" s="372" t="str">
        <f>IF(Badges!G416="A","A"," ")</f>
        <v xml:space="preserve"> </v>
      </c>
      <c r="I100" s="369"/>
      <c r="J100" s="370" t="str">
        <f>Badges!C489</f>
        <v>Learn the history of your Girl Scout</v>
      </c>
      <c r="K100" s="372" t="str">
        <f>IF(Badges!G489="A","A"," ")</f>
        <v>A</v>
      </c>
      <c r="M100" s="369">
        <v>2</v>
      </c>
      <c r="N100" s="370" t="str">
        <f>Badges!C589</f>
        <v>Increase your customer base</v>
      </c>
      <c r="O100" s="371"/>
      <c r="Q100" s="393">
        <v>1</v>
      </c>
      <c r="R100" s="418" t="str">
        <f>'Age-Level'!C52</f>
        <v>Choose one line from the Law</v>
      </c>
      <c r="S100" s="384" t="str">
        <f>IF('Age-Level'!G52="A","A","")</f>
        <v/>
      </c>
      <c r="U100" s="367"/>
      <c r="V100" s="367"/>
    </row>
    <row r="101" spans="1:23" x14ac:dyDescent="0.2">
      <c r="B101" s="378" t="str">
        <f>Journey!C83</f>
        <v>Cultivate</v>
      </c>
      <c r="C101" s="374" t="str">
        <f>IF(Journey!G84="C","C",IF(Journey!G84="P","P",""))</f>
        <v/>
      </c>
      <c r="E101" s="369">
        <v>5</v>
      </c>
      <c r="F101" s="370" t="str">
        <f>Badges!C417</f>
        <v>Find common ground through</v>
      </c>
      <c r="G101" s="371"/>
      <c r="I101" s="583" t="str">
        <f>Badges!B492</f>
        <v>Trees</v>
      </c>
      <c r="J101" s="584"/>
      <c r="K101" s="584"/>
      <c r="M101" s="369"/>
      <c r="N101" s="370" t="str">
        <f>Badges!C590</f>
        <v>What's the number one reason</v>
      </c>
      <c r="O101" s="372" t="str">
        <f>IF(Badges!G590="A","A"," ")</f>
        <v xml:space="preserve"> </v>
      </c>
      <c r="Q101" s="392">
        <v>2</v>
      </c>
      <c r="R101" s="418" t="str">
        <f>'Age-Level'!C53</f>
        <v>Find a woman in your community</v>
      </c>
      <c r="S101" s="384" t="str">
        <f>IF('Age-Level'!G53="A","A","")</f>
        <v/>
      </c>
      <c r="U101" s="367"/>
      <c r="V101" s="367"/>
    </row>
    <row r="102" spans="1:23" x14ac:dyDescent="0.2">
      <c r="B102" s="378" t="str">
        <f>Journey!B86</f>
        <v>Leader in Action</v>
      </c>
      <c r="C102" s="374" t="str">
        <f>IF(Journey!G96="C","C",IF(Journey!G96="P","P",""))</f>
        <v/>
      </c>
      <c r="E102" s="369"/>
      <c r="F102" s="370" t="str">
        <f>Badges!C418</f>
        <v>Mediate a cookie conflict</v>
      </c>
      <c r="G102" s="372" t="str">
        <f>IF(Badges!G418="A","A"," ")</f>
        <v xml:space="preserve"> </v>
      </c>
      <c r="I102" s="369">
        <v>1</v>
      </c>
      <c r="J102" s="370" t="str">
        <f>Badges!C493</f>
        <v>Try some tree fun</v>
      </c>
      <c r="K102" s="371"/>
      <c r="M102" s="369">
        <v>3</v>
      </c>
      <c r="N102" s="370" t="str">
        <f>Badges!C591</f>
        <v>Get into the details</v>
      </c>
      <c r="O102" s="371"/>
      <c r="Q102" s="392">
        <v>3</v>
      </c>
      <c r="R102" s="418" t="str">
        <f>'Age-Level'!C54</f>
        <v>Gather three inspirational quotes</v>
      </c>
      <c r="S102" s="384" t="str">
        <f>IF('Age-Level'!G54="A","A","")</f>
        <v/>
      </c>
      <c r="U102" s="367"/>
      <c r="V102" s="367"/>
    </row>
    <row r="103" spans="1:23" x14ac:dyDescent="0.2">
      <c r="B103" s="386"/>
      <c r="C103" s="386"/>
      <c r="E103" s="369"/>
      <c r="F103" s="370" t="str">
        <f>Badges!C419</f>
        <v>Mediate with a pro</v>
      </c>
      <c r="G103" s="372" t="str">
        <f>IF(Badges!G419="A","A"," ")</f>
        <v xml:space="preserve"> </v>
      </c>
      <c r="I103" s="369"/>
      <c r="J103" s="370" t="str">
        <f>Badges!C494</f>
        <v>Take a tree trip</v>
      </c>
      <c r="K103" s="372" t="str">
        <f>IF(Badges!G494="A","A"," ")</f>
        <v xml:space="preserve"> </v>
      </c>
      <c r="M103" s="369"/>
      <c r="N103" s="370" t="str">
        <f>Badges!C592</f>
        <v>Decide what you want to do with</v>
      </c>
      <c r="O103" s="372" t="str">
        <f>IF(Badges!G592="A","A"," ")</f>
        <v xml:space="preserve"> </v>
      </c>
      <c r="Q103" s="392">
        <v>4</v>
      </c>
      <c r="R103" s="418" t="str">
        <f>'Age-Level'!C55</f>
        <v>Make something to remind you</v>
      </c>
      <c r="S103" s="384" t="str">
        <f>IF('Age-Level'!G55="A","A","")</f>
        <v/>
      </c>
      <c r="U103" s="367"/>
      <c r="V103" s="367"/>
    </row>
    <row r="104" spans="1:23" x14ac:dyDescent="0.2">
      <c r="A104" s="578" t="s">
        <v>149</v>
      </c>
      <c r="B104" s="579"/>
      <c r="C104" s="579"/>
      <c r="E104" s="369"/>
      <c r="F104" s="370" t="str">
        <f>Badges!C420</f>
        <v>Suggest solutions for a current</v>
      </c>
      <c r="G104" s="372" t="str">
        <f>IF(Badges!G420="A","A"," ")</f>
        <v xml:space="preserve"> </v>
      </c>
      <c r="I104" s="369"/>
      <c r="J104" s="370" t="str">
        <f>Badges!C495</f>
        <v>Design a tree house</v>
      </c>
      <c r="K104" s="372" t="str">
        <f>IF(Badges!G495="A","A"," ")</f>
        <v xml:space="preserve"> </v>
      </c>
      <c r="M104" s="369">
        <v>4</v>
      </c>
      <c r="N104" s="370" t="str">
        <f>Badges!C593</f>
        <v>Make a risk management plan</v>
      </c>
      <c r="O104" s="371"/>
      <c r="Q104" s="392">
        <v>5</v>
      </c>
      <c r="R104" s="418" t="str">
        <f>'Age-Level'!C56</f>
        <v xml:space="preserve">Make a commitment to live what </v>
      </c>
      <c r="S104" s="384" t="str">
        <f>IF('Age-Level'!G56="A","A","")</f>
        <v/>
      </c>
      <c r="U104" s="367"/>
      <c r="V104" s="367"/>
    </row>
    <row r="105" spans="1:23" x14ac:dyDescent="0.2">
      <c r="A105" s="381"/>
      <c r="B105" s="419" t="str">
        <f>Bridging!B6</f>
        <v>Pass It On!</v>
      </c>
      <c r="C105" s="373" t="str">
        <f>IF(Bridging!G10="C","C",IF(Bridging!G10="P","P",""))</f>
        <v/>
      </c>
      <c r="E105" s="583" t="str">
        <f>Badges!B423</f>
        <v>New Cuisines</v>
      </c>
      <c r="F105" s="584"/>
      <c r="G105" s="584"/>
      <c r="I105" s="369"/>
      <c r="J105" s="370" t="str">
        <f>Badges!C496</f>
        <v>Cook a tree dish</v>
      </c>
      <c r="K105" s="372" t="str">
        <f>IF(Badges!G496="A","A"," ")</f>
        <v xml:space="preserve"> </v>
      </c>
      <c r="M105" s="369"/>
      <c r="N105" s="370" t="str">
        <f>Badges!C594</f>
        <v>A risk management plan gets you</v>
      </c>
      <c r="O105" s="372" t="str">
        <f>IF(Badges!G594="A","A"," ")</f>
        <v xml:space="preserve"> </v>
      </c>
      <c r="Q105" s="586" t="str">
        <f>'Age-Level'!B58</f>
        <v>My Promise, My Faith (Year 2)</v>
      </c>
      <c r="R105" s="598"/>
      <c r="S105" s="384"/>
      <c r="U105" s="367"/>
      <c r="V105" s="367"/>
    </row>
    <row r="106" spans="1:23" x14ac:dyDescent="0.2">
      <c r="A106" s="381"/>
      <c r="B106" s="382" t="str">
        <f>Bridging!B11</f>
        <v>Look Ahead!</v>
      </c>
      <c r="C106" s="373" t="str">
        <f>IF(Bridging!G15="C","C",IF(Bridging!G15="P","P",""))</f>
        <v/>
      </c>
      <c r="E106" s="369">
        <v>1</v>
      </c>
      <c r="F106" s="370" t="str">
        <f>Badges!C424</f>
        <v>Make a dish from another country</v>
      </c>
      <c r="G106" s="371"/>
      <c r="I106" s="369">
        <v>2</v>
      </c>
      <c r="J106" s="370" t="str">
        <f>Badges!C497</f>
        <v>Dig into the amazing science of</v>
      </c>
      <c r="K106" s="371"/>
      <c r="M106" s="369">
        <v>5</v>
      </c>
      <c r="N106" s="370" t="str">
        <f>Badges!C595</f>
        <v>Get expert feedback on your plan</v>
      </c>
      <c r="O106" s="371"/>
      <c r="Q106" s="393">
        <v>1</v>
      </c>
      <c r="R106" s="418" t="str">
        <f>'Age-Level'!C59</f>
        <v>Choose one line from the Law</v>
      </c>
      <c r="S106" s="384" t="str">
        <f>IF('Age-Level'!G59="A","A","")</f>
        <v/>
      </c>
      <c r="U106" s="367"/>
      <c r="V106" s="367"/>
    </row>
    <row r="107" spans="1:23" x14ac:dyDescent="0.2">
      <c r="A107" s="381"/>
      <c r="B107" s="418" t="str">
        <f>Bridging!C16</f>
        <v>Plan a Ceremony</v>
      </c>
      <c r="C107" s="373" t="str">
        <f>IF(Bridging!G17="C","C",IF(Bridging!G17="P","P",""))</f>
        <v/>
      </c>
      <c r="E107" s="369"/>
      <c r="F107" s="370" t="str">
        <f>Badges!C425</f>
        <v>Cook something from an area of the</v>
      </c>
      <c r="G107" s="372" t="str">
        <f>IF(Badges!G425="A","A"," ")</f>
        <v xml:space="preserve"> </v>
      </c>
      <c r="I107" s="369"/>
      <c r="J107" s="370" t="str">
        <f>Badges!C498</f>
        <v>Be a naturalist in your neighborhood</v>
      </c>
      <c r="K107" s="372" t="str">
        <f>IF(Badges!G498="A","A"," ")</f>
        <v xml:space="preserve"> </v>
      </c>
      <c r="M107" s="369"/>
      <c r="N107" s="370" t="str">
        <f>Badges!C596</f>
        <v>Once you have your business plan</v>
      </c>
      <c r="O107" s="372" t="str">
        <f>IF(Badges!G596="A","A"," ")</f>
        <v xml:space="preserve"> </v>
      </c>
      <c r="Q107" s="392">
        <v>2</v>
      </c>
      <c r="R107" s="418" t="str">
        <f>'Age-Level'!C60</f>
        <v>Find a woman in your community</v>
      </c>
      <c r="S107" s="384" t="str">
        <f>IF('Age-Level'!G60="A","A","")</f>
        <v/>
      </c>
      <c r="U107" s="367"/>
      <c r="V107" s="367"/>
    </row>
    <row r="108" spans="1:23" x14ac:dyDescent="0.2">
      <c r="B108" s="383" t="s">
        <v>150</v>
      </c>
      <c r="C108" s="373" t="str">
        <f>IF(Bridging!G18="C","C",IF(Bridging!G18="P","P",""))</f>
        <v/>
      </c>
      <c r="E108" s="369"/>
      <c r="F108" s="370" t="str">
        <f>Badges!C426</f>
        <v>Find a relative, friend, or neighbor</v>
      </c>
      <c r="G108" s="372" t="str">
        <f>IF(Badges!G426="A","A"," ")</f>
        <v xml:space="preserve"> </v>
      </c>
      <c r="I108" s="369"/>
      <c r="J108" s="370" t="str">
        <f>Badges!C499</f>
        <v>Sketch and label the parts of a tree</v>
      </c>
      <c r="K108" s="372" t="str">
        <f>IF(Badges!G499="A","A"," ")</f>
        <v xml:space="preserve"> </v>
      </c>
      <c r="M108" s="583" t="str">
        <f>Badges!B612</f>
        <v>Think Big</v>
      </c>
      <c r="N108" s="584"/>
      <c r="O108" s="584"/>
      <c r="Q108" s="392">
        <v>3</v>
      </c>
      <c r="R108" s="418" t="str">
        <f>'Age-Level'!C61</f>
        <v>Gather three inspirational quotes</v>
      </c>
      <c r="S108" s="384" t="str">
        <f>IF('Age-Level'!G61="A","A","")</f>
        <v/>
      </c>
      <c r="U108" s="367"/>
      <c r="V108" s="367"/>
    </row>
    <row r="109" spans="1:23" x14ac:dyDescent="0.2">
      <c r="B109" s="377"/>
      <c r="C109" s="425"/>
      <c r="E109" s="369"/>
      <c r="F109" s="370" t="str">
        <f>Badges!C427</f>
        <v>Let a particular ingredient be your</v>
      </c>
      <c r="G109" s="372" t="str">
        <f>IF(Badges!G427="A","A"," ")</f>
        <v xml:space="preserve"> </v>
      </c>
      <c r="I109" s="369"/>
      <c r="J109" s="370" t="str">
        <f>Badges!C500</f>
        <v>Delve into the forest life cycle</v>
      </c>
      <c r="K109" s="372" t="str">
        <f>IF(Badges!G500="A","A"," ")</f>
        <v xml:space="preserve"> </v>
      </c>
      <c r="M109" s="369">
        <v>1</v>
      </c>
      <c r="N109" s="370" t="str">
        <f>Badges!C613</f>
        <v>Come up with a big idea</v>
      </c>
      <c r="O109" s="371"/>
      <c r="Q109" s="392">
        <v>4</v>
      </c>
      <c r="R109" s="418" t="str">
        <f>'Age-Level'!C62</f>
        <v>Make something to remind you</v>
      </c>
      <c r="S109" s="384" t="str">
        <f>IF('Age-Level'!G62="A","A","")</f>
        <v/>
      </c>
      <c r="U109" s="367"/>
      <c r="V109" s="367"/>
    </row>
    <row r="110" spans="1:23" x14ac:dyDescent="0.2">
      <c r="A110" s="583" t="str">
        <f>Badges!B354</f>
        <v>Comic Artist</v>
      </c>
      <c r="B110" s="584"/>
      <c r="C110" s="584"/>
      <c r="E110" s="369">
        <v>2</v>
      </c>
      <c r="F110" s="370" t="str">
        <f>Badges!C428</f>
        <v>Discover a dish from another region</v>
      </c>
      <c r="G110" s="371"/>
      <c r="I110" s="369">
        <v>3</v>
      </c>
      <c r="J110" s="370" t="str">
        <f>Badges!C501</f>
        <v>Make a creative project starring</v>
      </c>
      <c r="K110" s="371"/>
      <c r="M110" s="369"/>
      <c r="N110" s="370" t="str">
        <f>Badges!C614</f>
        <v>As you and your friends think about</v>
      </c>
      <c r="O110" s="372" t="str">
        <f>IF(Badges!G614="A","A"," ")</f>
        <v xml:space="preserve"> </v>
      </c>
      <c r="Q110" s="392">
        <v>5</v>
      </c>
      <c r="R110" s="418" t="str">
        <f>'Age-Level'!C63</f>
        <v xml:space="preserve">Make a commitment to live what </v>
      </c>
      <c r="S110" s="384" t="str">
        <f>IF('Age-Level'!G63="A","A","")</f>
        <v/>
      </c>
      <c r="U110" s="423"/>
      <c r="V110" s="423"/>
      <c r="W110" s="425"/>
    </row>
    <row r="111" spans="1:23" x14ac:dyDescent="0.2">
      <c r="A111" s="369">
        <v>1</v>
      </c>
      <c r="B111" s="370" t="str">
        <f>Badges!C355</f>
        <v>Delve into the world of comics</v>
      </c>
      <c r="C111" s="371"/>
      <c r="E111" s="369"/>
      <c r="F111" s="370" t="str">
        <f>Badges!C429</f>
        <v>Put together a meal based on a food</v>
      </c>
      <c r="G111" s="372" t="str">
        <f>IF(Badges!G429="A","A"," ")</f>
        <v xml:space="preserve"> </v>
      </c>
      <c r="I111" s="369"/>
      <c r="J111" s="370" t="str">
        <f>Badges!C502</f>
        <v>Get tree crafty</v>
      </c>
      <c r="K111" s="372" t="str">
        <f>IF(Badges!G502="A","A"," ")</f>
        <v xml:space="preserve"> </v>
      </c>
      <c r="M111" s="369">
        <v>2</v>
      </c>
      <c r="N111" s="370" t="str">
        <f>Badges!C615</f>
        <v>Take your sales to the next level</v>
      </c>
      <c r="O111" s="371"/>
      <c r="Q111" s="586" t="str">
        <f>'Age-Level'!B65</f>
        <v>My Promise, My Faith (Year 3)</v>
      </c>
      <c r="R111" s="598"/>
      <c r="S111" s="384"/>
      <c r="U111" s="367"/>
      <c r="V111" s="367"/>
    </row>
    <row r="112" spans="1:23" x14ac:dyDescent="0.2">
      <c r="A112" s="369"/>
      <c r="B112" s="370" t="str">
        <f>Badges!C356</f>
        <v>Collect comic strips from the</v>
      </c>
      <c r="C112" s="372" t="str">
        <f>IF(Badges!G356="A","A"," ")</f>
        <v xml:space="preserve"> </v>
      </c>
      <c r="E112" s="369"/>
      <c r="F112" s="370" t="str">
        <f>Badges!C430</f>
        <v>Research and cook a regional</v>
      </c>
      <c r="G112" s="372" t="str">
        <f>IF(Badges!G430="A","A"," ")</f>
        <v xml:space="preserve"> </v>
      </c>
      <c r="I112" s="369"/>
      <c r="J112" s="370" t="str">
        <f>Badges!C503</f>
        <v>Capture a tree on your convas or the</v>
      </c>
      <c r="K112" s="372" t="str">
        <f>IF(Badges!G503="A","A"," ")</f>
        <v xml:space="preserve"> </v>
      </c>
      <c r="M112" s="369"/>
      <c r="N112" s="370" t="str">
        <f>Badges!C616</f>
        <v>When you have a big goal, you have</v>
      </c>
      <c r="O112" s="372" t="str">
        <f>IF(Badges!G616="A","A"," ")</f>
        <v xml:space="preserve"> </v>
      </c>
      <c r="Q112" s="393">
        <v>1</v>
      </c>
      <c r="R112" s="418" t="str">
        <f>'Age-Level'!C66</f>
        <v>Choose one line from the Law</v>
      </c>
      <c r="S112" s="384" t="str">
        <f>IF('Age-Level'!G66="A","A","")</f>
        <v/>
      </c>
      <c r="U112" s="367"/>
      <c r="V112" s="367"/>
    </row>
    <row r="113" spans="1:22" x14ac:dyDescent="0.2">
      <c r="A113" s="369"/>
      <c r="B113" s="370" t="str">
        <f>Badges!C357</f>
        <v>Visit with a comic artist</v>
      </c>
      <c r="C113" s="372" t="str">
        <f>IF(Badges!G357="A","A"," ")</f>
        <v xml:space="preserve"> </v>
      </c>
      <c r="E113" s="369"/>
      <c r="F113" s="370" t="str">
        <f>Badges!C431</f>
        <v>Find out how well you know your</v>
      </c>
      <c r="G113" s="372" t="str">
        <f>IF(Badges!G431="A","A"," ")</f>
        <v xml:space="preserve"> </v>
      </c>
      <c r="I113" s="369"/>
      <c r="J113" s="370" t="str">
        <f>Badges!C504</f>
        <v>Create your own tree legend</v>
      </c>
      <c r="K113" s="372" t="str">
        <f>IF(Badges!G504="A","A"," ")</f>
        <v xml:space="preserve"> </v>
      </c>
      <c r="M113" s="369">
        <v>3</v>
      </c>
      <c r="N113" s="370" t="str">
        <f>Badges!C617</f>
        <v>Sell your big dream to others</v>
      </c>
      <c r="O113" s="371"/>
      <c r="Q113" s="392">
        <v>2</v>
      </c>
      <c r="R113" s="418" t="str">
        <f>'Age-Level'!C67</f>
        <v>Find a woman in your community</v>
      </c>
      <c r="S113" s="384" t="str">
        <f>IF('Age-Level'!G67="A","A","")</f>
        <v/>
      </c>
      <c r="U113" s="367"/>
      <c r="V113" s="367"/>
    </row>
    <row r="114" spans="1:22" x14ac:dyDescent="0.2">
      <c r="A114" s="369"/>
      <c r="B114" s="370" t="str">
        <f>Badges!C358</f>
        <v>Make sticky-note comics</v>
      </c>
      <c r="C114" s="372" t="str">
        <f>IF(Badges!G358="A","A"," ")</f>
        <v xml:space="preserve"> </v>
      </c>
      <c r="E114" s="369">
        <v>3</v>
      </c>
      <c r="F114" s="370" t="str">
        <f>Badges!C432</f>
        <v>Whip up a dish from another time</v>
      </c>
      <c r="G114" s="371"/>
      <c r="I114" s="369">
        <v>4</v>
      </c>
      <c r="J114" s="370" t="str">
        <f>Badges!C505</f>
        <v>Explore the connection between</v>
      </c>
      <c r="K114" s="371"/>
      <c r="M114" s="369"/>
      <c r="N114" s="370" t="str">
        <f>Badges!C618</f>
        <v>Whether you're using your cookie</v>
      </c>
      <c r="O114" s="372" t="str">
        <f>IF(Badges!G618="A","A"," ")</f>
        <v xml:space="preserve"> </v>
      </c>
      <c r="Q114" s="392">
        <v>3</v>
      </c>
      <c r="R114" s="418" t="str">
        <f>'Age-Level'!C68</f>
        <v>Gather three inspirational quotes</v>
      </c>
      <c r="S114" s="384" t="str">
        <f>IF('Age-Level'!G68="A","A","")</f>
        <v/>
      </c>
      <c r="U114" s="367"/>
      <c r="V114" s="367"/>
    </row>
    <row r="115" spans="1:22" x14ac:dyDescent="0.2">
      <c r="A115" s="369">
        <v>2</v>
      </c>
      <c r="B115" s="370" t="str">
        <f>Badges!C359</f>
        <v>Choose a story to tell</v>
      </c>
      <c r="C115" s="371"/>
      <c r="E115" s="369"/>
      <c r="F115" s="370" t="str">
        <f>Badges!C433</f>
        <v>Try a recipe inspired by a historical</v>
      </c>
      <c r="G115" s="372" t="str">
        <f>IF(Badges!G433="A","A"," ")</f>
        <v xml:space="preserve"> </v>
      </c>
      <c r="I115" s="369"/>
      <c r="J115" s="370" t="str">
        <f>Badges!C506</f>
        <v>Debate logging, clear-cutting, and</v>
      </c>
      <c r="K115" s="372" t="str">
        <f>IF(Badges!G506="A","A"," ")</f>
        <v xml:space="preserve"> </v>
      </c>
      <c r="M115" s="369">
        <v>4</v>
      </c>
      <c r="N115" s="370" t="str">
        <f>Badges!C619</f>
        <v>Ask experts to help you take your</v>
      </c>
      <c r="O115" s="371"/>
      <c r="Q115" s="392">
        <v>4</v>
      </c>
      <c r="R115" s="418" t="str">
        <f>'Age-Level'!C69</f>
        <v>Make something to remind you</v>
      </c>
      <c r="S115" s="384" t="str">
        <f>IF('Age-Level'!G69="A","A","")</f>
        <v/>
      </c>
      <c r="U115" s="367"/>
      <c r="V115" s="367"/>
    </row>
    <row r="116" spans="1:22" x14ac:dyDescent="0.2">
      <c r="A116" s="369"/>
      <c r="B116" s="370" t="str">
        <f>Badges!C360</f>
        <v>Think of a story from your life</v>
      </c>
      <c r="C116" s="372" t="str">
        <f>IF(Badges!G360="A","A"," ")</f>
        <v xml:space="preserve"> </v>
      </c>
      <c r="E116" s="369"/>
      <c r="F116" s="370" t="str">
        <f>Badges!C434</f>
        <v>Ask a grandparent or other relative</v>
      </c>
      <c r="G116" s="372" t="str">
        <f>IF(Badges!G434="A","A"," ")</f>
        <v xml:space="preserve"> </v>
      </c>
      <c r="I116" s="369"/>
      <c r="J116" s="370" t="str">
        <f>Badges!C507</f>
        <v>Chart how wood travels</v>
      </c>
      <c r="K116" s="372" t="str">
        <f>IF(Badges!G507="A","A"," ")</f>
        <v xml:space="preserve"> </v>
      </c>
      <c r="M116" s="369"/>
      <c r="N116" s="370" t="str">
        <f>Badges!C620</f>
        <v>Show your plan to a businesswoman</v>
      </c>
      <c r="O116" s="372" t="str">
        <f>IF(Badges!G620="A","A"," ")</f>
        <v xml:space="preserve"> </v>
      </c>
      <c r="Q116" s="392">
        <v>5</v>
      </c>
      <c r="R116" s="418" t="str">
        <f>'Age-Level'!C70</f>
        <v xml:space="preserve">Make a commitment to live what </v>
      </c>
      <c r="S116" s="384" t="str">
        <f>IF('Age-Level'!G70="A","A","")</f>
        <v/>
      </c>
    </row>
    <row r="117" spans="1:22" x14ac:dyDescent="0.2">
      <c r="A117" s="369"/>
      <c r="B117" s="370" t="str">
        <f>Badges!C361</f>
        <v>Think of a story from a book or</v>
      </c>
      <c r="C117" s="372" t="str">
        <f>IF(Badges!G361="A","A"," ")</f>
        <v xml:space="preserve"> </v>
      </c>
      <c r="E117" s="369"/>
      <c r="F117" s="370" t="str">
        <f>Badges!C435</f>
        <v>Pick a piece of the past that excites</v>
      </c>
      <c r="G117" s="372" t="str">
        <f>IF(Badges!G435="A","A"," ")</f>
        <v xml:space="preserve"> </v>
      </c>
      <c r="I117" s="369"/>
      <c r="J117" s="370" t="str">
        <f>Badges!C508</f>
        <v>Create a dream tree garden</v>
      </c>
      <c r="K117" s="372" t="str">
        <f>IF(Badges!G508="A","A"," ")</f>
        <v xml:space="preserve"> </v>
      </c>
      <c r="M117" s="369">
        <v>5</v>
      </c>
      <c r="N117" s="370" t="str">
        <f>Badges!C621</f>
        <v>Share your experience in a big way</v>
      </c>
      <c r="O117" s="371"/>
      <c r="Q117" s="586" t="str">
        <f>'Age-Level'!B72</f>
        <v>Safety Award</v>
      </c>
      <c r="R117" s="598"/>
      <c r="S117" s="384"/>
    </row>
    <row r="118" spans="1:22" x14ac:dyDescent="0.2">
      <c r="A118" s="369"/>
      <c r="B118" s="370" t="str">
        <f>Badges!C362</f>
        <v>Make something up</v>
      </c>
      <c r="C118" s="372" t="str">
        <f>IF(Badges!G362="A","A"," ")</f>
        <v xml:space="preserve"> </v>
      </c>
      <c r="E118" s="369">
        <v>4</v>
      </c>
      <c r="F118" s="370" t="str">
        <f>Badges!C436</f>
        <v>Cook a dish that makes a statement</v>
      </c>
      <c r="G118" s="371"/>
      <c r="I118" s="369">
        <v>5</v>
      </c>
      <c r="J118" s="370" t="str">
        <f>Badges!C509</f>
        <v>Help trees thrive</v>
      </c>
      <c r="K118" s="371"/>
      <c r="M118" s="369"/>
      <c r="N118" s="370" t="str">
        <f>Badges!C622</f>
        <v>Think of innovative ways to let your</v>
      </c>
      <c r="O118" s="372" t="str">
        <f>IF(Badges!G622="A","A"," ")</f>
        <v xml:space="preserve"> </v>
      </c>
      <c r="Q118" s="393">
        <v>1</v>
      </c>
      <c r="R118" s="418" t="str">
        <f>'Age-Level'!C73</f>
        <v>Learn how to make a room safe for a</v>
      </c>
      <c r="S118" s="384" t="str">
        <f>IF('Age-Level'!G73="A","A","")</f>
        <v/>
      </c>
    </row>
    <row r="119" spans="1:22" x14ac:dyDescent="0.2">
      <c r="A119" s="369">
        <v>3</v>
      </c>
      <c r="B119" s="370" t="str">
        <f>Badges!C363</f>
        <v>Draw it out</v>
      </c>
      <c r="C119" s="371"/>
      <c r="E119" s="369"/>
      <c r="F119" s="370" t="str">
        <f>Badges!C437</f>
        <v>Take a processed food you love and</v>
      </c>
      <c r="G119" s="372" t="str">
        <f>IF(Badges!G437="A","A"," ")</f>
        <v xml:space="preserve"> </v>
      </c>
      <c r="I119" s="369"/>
      <c r="J119" s="370" t="str">
        <f>Badges!C510</f>
        <v>Plant a tree</v>
      </c>
      <c r="K119" s="372" t="str">
        <f>IF(Badges!G510="A","A"," ")</f>
        <v xml:space="preserve"> </v>
      </c>
      <c r="M119" s="416"/>
      <c r="N119" s="385"/>
      <c r="O119" s="425"/>
      <c r="Q119" s="392">
        <v>2</v>
      </c>
      <c r="R119" s="418" t="str">
        <f>'Age-Level'!C74</f>
        <v>Find out about water safety</v>
      </c>
      <c r="S119" s="384" t="str">
        <f>IF('Age-Level'!G74="A","A","")</f>
        <v/>
      </c>
    </row>
    <row r="120" spans="1:22" x14ac:dyDescent="0.2">
      <c r="A120" s="369"/>
      <c r="B120" s="370" t="str">
        <f>Badges!C364</f>
        <v>Use tracing paper</v>
      </c>
      <c r="C120" s="372" t="str">
        <f>IF(Badges!G364="A","A"," ")</f>
        <v xml:space="preserve"> </v>
      </c>
      <c r="E120" s="369"/>
      <c r="F120" s="370" t="str">
        <f>Badges!C438</f>
        <v>Choose a veggie protein and find a</v>
      </c>
      <c r="G120" s="372" t="str">
        <f>IF(Badges!G438="A","A"," ")</f>
        <v xml:space="preserve"> </v>
      </c>
      <c r="I120" s="369"/>
      <c r="J120" s="370" t="str">
        <f>Badges!C511</f>
        <v>Tend to a tree somewhere in your</v>
      </c>
      <c r="K120" s="372" t="str">
        <f>IF(Badges!G511="A","A"," ")</f>
        <v xml:space="preserve"> </v>
      </c>
      <c r="Q120" s="392">
        <v>3</v>
      </c>
      <c r="R120" s="418" t="str">
        <f>'Age-Level'!C75</f>
        <v>Teach a Daisy or Brownie what to do if</v>
      </c>
      <c r="S120" s="384" t="str">
        <f>IF('Age-Level'!G75="A","A","")</f>
        <v/>
      </c>
    </row>
    <row r="121" spans="1:22" x14ac:dyDescent="0.2">
      <c r="A121" s="369"/>
      <c r="B121" s="370" t="str">
        <f>Badges!C365</f>
        <v>Do a "free draw."</v>
      </c>
      <c r="C121" s="372" t="str">
        <f>IF(Badges!G365="A","A"," ")</f>
        <v xml:space="preserve"> </v>
      </c>
      <c r="E121" s="369"/>
      <c r="F121" s="370" t="str">
        <f>Badges!C439</f>
        <v>Try a recipe for a special diet</v>
      </c>
      <c r="G121" s="372" t="str">
        <f>IF(Badges!G439="A","A"," ")</f>
        <v xml:space="preserve"> </v>
      </c>
      <c r="I121" s="369"/>
      <c r="J121" s="370" t="str">
        <f>Badges!C512</f>
        <v>Shadow one of the tree caretakers</v>
      </c>
      <c r="K121" s="372" t="str">
        <f>IF(Badges!G512="A","A"," ")</f>
        <v xml:space="preserve"> </v>
      </c>
      <c r="Q121" s="392">
        <v>4</v>
      </c>
      <c r="R121" s="418" t="str">
        <f>'Age-Level'!C76</f>
        <v>With your family, make sure you have</v>
      </c>
      <c r="S121" s="384" t="str">
        <f>IF('Age-Level'!G76="A","A","")</f>
        <v/>
      </c>
    </row>
    <row r="122" spans="1:22" x14ac:dyDescent="0.2">
      <c r="A122" s="369"/>
      <c r="B122" s="370" t="str">
        <f>Badges!C366</f>
        <v>Use a how-to book, video, or</v>
      </c>
      <c r="C122" s="372" t="str">
        <f>IF(Badges!G366="A","A"," ")</f>
        <v xml:space="preserve"> </v>
      </c>
      <c r="E122" s="369">
        <v>5</v>
      </c>
      <c r="F122" s="370" t="str">
        <f>Badges!C440</f>
        <v>Share your dishes on a culinary</v>
      </c>
      <c r="G122" s="371"/>
      <c r="I122" s="583" t="str">
        <f>Badges!B516</f>
        <v>Budgeting</v>
      </c>
      <c r="J122" s="584"/>
      <c r="K122" s="584"/>
      <c r="Q122" s="392">
        <v>5</v>
      </c>
      <c r="R122" s="418" t="str">
        <f>'Age-Level'!C77</f>
        <v>Discuss bullying with your Girl Scout</v>
      </c>
      <c r="S122" s="384" t="str">
        <f>IF('Age-Level'!G77="A","A","")</f>
        <v/>
      </c>
    </row>
    <row r="123" spans="1:22" x14ac:dyDescent="0.2">
      <c r="A123" s="369">
        <v>4</v>
      </c>
      <c r="B123" s="370" t="str">
        <f>Badges!C367</f>
        <v>Frame it in four panels</v>
      </c>
      <c r="C123" s="371"/>
      <c r="E123" s="369"/>
      <c r="F123" s="370" t="str">
        <f>Badges!C441</f>
        <v>Throw a potluck party</v>
      </c>
      <c r="G123" s="372" t="str">
        <f>IF(Badges!G441="A","A"," ")</f>
        <v xml:space="preserve"> </v>
      </c>
      <c r="I123" s="369">
        <v>1</v>
      </c>
      <c r="J123" s="370" t="str">
        <f>Badges!C517</f>
        <v>Practice budgeting for your values</v>
      </c>
      <c r="K123" s="371"/>
      <c r="Q123" s="392"/>
      <c r="R123" s="392"/>
      <c r="S123" s="362"/>
    </row>
    <row r="124" spans="1:22" x14ac:dyDescent="0.2">
      <c r="A124" s="369"/>
      <c r="B124" s="370" t="str">
        <f>Badges!C368</f>
        <v>Use facial expressions</v>
      </c>
      <c r="C124" s="372" t="str">
        <f>IF(Badges!G368="A","A"," ")</f>
        <v xml:space="preserve"> </v>
      </c>
      <c r="E124" s="369"/>
      <c r="F124" s="370" t="str">
        <f>Badges!C442</f>
        <v>Host a "new cuisine" party</v>
      </c>
      <c r="G124" s="372" t="str">
        <f>IF(Badges!G442="A","A"," ")</f>
        <v xml:space="preserve"> </v>
      </c>
      <c r="I124" s="369"/>
      <c r="J124" s="370" t="str">
        <f>Badges!C518</f>
        <v>Create a team values list</v>
      </c>
      <c r="K124" s="372" t="str">
        <f>IF(Badges!G518="A","A"," ")</f>
        <v xml:space="preserve"> </v>
      </c>
      <c r="Q124" s="575"/>
      <c r="R124" s="576"/>
      <c r="S124" s="576"/>
    </row>
    <row r="125" spans="1:22" x14ac:dyDescent="0.2">
      <c r="A125" s="369"/>
      <c r="B125" s="370" t="str">
        <f>Badges!C369</f>
        <v>Use body postures</v>
      </c>
      <c r="C125" s="372" t="str">
        <f>IF(Badges!G369="A","A"," ")</f>
        <v xml:space="preserve"> </v>
      </c>
      <c r="E125" s="369"/>
      <c r="F125" s="370" t="str">
        <f>Badges!C443</f>
        <v>Hold a progressive dinner with</v>
      </c>
      <c r="G125" s="372" t="str">
        <f>IF(Badges!G443="A","A"," ")</f>
        <v xml:space="preserve"> </v>
      </c>
      <c r="I125" s="369"/>
      <c r="J125" s="370" t="str">
        <f>Badges!C519</f>
        <v>Make your own values list</v>
      </c>
      <c r="K125" s="372" t="str">
        <f>IF(Badges!G519="A","A"," ")</f>
        <v xml:space="preserve"> </v>
      </c>
    </row>
    <row r="126" spans="1:22" x14ac:dyDescent="0.2">
      <c r="A126" s="369"/>
      <c r="B126" s="370" t="str">
        <f>Badges!C370</f>
        <v xml:space="preserve">Use both facial expressions and </v>
      </c>
      <c r="C126" s="372" t="str">
        <f>IF(Badges!G370="A","A"," ")</f>
        <v xml:space="preserve"> </v>
      </c>
      <c r="E126" s="583" t="str">
        <f>Badges!B446</f>
        <v>Cadette First Aid</v>
      </c>
      <c r="F126" s="584"/>
      <c r="G126" s="584"/>
      <c r="I126" s="369"/>
      <c r="J126" s="370" t="str">
        <f>Badges!C520</f>
        <v>Find out how other people budget to</v>
      </c>
      <c r="K126" s="372" t="str">
        <f>IF(Badges!G520="A","A"," ")</f>
        <v xml:space="preserve"> </v>
      </c>
    </row>
    <row r="127" spans="1:22" x14ac:dyDescent="0.2">
      <c r="A127" s="369">
        <v>5</v>
      </c>
      <c r="B127" s="370" t="str">
        <f>Badges!C371</f>
        <v>Add the words</v>
      </c>
      <c r="C127" s="371"/>
      <c r="E127" s="369">
        <v>1</v>
      </c>
      <c r="F127" s="370" t="str">
        <f>Badges!C447</f>
        <v>Understand how to care for younger</v>
      </c>
      <c r="G127" s="371"/>
      <c r="I127" s="369">
        <v>2</v>
      </c>
      <c r="J127" s="370" t="str">
        <f>Badges!C521</f>
        <v>Learn to track your spending</v>
      </c>
      <c r="K127" s="371"/>
    </row>
    <row r="128" spans="1:22" x14ac:dyDescent="0.2">
      <c r="A128" s="369"/>
      <c r="B128" s="370" t="str">
        <f>Badges!C372</f>
        <v>Add some dialogue</v>
      </c>
      <c r="C128" s="372" t="str">
        <f>IF(Badges!G372="A","A"," ")</f>
        <v xml:space="preserve"> </v>
      </c>
      <c r="E128" s="369"/>
      <c r="F128" s="370" t="str">
        <f>Badges!C448</f>
        <v>Take a babysitting class</v>
      </c>
      <c r="G128" s="372" t="str">
        <f>IF(Badges!G448="A","A"," ")</f>
        <v xml:space="preserve"> </v>
      </c>
      <c r="I128" s="369"/>
      <c r="J128" s="370" t="str">
        <f>Badges!C522</f>
        <v>Get on the "write" track</v>
      </c>
      <c r="K128" s="372" t="str">
        <f>IF(Badges!G522="A","A"," ")</f>
        <v xml:space="preserve"> </v>
      </c>
    </row>
    <row r="129" spans="1:19" x14ac:dyDescent="0.2">
      <c r="A129" s="369"/>
      <c r="B129" s="370" t="str">
        <f>Badges!C373</f>
        <v>Add thought bubbles</v>
      </c>
      <c r="C129" s="372" t="str">
        <f>IF(Badges!G373="A","A"," ")</f>
        <v xml:space="preserve"> </v>
      </c>
      <c r="E129" s="369"/>
      <c r="F129" s="370" t="str">
        <f>Badges!C449</f>
        <v>Ask a medical professional</v>
      </c>
      <c r="G129" s="372" t="str">
        <f>IF(Badges!G449="A","A"," ")</f>
        <v xml:space="preserve"> </v>
      </c>
      <c r="I129" s="369"/>
      <c r="J129" s="370" t="str">
        <f>Badges!C523</f>
        <v>Spot spending habits</v>
      </c>
      <c r="K129" s="372" t="str">
        <f>IF(Badges!G523="A","A"," ")</f>
        <v xml:space="preserve"> </v>
      </c>
    </row>
    <row r="130" spans="1:19" x14ac:dyDescent="0.2">
      <c r="A130" s="369"/>
      <c r="B130" s="370" t="str">
        <f>Badges!C374</f>
        <v>Run a narrative in separate</v>
      </c>
      <c r="C130" s="372" t="str">
        <f>IF(Badges!G374="A","A"," ")</f>
        <v xml:space="preserve"> </v>
      </c>
      <c r="E130" s="369"/>
      <c r="F130" s="370" t="str">
        <f>Badges!C450</f>
        <v>Talk to child care professionals</v>
      </c>
      <c r="G130" s="372" t="str">
        <f>IF(Badges!G450="A","A"," ")</f>
        <v xml:space="preserve"> </v>
      </c>
      <c r="I130" s="369"/>
      <c r="J130" s="370" t="str">
        <f>Badges!C524</f>
        <v>Pretend you're a psychologist</v>
      </c>
      <c r="K130" s="372" t="str">
        <f>IF(Badges!G524="A","A"," ")</f>
        <v xml:space="preserve"> </v>
      </c>
    </row>
    <row r="131" spans="1:19" x14ac:dyDescent="0.2">
      <c r="A131" s="583" t="str">
        <f>Badges!B377</f>
        <v>Good Sportsmanship</v>
      </c>
      <c r="B131" s="584"/>
      <c r="C131" s="584"/>
      <c r="E131" s="369">
        <v>2</v>
      </c>
      <c r="F131" s="370" t="str">
        <f>Badges!C451</f>
        <v>Know how to use everything in a</v>
      </c>
      <c r="G131" s="371"/>
      <c r="I131" s="369">
        <v>3</v>
      </c>
      <c r="J131" s="370" t="str">
        <f>Badges!C525</f>
        <v>Find out about different ways to save</v>
      </c>
      <c r="K131" s="371"/>
    </row>
    <row r="132" spans="1:19" x14ac:dyDescent="0.2">
      <c r="A132" s="369">
        <v>1</v>
      </c>
      <c r="B132" s="370" t="str">
        <f>Badges!C378</f>
        <v>Create your own definition of</v>
      </c>
      <c r="C132" s="371"/>
      <c r="E132" s="369"/>
      <c r="F132" s="370" t="str">
        <f>Badges!C452</f>
        <v>Talk to a medical professional</v>
      </c>
      <c r="G132" s="372" t="str">
        <f>IF(Badges!G452="A","A"," ")</f>
        <v xml:space="preserve"> </v>
      </c>
      <c r="I132" s="369"/>
      <c r="J132" s="370" t="str">
        <f>Badges!C526</f>
        <v>Do field research</v>
      </c>
      <c r="K132" s="372" t="str">
        <f>IF(Badges!G526="A","A"," ")</f>
        <v xml:space="preserve"> </v>
      </c>
    </row>
    <row r="133" spans="1:19" x14ac:dyDescent="0.2">
      <c r="A133" s="369"/>
      <c r="B133" s="370" t="str">
        <f>Badges!C379</f>
        <v>Go to a sports event</v>
      </c>
      <c r="C133" s="372" t="str">
        <f>IF(Badges!G379="A","A"," ")</f>
        <v xml:space="preserve"> </v>
      </c>
      <c r="E133" s="369"/>
      <c r="F133" s="370" t="str">
        <f>Badges!C453</f>
        <v>Take a course</v>
      </c>
      <c r="G133" s="372" t="str">
        <f>IF(Badges!G453="A","A"," ")</f>
        <v xml:space="preserve"> </v>
      </c>
      <c r="I133" s="369"/>
      <c r="J133" s="370" t="str">
        <f>Badges!C527</f>
        <v>Let money talk</v>
      </c>
      <c r="K133" s="372" t="str">
        <f>IF(Badges!G527="A","A"," ")</f>
        <v xml:space="preserve"> </v>
      </c>
    </row>
    <row r="134" spans="1:19" x14ac:dyDescent="0.2">
      <c r="A134" s="369"/>
      <c r="B134" s="370" t="str">
        <f>Badges!C380</f>
        <v>Watch a sports series</v>
      </c>
      <c r="C134" s="372" t="str">
        <f>IF(Badges!G380="A","A"," ")</f>
        <v xml:space="preserve"> </v>
      </c>
      <c r="E134" s="369"/>
      <c r="F134" s="370" t="str">
        <f>Badges!C454</f>
        <v>Talk to an emergency responder</v>
      </c>
      <c r="G134" s="372" t="str">
        <f>IF(Badges!G454="A","A"," ")</f>
        <v xml:space="preserve"> </v>
      </c>
      <c r="I134" s="369"/>
      <c r="J134" s="370" t="str">
        <f>Badges!C528</f>
        <v>Hit the books</v>
      </c>
      <c r="K134" s="372" t="str">
        <f>IF(Badges!G528="A","A"," ")</f>
        <v xml:space="preserve"> </v>
      </c>
    </row>
    <row r="135" spans="1:19" x14ac:dyDescent="0.2">
      <c r="A135" s="369"/>
      <c r="B135" s="370" t="str">
        <f>Badges!C381</f>
        <v>Head to the Web</v>
      </c>
      <c r="C135" s="372" t="str">
        <f>IF(Badges!G381="A","A"," ")</f>
        <v xml:space="preserve"> </v>
      </c>
      <c r="E135" s="369">
        <v>3</v>
      </c>
      <c r="F135" s="370" t="str">
        <f>Badges!C455</f>
        <v>Find out how to prevent serious</v>
      </c>
      <c r="G135" s="371"/>
      <c r="I135" s="369">
        <v>4</v>
      </c>
      <c r="J135" s="370" t="str">
        <f>Badges!C529</f>
        <v>Explore different ways to give</v>
      </c>
      <c r="K135" s="371"/>
    </row>
    <row r="136" spans="1:19" x14ac:dyDescent="0.2">
      <c r="A136" s="369">
        <v>2</v>
      </c>
      <c r="B136" s="370" t="str">
        <f>Badges!C382</f>
        <v>Be a good competitor</v>
      </c>
      <c r="C136" s="371"/>
      <c r="E136" s="369"/>
      <c r="F136" s="370" t="str">
        <f>Badges!C456</f>
        <v>Talk to first aiders</v>
      </c>
      <c r="G136" s="372" t="str">
        <f>IF(Badges!G456="A","A"," ")</f>
        <v xml:space="preserve"> </v>
      </c>
      <c r="I136" s="369"/>
      <c r="J136" s="370" t="str">
        <f>Badges!C530</f>
        <v>Lead with your heart</v>
      </c>
      <c r="K136" s="372" t="str">
        <f>IF(Badges!G530="A","A"," ")</f>
        <v xml:space="preserve"> </v>
      </c>
    </row>
    <row r="137" spans="1:19" x14ac:dyDescent="0.2">
      <c r="A137" s="369"/>
      <c r="B137" s="370" t="str">
        <f>Badges!C383</f>
        <v>Make an illustrated quote book</v>
      </c>
      <c r="C137" s="372" t="str">
        <f>IF(Badges!G383="A","A"," ")</f>
        <v xml:space="preserve"> </v>
      </c>
      <c r="E137" s="369"/>
      <c r="F137" s="370" t="str">
        <f>Badges!C457</f>
        <v>Ask a wilderness expert</v>
      </c>
      <c r="G137" s="372" t="str">
        <f>IF(Badges!G457="A","A"," ")</f>
        <v xml:space="preserve"> </v>
      </c>
      <c r="I137" s="369"/>
      <c r="J137" s="370" t="str">
        <f>Badges!C531</f>
        <v>Team up with others</v>
      </c>
      <c r="K137" s="372" t="str">
        <f>IF(Badges!G531="A","A"," ")</f>
        <v xml:space="preserve"> </v>
      </c>
    </row>
    <row r="138" spans="1:19" x14ac:dyDescent="0.2">
      <c r="A138" s="369"/>
      <c r="B138" s="370" t="str">
        <f>Badges!C384</f>
        <v>Talk to an athletic director, coach</v>
      </c>
      <c r="C138" s="372" t="str">
        <f>IF(Badges!G384="A","A"," ")</f>
        <v xml:space="preserve"> </v>
      </c>
      <c r="E138" s="369"/>
      <c r="F138" s="370" t="str">
        <f>Badges!C458</f>
        <v>Find out about common injuries</v>
      </c>
      <c r="G138" s="372" t="str">
        <f>IF(Badges!G458="A","A"," ")</f>
        <v xml:space="preserve"> </v>
      </c>
      <c r="I138" s="369"/>
      <c r="J138" s="370" t="str">
        <f>Badges!C532</f>
        <v>Learn from a professional</v>
      </c>
      <c r="K138" s="372" t="str">
        <f>IF(Badges!G532="A","A"," ")</f>
        <v xml:space="preserve"> </v>
      </c>
    </row>
    <row r="139" spans="1:19" x14ac:dyDescent="0.2">
      <c r="A139" s="369"/>
      <c r="B139" s="370" t="str">
        <f>Badges!C385</f>
        <v>Get a biography of a female athlete</v>
      </c>
      <c r="C139" s="372" t="str">
        <f>IF(Badges!G385="A","A"," ")</f>
        <v xml:space="preserve"> </v>
      </c>
      <c r="E139" s="416"/>
      <c r="F139" s="417"/>
      <c r="G139" s="425"/>
      <c r="H139" s="376"/>
      <c r="I139" s="416"/>
      <c r="J139" s="417"/>
      <c r="K139" s="425"/>
      <c r="L139" s="376"/>
      <c r="M139" s="376"/>
    </row>
    <row r="140" spans="1:19" ht="23.25" x14ac:dyDescent="0.35">
      <c r="A140" s="599" t="str">
        <f ca="1">MID(CELL("filename",A78),FIND(IF(ISERROR(FIND("]",CELL("filename",A78))),"$","]"),CELL("filename",A78))+1,256)</f>
        <v>Chloe</v>
      </c>
      <c r="B140" s="599"/>
      <c r="C140" s="599"/>
      <c r="E140" s="578" t="s">
        <v>62</v>
      </c>
      <c r="F140" s="585"/>
      <c r="G140" s="585"/>
      <c r="H140" s="376"/>
      <c r="I140" s="577" t="s">
        <v>148</v>
      </c>
      <c r="J140" s="577"/>
      <c r="K140" s="577"/>
      <c r="L140" s="376"/>
      <c r="M140" s="600" t="s">
        <v>148</v>
      </c>
      <c r="N140" s="601"/>
      <c r="O140" s="602"/>
      <c r="Q140" s="600" t="s">
        <v>148</v>
      </c>
      <c r="R140" s="601"/>
      <c r="S140" s="602"/>
    </row>
    <row r="141" spans="1:19" x14ac:dyDescent="0.2">
      <c r="A141" s="364"/>
      <c r="B141" s="365"/>
      <c r="C141" s="366" t="s">
        <v>29</v>
      </c>
      <c r="E141" s="588" t="str">
        <f>'Fun Patches'!C5</f>
        <v>&lt;LIST PATCH HERE&gt;</v>
      </c>
      <c r="F141" s="589"/>
      <c r="G141" s="372" t="str">
        <f>IF('Fun Patches'!G5="A","A"," ")</f>
        <v xml:space="preserve"> </v>
      </c>
      <c r="H141" s="376"/>
      <c r="I141" s="380" t="str">
        <f>'Council Own'!B6</f>
        <v>&lt;&lt;List Badge Here&gt;&gt;</v>
      </c>
      <c r="J141" s="380"/>
      <c r="K141" s="380"/>
      <c r="L141" s="376"/>
      <c r="M141" s="380" t="str">
        <f>'Council Own'!B54</f>
        <v>&lt;&lt;List Badge Here&gt;&gt;</v>
      </c>
      <c r="N141" s="380"/>
      <c r="O141" s="380"/>
      <c r="Q141" s="380" t="str">
        <f>'Council Own'!B102</f>
        <v>&lt;&lt;List Badge Here&gt;&gt;</v>
      </c>
      <c r="R141" s="380"/>
      <c r="S141" s="380"/>
    </row>
    <row r="142" spans="1:19" x14ac:dyDescent="0.2">
      <c r="A142" s="590" t="s">
        <v>148</v>
      </c>
      <c r="B142" s="591"/>
      <c r="C142" s="592"/>
      <c r="E142" s="586" t="str">
        <f>'Fun Patches'!C6</f>
        <v>&lt;LIST PATCH HERE&gt;</v>
      </c>
      <c r="F142" s="587"/>
      <c r="G142" s="379" t="str">
        <f>IF('Fun Patches'!G6="A","A"," ")</f>
        <v xml:space="preserve"> </v>
      </c>
      <c r="H142" s="376"/>
      <c r="I142" s="369">
        <v>1</v>
      </c>
      <c r="J142" s="418" t="str">
        <f>'Council Own'!C7</f>
        <v>Discover Savannah GA</v>
      </c>
      <c r="K142" s="379" t="str">
        <f>IF('Council Own'!G7="A","A"," ")</f>
        <v xml:space="preserve"> </v>
      </c>
      <c r="L142" s="376"/>
      <c r="M142" s="369">
        <v>1</v>
      </c>
      <c r="N142" s="418" t="str">
        <f>'Council Own'!C55</f>
        <v>&lt;List Requirement Here&gt;</v>
      </c>
      <c r="O142" s="379" t="str">
        <f>IF('Council Own'!G55="A","A"," ")</f>
        <v xml:space="preserve"> </v>
      </c>
      <c r="Q142" s="369">
        <v>1</v>
      </c>
      <c r="R142" s="418" t="str">
        <f>'Council Own'!C103</f>
        <v>&lt;List Requirement Here&gt;</v>
      </c>
      <c r="S142" s="379" t="str">
        <f>IF('Council Own'!G103="A","A"," ")</f>
        <v xml:space="preserve"> </v>
      </c>
    </row>
    <row r="143" spans="1:19" x14ac:dyDescent="0.2">
      <c r="A143" s="593" t="str">
        <f>'Council Own'!B6</f>
        <v>&lt;&lt;List Badge Here&gt;&gt;</v>
      </c>
      <c r="B143" s="594"/>
      <c r="C143" s="374" t="str">
        <f>IF('Council Own'!G28="C","C",IF('Council Own'!G28="P","P",""))</f>
        <v>P</v>
      </c>
      <c r="E143" s="586" t="str">
        <f>'Fun Patches'!C7</f>
        <v>&lt;LIST PATCH HERE&gt;</v>
      </c>
      <c r="F143" s="587"/>
      <c r="G143" s="379" t="str">
        <f>IF('Fun Patches'!G7="A","A"," ")</f>
        <v xml:space="preserve"> </v>
      </c>
      <c r="H143" s="376"/>
      <c r="I143" s="369"/>
      <c r="J143" s="418" t="str">
        <f>'Council Own'!C8</f>
        <v>&lt;List Requirement Here&gt;</v>
      </c>
      <c r="K143" s="379" t="str">
        <f>IF('Council Own'!G8="A","A"," ")</f>
        <v>A</v>
      </c>
      <c r="L143" s="376"/>
      <c r="M143" s="369"/>
      <c r="N143" s="418" t="str">
        <f>'Council Own'!C56</f>
        <v>&lt;List Requirement Here&gt;</v>
      </c>
      <c r="O143" s="379" t="str">
        <f>IF('Council Own'!G56="A","A"," ")</f>
        <v xml:space="preserve"> </v>
      </c>
      <c r="Q143" s="369"/>
      <c r="R143" s="418" t="str">
        <f>'Council Own'!C104</f>
        <v>&lt;List Requirement Here&gt;</v>
      </c>
      <c r="S143" s="379" t="str">
        <f>IF('Council Own'!G104="A","A"," ")</f>
        <v xml:space="preserve"> </v>
      </c>
    </row>
    <row r="144" spans="1:19" x14ac:dyDescent="0.2">
      <c r="A144" s="593" t="str">
        <f>'Council Own'!B30</f>
        <v>&lt;&lt;List Badge Here&gt;&gt;</v>
      </c>
      <c r="B144" s="594"/>
      <c r="C144" s="374" t="str">
        <f>IF('Council Own'!G52="C","C",IF('Council Own'!G52="P","P",""))</f>
        <v/>
      </c>
      <c r="E144" s="586" t="str">
        <f>'Fun Patches'!C8</f>
        <v>&lt;LIST PATCH HERE&gt;</v>
      </c>
      <c r="F144" s="587"/>
      <c r="G144" s="379" t="str">
        <f>IF('Fun Patches'!G8="A","A"," ")</f>
        <v xml:space="preserve"> </v>
      </c>
      <c r="H144" s="376"/>
      <c r="I144" s="369"/>
      <c r="J144" s="418" t="str">
        <f>'Council Own'!C9</f>
        <v>&lt;List Requirement Here&gt;</v>
      </c>
      <c r="K144" s="379" t="str">
        <f>IF('Council Own'!G9="A","A"," ")</f>
        <v xml:space="preserve"> </v>
      </c>
      <c r="L144" s="376"/>
      <c r="M144" s="369"/>
      <c r="N144" s="418" t="str">
        <f>'Council Own'!C57</f>
        <v>&lt;List Requirement Here&gt;</v>
      </c>
      <c r="O144" s="379" t="str">
        <f>IF('Council Own'!G57="A","A"," ")</f>
        <v xml:space="preserve"> </v>
      </c>
      <c r="Q144" s="369"/>
      <c r="R144" s="418" t="str">
        <f>'Council Own'!C105</f>
        <v>&lt;List Requirement Here&gt;</v>
      </c>
      <c r="S144" s="379" t="str">
        <f>IF('Council Own'!G105="A","A"," ")</f>
        <v xml:space="preserve"> </v>
      </c>
    </row>
    <row r="145" spans="1:19" x14ac:dyDescent="0.2">
      <c r="A145" s="593" t="str">
        <f>'Council Own'!B54</f>
        <v>&lt;&lt;List Badge Here&gt;&gt;</v>
      </c>
      <c r="B145" s="594"/>
      <c r="C145" s="374" t="str">
        <f>IF('Council Own'!G76="C","C",IF('Council Own'!G76="P","P",""))</f>
        <v/>
      </c>
      <c r="E145" s="586" t="str">
        <f>'Fun Patches'!C9</f>
        <v>&lt;LIST PATCH HERE&gt;</v>
      </c>
      <c r="F145" s="587"/>
      <c r="G145" s="379" t="str">
        <f>IF('Fun Patches'!G9="A","A"," ")</f>
        <v xml:space="preserve"> </v>
      </c>
      <c r="H145" s="376"/>
      <c r="I145" s="369"/>
      <c r="J145" s="418" t="str">
        <f>'Council Own'!C10</f>
        <v>&lt;List Requirement Here&gt;</v>
      </c>
      <c r="K145" s="379" t="str">
        <f>IF('Council Own'!G10="A","A"," ")</f>
        <v xml:space="preserve"> </v>
      </c>
      <c r="L145" s="376"/>
      <c r="M145" s="369"/>
      <c r="N145" s="418" t="str">
        <f>'Council Own'!C58</f>
        <v>&lt;List Requirement Here&gt;</v>
      </c>
      <c r="O145" s="379" t="str">
        <f>IF('Council Own'!G58="A","A"," ")</f>
        <v xml:space="preserve"> </v>
      </c>
      <c r="Q145" s="369"/>
      <c r="R145" s="418" t="str">
        <f>'Council Own'!C106</f>
        <v>&lt;List Requirement Here&gt;</v>
      </c>
      <c r="S145" s="379" t="str">
        <f>IF('Council Own'!G106="A","A"," ")</f>
        <v xml:space="preserve"> </v>
      </c>
    </row>
    <row r="146" spans="1:19" x14ac:dyDescent="0.2">
      <c r="A146" s="593" t="str">
        <f>'Council Own'!B78</f>
        <v>&lt;&lt;List Badge Here&gt;&gt;</v>
      </c>
      <c r="B146" s="594"/>
      <c r="C146" s="374" t="str">
        <f>IF('Council Own'!G100="C","C",IF('Council Own'!G100="P","P",""))</f>
        <v/>
      </c>
      <c r="E146" s="586" t="str">
        <f>'Fun Patches'!C10</f>
        <v>&lt;LIST PATCH HERE&gt;</v>
      </c>
      <c r="F146" s="587"/>
      <c r="G146" s="379" t="str">
        <f>IF('Fun Patches'!G10="A","A"," ")</f>
        <v xml:space="preserve"> </v>
      </c>
      <c r="I146" s="369">
        <v>2</v>
      </c>
      <c r="J146" s="418" t="str">
        <f>'Council Own'!C11</f>
        <v>&lt;List Requirement Here&gt;</v>
      </c>
      <c r="K146" s="379" t="str">
        <f>IF('Council Own'!G11="A","A"," ")</f>
        <v xml:space="preserve"> </v>
      </c>
      <c r="M146" s="369">
        <v>2</v>
      </c>
      <c r="N146" s="418" t="str">
        <f>'Council Own'!C59</f>
        <v>&lt;List Requirement Here&gt;</v>
      </c>
      <c r="O146" s="379" t="str">
        <f>IF('Council Own'!G59="A","A"," ")</f>
        <v xml:space="preserve"> </v>
      </c>
      <c r="Q146" s="369">
        <v>2</v>
      </c>
      <c r="R146" s="418" t="str">
        <f>'Council Own'!C107</f>
        <v>&lt;List Requirement Here&gt;</v>
      </c>
      <c r="S146" s="379" t="str">
        <f>IF('Council Own'!G107="A","A"," ")</f>
        <v xml:space="preserve"> </v>
      </c>
    </row>
    <row r="147" spans="1:19" ht="12.75" customHeight="1" x14ac:dyDescent="0.2">
      <c r="A147" s="593" t="str">
        <f>'Council Own'!B102</f>
        <v>&lt;&lt;List Badge Here&gt;&gt;</v>
      </c>
      <c r="B147" s="594"/>
      <c r="C147" s="374" t="str">
        <f>IF('Council Own'!G124="C","C",IF('Council Own'!G124="P","P",""))</f>
        <v/>
      </c>
      <c r="E147" s="586" t="str">
        <f>'Fun Patches'!C11</f>
        <v>&lt;LIST PATCH HERE&gt;</v>
      </c>
      <c r="F147" s="587"/>
      <c r="G147" s="379" t="str">
        <f>IF('Fun Patches'!G11="A","A"," ")</f>
        <v xml:space="preserve"> </v>
      </c>
      <c r="I147" s="369"/>
      <c r="J147" s="418" t="str">
        <f>'Council Own'!C12</f>
        <v>&lt;List Requirement Here&gt;</v>
      </c>
      <c r="K147" s="379" t="str">
        <f>IF('Council Own'!G12="A","A"," ")</f>
        <v xml:space="preserve"> </v>
      </c>
      <c r="M147" s="369"/>
      <c r="N147" s="418" t="str">
        <f>'Council Own'!C60</f>
        <v>&lt;List Requirement Here&gt;</v>
      </c>
      <c r="O147" s="379" t="str">
        <f>IF('Council Own'!G60="A","A"," ")</f>
        <v xml:space="preserve"> </v>
      </c>
      <c r="Q147" s="369"/>
      <c r="R147" s="418" t="str">
        <f>'Council Own'!C108</f>
        <v>&lt;List Requirement Here&gt;</v>
      </c>
      <c r="S147" s="379" t="str">
        <f>IF('Council Own'!G108="A","A"," ")</f>
        <v xml:space="preserve"> </v>
      </c>
    </row>
    <row r="148" spans="1:19" ht="12.75" customHeight="1" x14ac:dyDescent="0.2">
      <c r="A148" s="593" t="str">
        <f>'Council Own'!B126</f>
        <v>&lt;&lt;List Badge Here&gt;&gt;</v>
      </c>
      <c r="B148" s="594"/>
      <c r="C148" s="374" t="str">
        <f>IF('Council Own'!G148="C","C",IF('Council Own'!G148="P","P",""))</f>
        <v/>
      </c>
      <c r="E148" s="586" t="str">
        <f>'Fun Patches'!C12</f>
        <v>&lt;LIST PATCH HERE&gt;</v>
      </c>
      <c r="F148" s="587"/>
      <c r="G148" s="379" t="str">
        <f>IF('Fun Patches'!G12="A","A"," ")</f>
        <v xml:space="preserve"> </v>
      </c>
      <c r="I148" s="369"/>
      <c r="J148" s="418" t="str">
        <f>'Council Own'!C13</f>
        <v>&lt;List Requirement Here&gt;</v>
      </c>
      <c r="K148" s="379" t="str">
        <f>IF('Council Own'!G13="A","A"," ")</f>
        <v xml:space="preserve"> </v>
      </c>
      <c r="M148" s="369"/>
      <c r="N148" s="418" t="str">
        <f>'Council Own'!C61</f>
        <v>&lt;List Requirement Here&gt;</v>
      </c>
      <c r="O148" s="379" t="str">
        <f>IF('Council Own'!G61="A","A"," ")</f>
        <v xml:space="preserve"> </v>
      </c>
      <c r="Q148" s="369"/>
      <c r="R148" s="418" t="str">
        <f>'Council Own'!C109</f>
        <v>&lt;List Requirement Here&gt;</v>
      </c>
      <c r="S148" s="379" t="str">
        <f>IF('Council Own'!G109="A","A"," ")</f>
        <v xml:space="preserve"> </v>
      </c>
    </row>
    <row r="149" spans="1:19" x14ac:dyDescent="0.2">
      <c r="E149" s="586" t="str">
        <f>'Fun Patches'!C13</f>
        <v>&lt;LIST PATCH HERE&gt;</v>
      </c>
      <c r="F149" s="587"/>
      <c r="G149" s="379" t="str">
        <f>IF('Fun Patches'!G13="A","A"," ")</f>
        <v xml:space="preserve"> </v>
      </c>
      <c r="I149" s="369"/>
      <c r="J149" s="418" t="str">
        <f>'Council Own'!C14</f>
        <v>&lt;List Requirement Here&gt;</v>
      </c>
      <c r="K149" s="379" t="str">
        <f>IF('Council Own'!G14="A","A"," ")</f>
        <v xml:space="preserve"> </v>
      </c>
      <c r="M149" s="369"/>
      <c r="N149" s="418" t="str">
        <f>'Council Own'!C62</f>
        <v>&lt;List Requirement Here&gt;</v>
      </c>
      <c r="O149" s="379" t="str">
        <f>IF('Council Own'!G62="A","A"," ")</f>
        <v xml:space="preserve"> </v>
      </c>
      <c r="Q149" s="369"/>
      <c r="R149" s="418" t="str">
        <f>'Council Own'!C110</f>
        <v>&lt;List Requirement Here&gt;</v>
      </c>
      <c r="S149" s="379" t="str">
        <f>IF('Council Own'!G110="A","A"," ")</f>
        <v xml:space="preserve"> </v>
      </c>
    </row>
    <row r="150" spans="1:19" x14ac:dyDescent="0.2">
      <c r="E150" s="586" t="str">
        <f>'Fun Patches'!C14</f>
        <v>&lt;LIST PATCH HERE&gt;</v>
      </c>
      <c r="F150" s="587"/>
      <c r="G150" s="379" t="str">
        <f>IF('Fun Patches'!G14="A","A"," ")</f>
        <v xml:space="preserve"> </v>
      </c>
      <c r="I150" s="369">
        <v>3</v>
      </c>
      <c r="J150" s="418" t="str">
        <f>'Council Own'!C15</f>
        <v>&lt;List Requirement Here&gt;</v>
      </c>
      <c r="K150" s="379" t="str">
        <f>IF('Council Own'!G15="A","A"," ")</f>
        <v xml:space="preserve"> </v>
      </c>
      <c r="M150" s="369">
        <v>3</v>
      </c>
      <c r="N150" s="418" t="str">
        <f>'Council Own'!C63</f>
        <v>&lt;List Requirement Here&gt;</v>
      </c>
      <c r="O150" s="379" t="str">
        <f>IF('Council Own'!G63="A","A"," ")</f>
        <v xml:space="preserve"> </v>
      </c>
      <c r="Q150" s="369">
        <v>3</v>
      </c>
      <c r="R150" s="418" t="str">
        <f>'Council Own'!C111</f>
        <v>&lt;List Requirement Here&gt;</v>
      </c>
      <c r="S150" s="379" t="str">
        <f>IF('Council Own'!G111="A","A"," ")</f>
        <v xml:space="preserve"> </v>
      </c>
    </row>
    <row r="151" spans="1:19" x14ac:dyDescent="0.2">
      <c r="E151" s="586" t="str">
        <f>'Fun Patches'!C15</f>
        <v>&lt;LIST PATCH HERE&gt;</v>
      </c>
      <c r="F151" s="587"/>
      <c r="G151" s="379" t="str">
        <f>IF('Fun Patches'!G15="A","A"," ")</f>
        <v xml:space="preserve"> </v>
      </c>
      <c r="I151" s="369"/>
      <c r="J151" s="418" t="str">
        <f>'Council Own'!C16</f>
        <v>&lt;List Requirement Here&gt;</v>
      </c>
      <c r="K151" s="379" t="str">
        <f>IF('Council Own'!G16="A","A"," ")</f>
        <v xml:space="preserve"> </v>
      </c>
      <c r="M151" s="369"/>
      <c r="N151" s="418" t="str">
        <f>'Council Own'!C64</f>
        <v>&lt;List Requirement Here&gt;</v>
      </c>
      <c r="O151" s="379" t="str">
        <f>IF('Council Own'!G64="A","A"," ")</f>
        <v xml:space="preserve"> </v>
      </c>
      <c r="Q151" s="369"/>
      <c r="R151" s="418" t="str">
        <f>'Council Own'!C112</f>
        <v>&lt;List Requirement Here&gt;</v>
      </c>
      <c r="S151" s="379" t="str">
        <f>IF('Council Own'!G112="A","A"," ")</f>
        <v xml:space="preserve"> </v>
      </c>
    </row>
    <row r="152" spans="1:19" x14ac:dyDescent="0.2">
      <c r="E152" s="586" t="str">
        <f>'Fun Patches'!C16</f>
        <v>&lt;LIST PATCH HERE&gt;</v>
      </c>
      <c r="F152" s="587"/>
      <c r="G152" s="379" t="str">
        <f>IF('Fun Patches'!G16="A","A"," ")</f>
        <v xml:space="preserve"> </v>
      </c>
      <c r="I152" s="369"/>
      <c r="J152" s="418" t="str">
        <f>'Council Own'!C17</f>
        <v>&lt;List Requirement Here&gt;</v>
      </c>
      <c r="K152" s="379" t="str">
        <f>IF('Council Own'!G17="A","A"," ")</f>
        <v xml:space="preserve"> </v>
      </c>
      <c r="M152" s="369"/>
      <c r="N152" s="418" t="str">
        <f>'Council Own'!C65</f>
        <v>&lt;List Requirement Here&gt;</v>
      </c>
      <c r="O152" s="379" t="str">
        <f>IF('Council Own'!G65="A","A"," ")</f>
        <v xml:space="preserve"> </v>
      </c>
      <c r="Q152" s="369"/>
      <c r="R152" s="418" t="str">
        <f>'Council Own'!C113</f>
        <v>&lt;List Requirement Here&gt;</v>
      </c>
      <c r="S152" s="379" t="str">
        <f>IF('Council Own'!G113="A","A"," ")</f>
        <v xml:space="preserve"> </v>
      </c>
    </row>
    <row r="153" spans="1:19" x14ac:dyDescent="0.2">
      <c r="E153" s="588" t="str">
        <f>'Fun Patches'!C17</f>
        <v>&lt;LIST PATCH HERE&gt;</v>
      </c>
      <c r="F153" s="589"/>
      <c r="G153" s="372" t="str">
        <f>IF('Fun Patches'!G17="A","A"," ")</f>
        <v xml:space="preserve"> </v>
      </c>
      <c r="I153" s="369"/>
      <c r="J153" s="418" t="str">
        <f>'Council Own'!C18</f>
        <v>&lt;List Requirement Here&gt;</v>
      </c>
      <c r="K153" s="379" t="str">
        <f>IF('Council Own'!G18="A","A"," ")</f>
        <v xml:space="preserve"> </v>
      </c>
      <c r="M153" s="369"/>
      <c r="N153" s="418" t="str">
        <f>'Council Own'!C66</f>
        <v>&lt;List Requirement Here&gt;</v>
      </c>
      <c r="O153" s="379" t="str">
        <f>IF('Council Own'!G66="A","A"," ")</f>
        <v xml:space="preserve"> </v>
      </c>
      <c r="Q153" s="369"/>
      <c r="R153" s="418" t="str">
        <f>'Council Own'!C114</f>
        <v>&lt;List Requirement Here&gt;</v>
      </c>
      <c r="S153" s="379" t="str">
        <f>IF('Council Own'!G114="A","A"," ")</f>
        <v xml:space="preserve"> </v>
      </c>
    </row>
    <row r="154" spans="1:19" x14ac:dyDescent="0.2">
      <c r="E154" s="586" t="str">
        <f>'Fun Patches'!C18</f>
        <v>&lt;LIST PATCH HERE&gt;</v>
      </c>
      <c r="F154" s="587"/>
      <c r="G154" s="379" t="str">
        <f>IF('Fun Patches'!G18="A","A"," ")</f>
        <v xml:space="preserve"> </v>
      </c>
      <c r="I154" s="369">
        <v>4</v>
      </c>
      <c r="J154" s="418" t="str">
        <f>'Council Own'!C19</f>
        <v>&lt;List Requirement Here&gt;</v>
      </c>
      <c r="K154" s="379" t="str">
        <f>IF('Council Own'!G19="A","A"," ")</f>
        <v xml:space="preserve"> </v>
      </c>
      <c r="M154" s="369">
        <v>4</v>
      </c>
      <c r="N154" s="418" t="str">
        <f>'Council Own'!C67</f>
        <v>&lt;List Requirement Here&gt;</v>
      </c>
      <c r="O154" s="379" t="str">
        <f>IF('Council Own'!G67="A","A"," ")</f>
        <v xml:space="preserve"> </v>
      </c>
      <c r="Q154" s="369">
        <v>4</v>
      </c>
      <c r="R154" s="418" t="str">
        <f>'Council Own'!C115</f>
        <v>&lt;List Requirement Here&gt;</v>
      </c>
      <c r="S154" s="379" t="str">
        <f>IF('Council Own'!G115="A","A"," ")</f>
        <v xml:space="preserve"> </v>
      </c>
    </row>
    <row r="155" spans="1:19" x14ac:dyDescent="0.2">
      <c r="E155" s="586" t="str">
        <f>'Fun Patches'!C19</f>
        <v>&lt;LIST PATCH HERE&gt;</v>
      </c>
      <c r="F155" s="587"/>
      <c r="G155" s="379" t="str">
        <f>IF('Fun Patches'!G19="A","A"," ")</f>
        <v xml:space="preserve"> </v>
      </c>
      <c r="I155" s="369"/>
      <c r="J155" s="418" t="str">
        <f>'Council Own'!C20</f>
        <v>&lt;List Requirement Here&gt;</v>
      </c>
      <c r="K155" s="379" t="str">
        <f>IF('Council Own'!G20="A","A"," ")</f>
        <v xml:space="preserve"> </v>
      </c>
      <c r="M155" s="369"/>
      <c r="N155" s="418" t="str">
        <f>'Council Own'!C68</f>
        <v>&lt;List Requirement Here&gt;</v>
      </c>
      <c r="O155" s="379" t="str">
        <f>IF('Council Own'!G68="A","A"," ")</f>
        <v xml:space="preserve"> </v>
      </c>
      <c r="Q155" s="369"/>
      <c r="R155" s="418" t="str">
        <f>'Council Own'!C116</f>
        <v>&lt;List Requirement Here&gt;</v>
      </c>
      <c r="S155" s="379" t="str">
        <f>IF('Council Own'!G116="A","A"," ")</f>
        <v xml:space="preserve"> </v>
      </c>
    </row>
    <row r="156" spans="1:19" x14ac:dyDescent="0.2">
      <c r="E156" s="586" t="str">
        <f>'Fun Patches'!C20</f>
        <v>&lt;LIST PATCH HERE&gt;</v>
      </c>
      <c r="F156" s="587"/>
      <c r="G156" s="379" t="str">
        <f>IF('Fun Patches'!G20="A","A"," ")</f>
        <v xml:space="preserve"> </v>
      </c>
      <c r="I156" s="369"/>
      <c r="J156" s="418" t="str">
        <f>'Council Own'!C21</f>
        <v>&lt;List Requirement Here&gt;</v>
      </c>
      <c r="K156" s="379" t="str">
        <f>IF('Council Own'!G21="A","A"," ")</f>
        <v xml:space="preserve"> </v>
      </c>
      <c r="M156" s="369"/>
      <c r="N156" s="418" t="str">
        <f>'Council Own'!C69</f>
        <v>&lt;List Requirement Here&gt;</v>
      </c>
      <c r="O156" s="379" t="str">
        <f>IF('Council Own'!G69="A","A"," ")</f>
        <v xml:space="preserve"> </v>
      </c>
      <c r="Q156" s="369"/>
      <c r="R156" s="418" t="str">
        <f>'Council Own'!C117</f>
        <v>&lt;List Requirement Here&gt;</v>
      </c>
      <c r="S156" s="379" t="str">
        <f>IF('Council Own'!G117="A","A"," ")</f>
        <v xml:space="preserve"> </v>
      </c>
    </row>
    <row r="157" spans="1:19" x14ac:dyDescent="0.2">
      <c r="E157" s="586" t="str">
        <f>'Fun Patches'!C21</f>
        <v>&lt;LIST PATCH HERE&gt;</v>
      </c>
      <c r="F157" s="587"/>
      <c r="G157" s="379" t="str">
        <f>IF('Fun Patches'!G21="A","A"," ")</f>
        <v xml:space="preserve"> </v>
      </c>
      <c r="I157" s="369"/>
      <c r="J157" s="418" t="str">
        <f>'Council Own'!C22</f>
        <v>&lt;List Requirement Here&gt;</v>
      </c>
      <c r="K157" s="379" t="str">
        <f>IF('Council Own'!G22="A","A"," ")</f>
        <v xml:space="preserve"> </v>
      </c>
      <c r="M157" s="369"/>
      <c r="N157" s="418" t="str">
        <f>'Council Own'!C70</f>
        <v>&lt;List Requirement Here&gt;</v>
      </c>
      <c r="O157" s="379" t="str">
        <f>IF('Council Own'!G70="A","A"," ")</f>
        <v xml:space="preserve"> </v>
      </c>
      <c r="Q157" s="369"/>
      <c r="R157" s="418" t="str">
        <f>'Council Own'!C118</f>
        <v>&lt;List Requirement Here&gt;</v>
      </c>
      <c r="S157" s="379" t="str">
        <f>IF('Council Own'!G118="A","A"," ")</f>
        <v xml:space="preserve"> </v>
      </c>
    </row>
    <row r="158" spans="1:19" x14ac:dyDescent="0.2">
      <c r="E158" s="586" t="str">
        <f>'Fun Patches'!C22</f>
        <v>&lt;LIST PATCH HERE&gt;</v>
      </c>
      <c r="F158" s="587"/>
      <c r="G158" s="379" t="str">
        <f>IF('Fun Patches'!G22="A","A"," ")</f>
        <v xml:space="preserve"> </v>
      </c>
      <c r="I158" s="369">
        <v>5</v>
      </c>
      <c r="J158" s="418" t="str">
        <f>'Council Own'!C23</f>
        <v>&lt;List Requirement Here&gt;</v>
      </c>
      <c r="K158" s="379" t="str">
        <f>IF('Council Own'!G23="A","A"," ")</f>
        <v xml:space="preserve"> </v>
      </c>
      <c r="M158" s="369">
        <v>5</v>
      </c>
      <c r="N158" s="418" t="str">
        <f>'Council Own'!C71</f>
        <v>&lt;List Requirement Here&gt;</v>
      </c>
      <c r="O158" s="379" t="str">
        <f>IF('Council Own'!G71="A","A"," ")</f>
        <v xml:space="preserve"> </v>
      </c>
      <c r="Q158" s="369">
        <v>5</v>
      </c>
      <c r="R158" s="418" t="str">
        <f>'Council Own'!C119</f>
        <v>&lt;List Requirement Here&gt;</v>
      </c>
      <c r="S158" s="379" t="str">
        <f>IF('Council Own'!G119="A","A"," ")</f>
        <v xml:space="preserve"> </v>
      </c>
    </row>
    <row r="159" spans="1:19" x14ac:dyDescent="0.2">
      <c r="E159" s="586" t="str">
        <f>'Fun Patches'!C23</f>
        <v>&lt;LIST PATCH HERE&gt;</v>
      </c>
      <c r="F159" s="587"/>
      <c r="G159" s="379" t="str">
        <f>IF('Fun Patches'!G23="A","A"," ")</f>
        <v xml:space="preserve"> </v>
      </c>
      <c r="I159" s="369"/>
      <c r="J159" s="418" t="str">
        <f>'Council Own'!C24</f>
        <v>&lt;List Requirement Here&gt;</v>
      </c>
      <c r="K159" s="379" t="str">
        <f>IF('Council Own'!G24="A","A"," ")</f>
        <v xml:space="preserve"> </v>
      </c>
      <c r="M159" s="369"/>
      <c r="N159" s="418" t="str">
        <f>'Council Own'!C72</f>
        <v>&lt;List Requirement Here&gt;</v>
      </c>
      <c r="O159" s="379" t="str">
        <f>IF('Council Own'!G72="A","A"," ")</f>
        <v xml:space="preserve"> </v>
      </c>
      <c r="Q159" s="369"/>
      <c r="R159" s="418" t="str">
        <f>'Council Own'!C120</f>
        <v>&lt;List Requirement Here&gt;</v>
      </c>
      <c r="S159" s="379" t="str">
        <f>IF('Council Own'!G120="A","A"," ")</f>
        <v xml:space="preserve"> </v>
      </c>
    </row>
    <row r="160" spans="1:19" x14ac:dyDescent="0.2">
      <c r="E160" s="586" t="str">
        <f>'Fun Patches'!C24</f>
        <v>&lt;LIST PATCH HERE&gt;</v>
      </c>
      <c r="F160" s="587"/>
      <c r="G160" s="379" t="str">
        <f>IF('Fun Patches'!G24="A","A"," ")</f>
        <v xml:space="preserve"> </v>
      </c>
      <c r="I160" s="369"/>
      <c r="J160" s="418" t="str">
        <f>'Council Own'!C25</f>
        <v>&lt;List Requirement Here&gt;</v>
      </c>
      <c r="K160" s="379" t="str">
        <f>IF('Council Own'!G25="A","A"," ")</f>
        <v xml:space="preserve"> </v>
      </c>
      <c r="M160" s="369"/>
      <c r="N160" s="418" t="str">
        <f>'Council Own'!C73</f>
        <v>&lt;List Requirement Here&gt;</v>
      </c>
      <c r="O160" s="379" t="str">
        <f>IF('Council Own'!G73="A","A"," ")</f>
        <v xml:space="preserve"> </v>
      </c>
      <c r="Q160" s="369"/>
      <c r="R160" s="418" t="str">
        <f>'Council Own'!C121</f>
        <v>&lt;List Requirement Here&gt;</v>
      </c>
      <c r="S160" s="379" t="str">
        <f>IF('Council Own'!G121="A","A"," ")</f>
        <v xml:space="preserve"> </v>
      </c>
    </row>
    <row r="161" spans="5:19" x14ac:dyDescent="0.2">
      <c r="E161" s="586" t="str">
        <f>'Fun Patches'!C25</f>
        <v>&lt;LIST PATCH HERE&gt;</v>
      </c>
      <c r="F161" s="587"/>
      <c r="G161" s="379" t="str">
        <f>IF('Fun Patches'!G25="A","A"," ")</f>
        <v xml:space="preserve"> </v>
      </c>
      <c r="I161" s="369"/>
      <c r="J161" s="418" t="str">
        <f>'Council Own'!C26</f>
        <v>&lt;List Requirement Here&gt;</v>
      </c>
      <c r="K161" s="379" t="str">
        <f>IF('Council Own'!G26="A","A"," ")</f>
        <v xml:space="preserve"> </v>
      </c>
      <c r="M161" s="369"/>
      <c r="N161" s="418" t="str">
        <f>'Council Own'!C74</f>
        <v>&lt;List Requirement Here&gt;</v>
      </c>
      <c r="O161" s="379" t="str">
        <f>IF('Council Own'!G68="A","A"," ")</f>
        <v xml:space="preserve"> </v>
      </c>
      <c r="Q161" s="369"/>
      <c r="R161" s="418" t="str">
        <f>'Council Own'!C122</f>
        <v>&lt;List Requirement Here&gt;</v>
      </c>
      <c r="S161" s="379" t="str">
        <f>IF('Council Own'!G122="A","A"," ")</f>
        <v xml:space="preserve"> </v>
      </c>
    </row>
    <row r="162" spans="5:19" x14ac:dyDescent="0.2">
      <c r="E162" s="586" t="str">
        <f>'Fun Patches'!C26</f>
        <v>&lt;LIST PATCH HERE&gt;</v>
      </c>
      <c r="F162" s="587"/>
      <c r="G162" s="379" t="str">
        <f>IF('Fun Patches'!G26="A","A"," ")</f>
        <v xml:space="preserve"> </v>
      </c>
      <c r="I162" s="380" t="str">
        <f>'Council Own'!B30</f>
        <v>&lt;&lt;List Badge Here&gt;&gt;</v>
      </c>
      <c r="J162" s="380"/>
      <c r="K162" s="380"/>
      <c r="M162" s="380" t="str">
        <f>'Council Own'!B78</f>
        <v>&lt;&lt;List Badge Here&gt;&gt;</v>
      </c>
      <c r="N162" s="380"/>
      <c r="O162" s="380"/>
      <c r="Q162" s="380" t="str">
        <f>'Council Own'!B126</f>
        <v>&lt;&lt;List Badge Here&gt;&gt;</v>
      </c>
      <c r="R162" s="380"/>
      <c r="S162" s="380"/>
    </row>
    <row r="163" spans="5:19" x14ac:dyDescent="0.2">
      <c r="E163" s="586" t="str">
        <f>'Fun Patches'!C27</f>
        <v>&lt;LIST PATCH HERE&gt;</v>
      </c>
      <c r="F163" s="587"/>
      <c r="G163" s="379" t="str">
        <f>IF('Fun Patches'!G27="A","A"," ")</f>
        <v xml:space="preserve"> </v>
      </c>
      <c r="I163" s="369">
        <v>1</v>
      </c>
      <c r="J163" s="418" t="str">
        <f>'Council Own'!C31</f>
        <v>&lt;List Requirement Here&gt;</v>
      </c>
      <c r="K163" s="379" t="str">
        <f>IF('Council Own'!G31="A","A"," ")</f>
        <v xml:space="preserve"> </v>
      </c>
      <c r="M163" s="369">
        <v>1</v>
      </c>
      <c r="N163" s="418" t="str">
        <f>'Council Own'!C79</f>
        <v>&lt;List Requirement Here&gt;</v>
      </c>
      <c r="O163" s="379" t="str">
        <f>IF('Council Own'!G79="A","A"," ")</f>
        <v xml:space="preserve"> </v>
      </c>
      <c r="Q163" s="369">
        <v>1</v>
      </c>
      <c r="R163" s="418" t="str">
        <f>'Council Own'!C127</f>
        <v>&lt;List Requirement Here&gt;</v>
      </c>
      <c r="S163" s="379" t="str">
        <f>IF('Council Own'!G127="A","A"," ")</f>
        <v xml:space="preserve"> </v>
      </c>
    </row>
    <row r="164" spans="5:19" x14ac:dyDescent="0.2">
      <c r="E164" s="586" t="str">
        <f>'Fun Patches'!C28</f>
        <v>&lt;LIST PATCH HERE&gt;</v>
      </c>
      <c r="F164" s="587"/>
      <c r="G164" s="379" t="str">
        <f>IF('Fun Patches'!G28="A","A"," ")</f>
        <v xml:space="preserve"> </v>
      </c>
      <c r="I164" s="369"/>
      <c r="J164" s="418" t="str">
        <f>'Council Own'!C32</f>
        <v>&lt;List Requirement Here&gt;</v>
      </c>
      <c r="K164" s="379" t="str">
        <f>IF('Council Own'!G32="A","A"," ")</f>
        <v xml:space="preserve"> </v>
      </c>
      <c r="M164" s="369"/>
      <c r="N164" s="418" t="str">
        <f>'Council Own'!C80</f>
        <v>&lt;List Requirement Here&gt;</v>
      </c>
      <c r="O164" s="379" t="str">
        <f>IF('Council Own'!G80="A","A"," ")</f>
        <v xml:space="preserve"> </v>
      </c>
      <c r="Q164" s="369"/>
      <c r="R164" s="418" t="str">
        <f>'Council Own'!C128</f>
        <v>&lt;List Requirement Here&gt;</v>
      </c>
      <c r="S164" s="379" t="str">
        <f>IF('Council Own'!G128="A","A"," ")</f>
        <v xml:space="preserve"> </v>
      </c>
    </row>
    <row r="165" spans="5:19" x14ac:dyDescent="0.2">
      <c r="E165" s="586" t="str">
        <f>'Fun Patches'!C29</f>
        <v>&lt;LIST PATCH HERE&gt;</v>
      </c>
      <c r="F165" s="587"/>
      <c r="G165" s="379" t="str">
        <f>IF('Fun Patches'!G29="A","A"," ")</f>
        <v xml:space="preserve"> </v>
      </c>
      <c r="I165" s="369"/>
      <c r="J165" s="418" t="str">
        <f>'Council Own'!C33</f>
        <v>&lt;List Requirement Here&gt;</v>
      </c>
      <c r="K165" s="379" t="str">
        <f>IF('Council Own'!G33="A","A"," ")</f>
        <v xml:space="preserve"> </v>
      </c>
      <c r="M165" s="369"/>
      <c r="N165" s="418" t="str">
        <f>'Council Own'!C81</f>
        <v>&lt;List Requirement Here&gt;</v>
      </c>
      <c r="O165" s="379" t="str">
        <f>IF('Council Own'!G81="A","A"," ")</f>
        <v xml:space="preserve"> </v>
      </c>
      <c r="Q165" s="369"/>
      <c r="R165" s="418" t="str">
        <f>'Council Own'!C129</f>
        <v>&lt;List Requirement Here&gt;</v>
      </c>
      <c r="S165" s="379" t="str">
        <f>IF('Council Own'!G129="A","A"," ")</f>
        <v xml:space="preserve"> </v>
      </c>
    </row>
    <row r="166" spans="5:19" x14ac:dyDescent="0.2">
      <c r="E166" s="586" t="str">
        <f>'Fun Patches'!C30</f>
        <v>&lt;LIST PATCH HERE&gt;</v>
      </c>
      <c r="F166" s="587"/>
      <c r="G166" s="379" t="str">
        <f>IF('Fun Patches'!G30="A","A"," ")</f>
        <v xml:space="preserve"> </v>
      </c>
      <c r="I166" s="369"/>
      <c r="J166" s="418" t="str">
        <f>'Council Own'!C34</f>
        <v>&lt;List Requirement Here&gt;</v>
      </c>
      <c r="K166" s="379" t="str">
        <f>IF('Council Own'!G34="A","A"," ")</f>
        <v xml:space="preserve"> </v>
      </c>
      <c r="M166" s="369"/>
      <c r="N166" s="418" t="str">
        <f>'Council Own'!C82</f>
        <v>&lt;List Requirement Here&gt;</v>
      </c>
      <c r="O166" s="379" t="str">
        <f>IF('Council Own'!G82="A","A"," ")</f>
        <v xml:space="preserve"> </v>
      </c>
      <c r="Q166" s="369"/>
      <c r="R166" s="418" t="str">
        <f>'Council Own'!C130</f>
        <v>&lt;List Requirement Here&gt;</v>
      </c>
      <c r="S166" s="379" t="str">
        <f>IF('Council Own'!G130="A","A"," ")</f>
        <v xml:space="preserve"> </v>
      </c>
    </row>
    <row r="167" spans="5:19" x14ac:dyDescent="0.2">
      <c r="E167" s="586" t="str">
        <f>'Fun Patches'!C31</f>
        <v>&lt;LIST PATCH HERE&gt;</v>
      </c>
      <c r="F167" s="587"/>
      <c r="G167" s="379" t="str">
        <f>IF('Fun Patches'!G31="A","A"," ")</f>
        <v xml:space="preserve"> </v>
      </c>
      <c r="I167" s="369">
        <v>2</v>
      </c>
      <c r="J167" s="418" t="str">
        <f>'Council Own'!C35</f>
        <v>&lt;List Requirement Here&gt;</v>
      </c>
      <c r="K167" s="379" t="str">
        <f>IF('Council Own'!G35="A","A"," ")</f>
        <v xml:space="preserve"> </v>
      </c>
      <c r="M167" s="369">
        <v>2</v>
      </c>
      <c r="N167" s="418" t="str">
        <f>'Council Own'!C83</f>
        <v>&lt;List Requirement Here&gt;</v>
      </c>
      <c r="O167" s="379" t="str">
        <f>IF('Council Own'!G83="A","A"," ")</f>
        <v xml:space="preserve"> </v>
      </c>
      <c r="Q167" s="369">
        <v>2</v>
      </c>
      <c r="R167" s="418" t="str">
        <f>'Council Own'!C131</f>
        <v>&lt;List Requirement Here&gt;</v>
      </c>
      <c r="S167" s="379" t="str">
        <f>IF('Council Own'!G131="A","A"," ")</f>
        <v xml:space="preserve"> </v>
      </c>
    </row>
    <row r="168" spans="5:19" x14ac:dyDescent="0.2">
      <c r="E168" s="586" t="str">
        <f>'Fun Patches'!C32</f>
        <v>&lt;LIST PATCH HERE&gt;</v>
      </c>
      <c r="F168" s="587"/>
      <c r="G168" s="379" t="str">
        <f>IF('Fun Patches'!G32="A","A"," ")</f>
        <v xml:space="preserve"> </v>
      </c>
      <c r="I168" s="369"/>
      <c r="J168" s="418" t="str">
        <f>'Council Own'!C36</f>
        <v>&lt;List Requirement Here&gt;</v>
      </c>
      <c r="K168" s="379" t="str">
        <f>IF('Council Own'!G36="A","A"," ")</f>
        <v xml:space="preserve"> </v>
      </c>
      <c r="M168" s="369"/>
      <c r="N168" s="418" t="str">
        <f>'Council Own'!C84</f>
        <v>&lt;List Requirement Here&gt;</v>
      </c>
      <c r="O168" s="379" t="str">
        <f>IF('Council Own'!G84="A","A"," ")</f>
        <v xml:space="preserve"> </v>
      </c>
      <c r="Q168" s="369"/>
      <c r="R168" s="418" t="str">
        <f>'Council Own'!C132</f>
        <v>&lt;List Requirement Here&gt;</v>
      </c>
      <c r="S168" s="379" t="str">
        <f>IF('Council Own'!G132="A","A"," ")</f>
        <v xml:space="preserve"> </v>
      </c>
    </row>
    <row r="169" spans="5:19" x14ac:dyDescent="0.2">
      <c r="E169" s="586" t="str">
        <f>'Fun Patches'!C33</f>
        <v>&lt;LIST PATCH HERE&gt;</v>
      </c>
      <c r="F169" s="587"/>
      <c r="G169" s="379" t="str">
        <f>IF('Fun Patches'!G33="A","A"," ")</f>
        <v xml:space="preserve"> </v>
      </c>
      <c r="I169" s="369"/>
      <c r="J169" s="418" t="str">
        <f>'Council Own'!C37</f>
        <v>&lt;List Requirement Here&gt;</v>
      </c>
      <c r="K169" s="379" t="str">
        <f>IF('Council Own'!G37="A","A"," ")</f>
        <v xml:space="preserve"> </v>
      </c>
      <c r="M169" s="369"/>
      <c r="N169" s="418" t="str">
        <f>'Council Own'!C85</f>
        <v>&lt;List Requirement Here&gt;</v>
      </c>
      <c r="O169" s="379" t="str">
        <f>IF('Council Own'!G85="A","A"," ")</f>
        <v xml:space="preserve"> </v>
      </c>
      <c r="Q169" s="369"/>
      <c r="R169" s="418" t="str">
        <f>'Council Own'!C133</f>
        <v>&lt;List Requirement Here&gt;</v>
      </c>
      <c r="S169" s="379" t="str">
        <f>IF('Council Own'!G133="A","A"," ")</f>
        <v xml:space="preserve"> </v>
      </c>
    </row>
    <row r="170" spans="5:19" x14ac:dyDescent="0.2">
      <c r="E170" s="586" t="str">
        <f>'Fun Patches'!C34</f>
        <v>&lt;LIST PATCH HERE&gt;</v>
      </c>
      <c r="F170" s="587"/>
      <c r="G170" s="379" t="str">
        <f>IF('Fun Patches'!G34="A","A"," ")</f>
        <v xml:space="preserve"> </v>
      </c>
      <c r="I170" s="369"/>
      <c r="J170" s="418" t="str">
        <f>'Council Own'!C38</f>
        <v>&lt;List Requirement Here&gt;</v>
      </c>
      <c r="K170" s="379" t="str">
        <f>IF('Council Own'!G38="A","A"," ")</f>
        <v xml:space="preserve"> </v>
      </c>
      <c r="M170" s="369"/>
      <c r="N170" s="418" t="str">
        <f>'Council Own'!C86</f>
        <v>&lt;List Requirement Here&gt;</v>
      </c>
      <c r="O170" s="379" t="str">
        <f>IF('Council Own'!G86="A","A"," ")</f>
        <v xml:space="preserve"> </v>
      </c>
      <c r="Q170" s="369"/>
      <c r="R170" s="418" t="str">
        <f>'Council Own'!C134</f>
        <v>&lt;List Requirement Here&gt;</v>
      </c>
      <c r="S170" s="379" t="str">
        <f>IF('Council Own'!G134="A","A"," ")</f>
        <v xml:space="preserve"> </v>
      </c>
    </row>
    <row r="171" spans="5:19" x14ac:dyDescent="0.2">
      <c r="E171" s="586" t="str">
        <f>'Fun Patches'!C35</f>
        <v>&lt;LIST PATCH HERE&gt;</v>
      </c>
      <c r="F171" s="587"/>
      <c r="G171" s="379" t="str">
        <f>IF('Fun Patches'!G35="A","A"," ")</f>
        <v xml:space="preserve"> </v>
      </c>
      <c r="I171" s="369">
        <v>3</v>
      </c>
      <c r="J171" s="418" t="str">
        <f>'Council Own'!C39</f>
        <v>&lt;List Requirement Here&gt;</v>
      </c>
      <c r="K171" s="379" t="str">
        <f>IF('Council Own'!G39="A","A"," ")</f>
        <v xml:space="preserve"> </v>
      </c>
      <c r="M171" s="369">
        <v>3</v>
      </c>
      <c r="N171" s="418" t="str">
        <f>'Council Own'!C87</f>
        <v>&lt;List Requirement Here&gt;</v>
      </c>
      <c r="O171" s="379" t="str">
        <f>IF('Council Own'!G87="A","A"," ")</f>
        <v xml:space="preserve"> </v>
      </c>
      <c r="Q171" s="369">
        <v>3</v>
      </c>
      <c r="R171" s="418" t="str">
        <f>'Council Own'!C135</f>
        <v>&lt;List Requirement Here&gt;</v>
      </c>
      <c r="S171" s="379" t="str">
        <f>IF('Council Own'!G135="A","A"," ")</f>
        <v xml:space="preserve"> </v>
      </c>
    </row>
    <row r="172" spans="5:19" ht="12.75" customHeight="1" x14ac:dyDescent="0.2">
      <c r="E172" s="586" t="str">
        <f>'Fun Patches'!C36</f>
        <v>&lt;LIST PATCH HERE&gt;</v>
      </c>
      <c r="F172" s="587"/>
      <c r="G172" s="379" t="str">
        <f>IF('Fun Patches'!G36="A","A"," ")</f>
        <v xml:space="preserve"> </v>
      </c>
      <c r="I172" s="369"/>
      <c r="J172" s="418" t="str">
        <f>'Council Own'!C40</f>
        <v>&lt;List Requirement Here&gt;</v>
      </c>
      <c r="K172" s="379" t="str">
        <f>IF('Council Own'!G40="A","A"," ")</f>
        <v xml:space="preserve"> </v>
      </c>
      <c r="M172" s="369"/>
      <c r="N172" s="418" t="str">
        <f>'Council Own'!C88</f>
        <v>&lt;List Requirement Here&gt;</v>
      </c>
      <c r="O172" s="379" t="str">
        <f>IF('Council Own'!G88="A","A"," ")</f>
        <v xml:space="preserve"> </v>
      </c>
      <c r="Q172" s="369"/>
      <c r="R172" s="418" t="str">
        <f>'Council Own'!C136</f>
        <v>&lt;List Requirement Here&gt;</v>
      </c>
      <c r="S172" s="379" t="str">
        <f>IF('Council Own'!G136="A","A"," ")</f>
        <v xml:space="preserve"> </v>
      </c>
    </row>
    <row r="173" spans="5:19" ht="12.75" customHeight="1" x14ac:dyDescent="0.2">
      <c r="E173" s="586" t="str">
        <f>'Fun Patches'!C37</f>
        <v>&lt;LIST PATCH HERE&gt;</v>
      </c>
      <c r="F173" s="587"/>
      <c r="G173" s="379" t="str">
        <f>IF('Fun Patches'!G37="A","A"," ")</f>
        <v xml:space="preserve"> </v>
      </c>
      <c r="I173" s="369"/>
      <c r="J173" s="418" t="str">
        <f>'Council Own'!C41</f>
        <v>&lt;List Requirement Here&gt;</v>
      </c>
      <c r="K173" s="379" t="str">
        <f>IF('Council Own'!G41="A","A"," ")</f>
        <v xml:space="preserve"> </v>
      </c>
      <c r="M173" s="369"/>
      <c r="N173" s="418" t="str">
        <f>'Council Own'!C89</f>
        <v>&lt;List Requirement Here&gt;</v>
      </c>
      <c r="O173" s="379" t="str">
        <f>IF('Council Own'!G89="A","A"," ")</f>
        <v xml:space="preserve"> </v>
      </c>
      <c r="Q173" s="369"/>
      <c r="R173" s="418" t="str">
        <f>'Council Own'!C137</f>
        <v>&lt;List Requirement Here&gt;</v>
      </c>
      <c r="S173" s="379" t="str">
        <f>IF('Council Own'!G137="A","A"," ")</f>
        <v xml:space="preserve"> </v>
      </c>
    </row>
    <row r="174" spans="5:19" x14ac:dyDescent="0.2">
      <c r="E174" s="586" t="str">
        <f>'Fun Patches'!C38</f>
        <v>&lt;LIST PATCH HERE&gt;</v>
      </c>
      <c r="F174" s="587"/>
      <c r="G174" s="379" t="str">
        <f>IF('Fun Patches'!G38="A","A"," ")</f>
        <v xml:space="preserve"> </v>
      </c>
      <c r="I174" s="369"/>
      <c r="J174" s="418" t="str">
        <f>'Council Own'!C42</f>
        <v>&lt;List Requirement Here&gt;</v>
      </c>
      <c r="K174" s="379" t="str">
        <f>IF('Council Own'!G42="A","A"," ")</f>
        <v xml:space="preserve"> </v>
      </c>
      <c r="M174" s="369"/>
      <c r="N174" s="418" t="str">
        <f>'Council Own'!C90</f>
        <v>&lt;List Requirement Here&gt;</v>
      </c>
      <c r="O174" s="379" t="str">
        <f>IF('Council Own'!G90="A","A"," ")</f>
        <v xml:space="preserve"> </v>
      </c>
      <c r="Q174" s="369"/>
      <c r="R174" s="418" t="str">
        <f>'Council Own'!C138</f>
        <v>&lt;List Requirement Here&gt;</v>
      </c>
      <c r="S174" s="379" t="str">
        <f>IF('Council Own'!G138="A","A"," ")</f>
        <v xml:space="preserve"> </v>
      </c>
    </row>
    <row r="175" spans="5:19" x14ac:dyDescent="0.2">
      <c r="E175" s="586" t="str">
        <f>'Fun Patches'!C39</f>
        <v>&lt;LIST PATCH HERE&gt;</v>
      </c>
      <c r="F175" s="587"/>
      <c r="G175" s="379" t="str">
        <f>IF('Fun Patches'!G39="A","A"," ")</f>
        <v xml:space="preserve"> </v>
      </c>
      <c r="I175" s="369">
        <v>4</v>
      </c>
      <c r="J175" s="418" t="str">
        <f>'Council Own'!C43</f>
        <v>&lt;List Requirement Here&gt;</v>
      </c>
      <c r="K175" s="379" t="str">
        <f>IF('Council Own'!G43="A","A"," ")</f>
        <v xml:space="preserve"> </v>
      </c>
      <c r="M175" s="369">
        <v>4</v>
      </c>
      <c r="N175" s="418" t="str">
        <f>'Council Own'!C91</f>
        <v>&lt;List Requirement Here&gt;</v>
      </c>
      <c r="O175" s="379" t="str">
        <f>IF('Council Own'!G91="A","A"," ")</f>
        <v xml:space="preserve"> </v>
      </c>
      <c r="Q175" s="369">
        <v>4</v>
      </c>
      <c r="R175" s="418" t="str">
        <f>'Council Own'!C139</f>
        <v>&lt;List Requirement Here&gt;</v>
      </c>
      <c r="S175" s="379" t="str">
        <f>IF('Council Own'!G139="A","A"," ")</f>
        <v xml:space="preserve"> </v>
      </c>
    </row>
    <row r="176" spans="5:19" x14ac:dyDescent="0.2">
      <c r="E176" s="586" t="str">
        <f>'Fun Patches'!C40</f>
        <v>&lt;LIST PATCH HERE&gt;</v>
      </c>
      <c r="F176" s="587"/>
      <c r="G176" s="379" t="str">
        <f>IF('Fun Patches'!G40="A","A"," ")</f>
        <v xml:space="preserve"> </v>
      </c>
      <c r="I176" s="369"/>
      <c r="J176" s="418" t="str">
        <f>'Council Own'!C44</f>
        <v>&lt;List Requirement Here&gt;</v>
      </c>
      <c r="K176" s="379" t="str">
        <f>IF('Council Own'!G44="A","A"," ")</f>
        <v xml:space="preserve"> </v>
      </c>
      <c r="M176" s="369"/>
      <c r="N176" s="418" t="str">
        <f>'Council Own'!C92</f>
        <v>&lt;List Requirement Here&gt;</v>
      </c>
      <c r="O176" s="379" t="str">
        <f>IF('Council Own'!G92="A","A"," ")</f>
        <v xml:space="preserve"> </v>
      </c>
      <c r="Q176" s="369"/>
      <c r="R176" s="418" t="str">
        <f>'Council Own'!C140</f>
        <v>&lt;List Requirement Here&gt;</v>
      </c>
      <c r="S176" s="379" t="str">
        <f>IF('Council Own'!G140="A","A"," ")</f>
        <v xml:space="preserve"> </v>
      </c>
    </row>
    <row r="177" spans="1:19" x14ac:dyDescent="0.2">
      <c r="E177" s="586" t="str">
        <f>'Fun Patches'!C41</f>
        <v>&lt;LIST PATCH HERE&gt;</v>
      </c>
      <c r="F177" s="587"/>
      <c r="G177" s="379" t="str">
        <f>IF('Fun Patches'!G41="A","A"," ")</f>
        <v xml:space="preserve"> </v>
      </c>
      <c r="I177" s="369"/>
      <c r="J177" s="418" t="str">
        <f>'Council Own'!C45</f>
        <v>&lt;List Requirement Here&gt;</v>
      </c>
      <c r="K177" s="379" t="str">
        <f>IF('Council Own'!G45="A","A"," ")</f>
        <v xml:space="preserve"> </v>
      </c>
      <c r="M177" s="369"/>
      <c r="N177" s="418" t="str">
        <f>'Council Own'!C93</f>
        <v>&lt;List Requirement Here&gt;</v>
      </c>
      <c r="O177" s="379" t="str">
        <f>IF('Council Own'!G93="A","A"," ")</f>
        <v xml:space="preserve"> </v>
      </c>
      <c r="Q177" s="369"/>
      <c r="R177" s="418" t="str">
        <f>'Council Own'!C141</f>
        <v>&lt;List Requirement Here&gt;</v>
      </c>
      <c r="S177" s="379" t="str">
        <f>IF('Council Own'!G141="A","A"," ")</f>
        <v xml:space="preserve"> </v>
      </c>
    </row>
    <row r="178" spans="1:19" x14ac:dyDescent="0.2">
      <c r="E178" s="586" t="str">
        <f>'Fun Patches'!C42</f>
        <v>&lt;LIST PATCH HERE&gt;</v>
      </c>
      <c r="F178" s="587"/>
      <c r="G178" s="379" t="str">
        <f>IF('Fun Patches'!G42="A","A"," ")</f>
        <v xml:space="preserve"> </v>
      </c>
      <c r="I178" s="369"/>
      <c r="J178" s="418" t="str">
        <f>'Council Own'!C46</f>
        <v>&lt;List Requirement Here&gt;</v>
      </c>
      <c r="K178" s="379" t="str">
        <f>IF('Council Own'!G46="A","A"," ")</f>
        <v xml:space="preserve"> </v>
      </c>
      <c r="M178" s="369"/>
      <c r="N178" s="418" t="str">
        <f>'Council Own'!C94</f>
        <v>&lt;List Requirement Here&gt;</v>
      </c>
      <c r="O178" s="379" t="str">
        <f>IF('Council Own'!G94="A","A"," ")</f>
        <v xml:space="preserve"> </v>
      </c>
      <c r="Q178" s="369"/>
      <c r="R178" s="418" t="str">
        <f>'Council Own'!C142</f>
        <v>&lt;List Requirement Here&gt;</v>
      </c>
      <c r="S178" s="379" t="str">
        <f>IF('Council Own'!G142="A","A"," ")</f>
        <v xml:space="preserve"> </v>
      </c>
    </row>
    <row r="179" spans="1:19" x14ac:dyDescent="0.2">
      <c r="E179" s="586" t="str">
        <f>'Fun Patches'!C43</f>
        <v>&lt;LIST PATCH HERE&gt;</v>
      </c>
      <c r="F179" s="587"/>
      <c r="G179" s="379" t="str">
        <f>IF('Fun Patches'!G43="A","A"," ")</f>
        <v xml:space="preserve"> </v>
      </c>
      <c r="I179" s="369">
        <v>5</v>
      </c>
      <c r="J179" s="418" t="str">
        <f>'Council Own'!C47</f>
        <v>&lt;List Requirement Here&gt;</v>
      </c>
      <c r="K179" s="379" t="str">
        <f>IF('Council Own'!G47="A","A"," ")</f>
        <v xml:space="preserve"> </v>
      </c>
      <c r="M179" s="369">
        <v>5</v>
      </c>
      <c r="N179" s="418" t="str">
        <f>'Council Own'!C95</f>
        <v>&lt;List Requirement Here&gt;</v>
      </c>
      <c r="O179" s="379" t="str">
        <f>IF('Council Own'!G95="A","A"," ")</f>
        <v xml:space="preserve"> </v>
      </c>
      <c r="Q179" s="369">
        <v>5</v>
      </c>
      <c r="R179" s="418" t="str">
        <f>'Council Own'!C143</f>
        <v>&lt;List Requirement Here&gt;</v>
      </c>
      <c r="S179" s="379" t="str">
        <f>IF('Council Own'!G143="A","A"," ")</f>
        <v xml:space="preserve"> </v>
      </c>
    </row>
    <row r="180" spans="1:19" x14ac:dyDescent="0.2">
      <c r="E180" s="586" t="str">
        <f>'Fun Patches'!C44</f>
        <v>&lt;LIST PATCH HERE&gt;</v>
      </c>
      <c r="F180" s="587"/>
      <c r="G180" s="379" t="str">
        <f>IF('Fun Patches'!G44="A","A"," ")</f>
        <v xml:space="preserve"> </v>
      </c>
      <c r="I180" s="369"/>
      <c r="J180" s="418" t="str">
        <f>'Council Own'!C48</f>
        <v>&lt;List Requirement Here&gt;</v>
      </c>
      <c r="K180" s="379" t="str">
        <f>IF('Council Own'!G48="A","A"," ")</f>
        <v xml:space="preserve"> </v>
      </c>
      <c r="M180" s="369"/>
      <c r="N180" s="418" t="str">
        <f>'Council Own'!C96</f>
        <v>&lt;List Requirement Here&gt;</v>
      </c>
      <c r="O180" s="379" t="str">
        <f>IF('Council Own'!G96="A","A"," ")</f>
        <v xml:space="preserve"> </v>
      </c>
      <c r="Q180" s="369"/>
      <c r="R180" s="418" t="str">
        <f>'Council Own'!C144</f>
        <v>&lt;List Requirement Here&gt;</v>
      </c>
      <c r="S180" s="379" t="str">
        <f>IF('Council Own'!G144="A","A"," ")</f>
        <v xml:space="preserve"> </v>
      </c>
    </row>
    <row r="181" spans="1:19" x14ac:dyDescent="0.2">
      <c r="E181" s="586" t="str">
        <f>'Fun Patches'!C45</f>
        <v>&lt;LIST PATCH HERE&gt;</v>
      </c>
      <c r="F181" s="587"/>
      <c r="G181" s="379" t="str">
        <f>IF('Fun Patches'!G45="A","A"," ")</f>
        <v xml:space="preserve"> </v>
      </c>
      <c r="I181" s="369"/>
      <c r="J181" s="418" t="str">
        <f>'Council Own'!C49</f>
        <v>&lt;List Requirement Here&gt;</v>
      </c>
      <c r="K181" s="379" t="str">
        <f>IF('Council Own'!G49="A","A"," ")</f>
        <v xml:space="preserve"> </v>
      </c>
      <c r="M181" s="369"/>
      <c r="N181" s="418" t="str">
        <f>'Council Own'!C97</f>
        <v>&lt;List Requirement Here&gt;</v>
      </c>
      <c r="O181" s="379" t="str">
        <f>IF('Council Own'!G97="A","A"," ")</f>
        <v xml:space="preserve"> </v>
      </c>
      <c r="Q181" s="369"/>
      <c r="R181" s="418" t="str">
        <f>'Council Own'!C145</f>
        <v>&lt;List Requirement Here&gt;</v>
      </c>
      <c r="S181" s="379" t="str">
        <f>IF('Council Own'!G145="A","A"," ")</f>
        <v xml:space="preserve"> </v>
      </c>
    </row>
    <row r="182" spans="1:19" x14ac:dyDescent="0.2">
      <c r="E182" s="586" t="str">
        <f>'Fun Patches'!C46</f>
        <v>&lt;LIST PATCH HERE&gt;</v>
      </c>
      <c r="F182" s="587"/>
      <c r="G182" s="379" t="str">
        <f>IF('Fun Patches'!G46="A","A"," ")</f>
        <v xml:space="preserve"> </v>
      </c>
      <c r="I182" s="369"/>
      <c r="J182" s="418" t="str">
        <f>'Council Own'!C50</f>
        <v>&lt;List Requirement Here&gt;</v>
      </c>
      <c r="K182" s="379" t="str">
        <f>IF('Council Own'!G50="A","A"," ")</f>
        <v xml:space="preserve"> </v>
      </c>
      <c r="M182" s="369"/>
      <c r="N182" s="418" t="str">
        <f>'Council Own'!C98</f>
        <v>&lt;List Requirement Here&gt;</v>
      </c>
      <c r="O182" s="379" t="str">
        <f>IF('Council Own'!G98="A","A"," ")</f>
        <v xml:space="preserve"> </v>
      </c>
      <c r="Q182" s="369"/>
      <c r="R182" s="418" t="str">
        <f>'Council Own'!C146</f>
        <v>&lt;List Requirement Here&gt;</v>
      </c>
      <c r="S182" s="379" t="str">
        <f>IF('Council Own'!G146="A","A"," ")</f>
        <v xml:space="preserve"> </v>
      </c>
    </row>
    <row r="183" spans="1:19" x14ac:dyDescent="0.2">
      <c r="E183" s="588" t="str">
        <f>'Fun Patches'!C47</f>
        <v>&lt;LIST PATCH HERE&gt;</v>
      </c>
      <c r="F183" s="589"/>
      <c r="G183" s="372" t="str">
        <f>IF('Fun Patches'!G47="A","A"," ")</f>
        <v xml:space="preserve"> </v>
      </c>
      <c r="I183" s="416"/>
      <c r="J183" s="385"/>
      <c r="K183" s="425"/>
    </row>
    <row r="184" spans="1:19" x14ac:dyDescent="0.2">
      <c r="E184" s="586" t="str">
        <f>'Fun Patches'!C48</f>
        <v>&lt;LIST PATCH HERE&gt;</v>
      </c>
      <c r="F184" s="587"/>
      <c r="G184" s="379" t="str">
        <f>IF('Fun Patches'!G48="A","A"," ")</f>
        <v xml:space="preserve"> </v>
      </c>
      <c r="I184" s="416"/>
      <c r="J184" s="385"/>
      <c r="K184" s="425"/>
    </row>
    <row r="185" spans="1:19" x14ac:dyDescent="0.2">
      <c r="E185" s="586" t="str">
        <f>'Fun Patches'!C49</f>
        <v>&lt;LIST PATCH HERE&gt;</v>
      </c>
      <c r="F185" s="587"/>
      <c r="G185" s="379" t="str">
        <f>IF('Fun Patches'!G49="A","A"," ")</f>
        <v xml:space="preserve"> </v>
      </c>
      <c r="I185" s="416"/>
      <c r="J185" s="385"/>
      <c r="K185" s="425"/>
    </row>
    <row r="186" spans="1:19" x14ac:dyDescent="0.2">
      <c r="A186" s="578" t="s">
        <v>81</v>
      </c>
      <c r="B186" s="579"/>
      <c r="C186" s="579"/>
      <c r="E186" s="586" t="str">
        <f>'Fun Patches'!C50</f>
        <v>&lt;LIST PATCH HERE&gt;</v>
      </c>
      <c r="F186" s="587"/>
      <c r="G186" s="379" t="str">
        <f>IF('Fun Patches'!G50="A","A"," ")</f>
        <v xml:space="preserve"> </v>
      </c>
      <c r="I186" s="416"/>
      <c r="J186" s="385"/>
      <c r="K186" s="425"/>
    </row>
    <row r="187" spans="1:19" x14ac:dyDescent="0.2">
      <c r="A187" s="580" t="s">
        <v>78</v>
      </c>
      <c r="B187" s="581"/>
      <c r="C187" s="582"/>
      <c r="E187" s="586" t="str">
        <f>'Fun Patches'!C51</f>
        <v>&lt;LIST PATCH HERE&gt;</v>
      </c>
      <c r="F187" s="587"/>
      <c r="G187" s="379" t="str">
        <f>IF('Fun Patches'!G51="A","A"," ")</f>
        <v xml:space="preserve"> </v>
      </c>
      <c r="I187" s="416"/>
      <c r="J187" s="385"/>
      <c r="K187" s="425"/>
    </row>
    <row r="188" spans="1:19" x14ac:dyDescent="0.2">
      <c r="A188" s="580" t="s">
        <v>79</v>
      </c>
      <c r="B188" s="581"/>
      <c r="C188" s="582"/>
      <c r="E188" s="586" t="str">
        <f>'Fun Patches'!C52</f>
        <v>&lt;LIST PATCH HERE&gt;</v>
      </c>
      <c r="F188" s="587"/>
      <c r="G188" s="379" t="str">
        <f>IF('Fun Patches'!G52="A","A"," ")</f>
        <v xml:space="preserve"> </v>
      </c>
      <c r="I188" s="416"/>
      <c r="J188" s="385"/>
      <c r="K188" s="425"/>
    </row>
    <row r="189" spans="1:19" x14ac:dyDescent="0.2">
      <c r="A189" s="595" t="s">
        <v>80</v>
      </c>
      <c r="B189" s="596"/>
      <c r="C189" s="597"/>
      <c r="E189" s="586" t="str">
        <f>'Fun Patches'!C53</f>
        <v>&lt;LIST PATCH HERE&gt;</v>
      </c>
      <c r="F189" s="587"/>
      <c r="G189" s="379" t="str">
        <f>IF('Fun Patches'!G53="A","A"," ")</f>
        <v xml:space="preserve"> </v>
      </c>
      <c r="J189" s="376"/>
      <c r="K189" s="376"/>
    </row>
    <row r="190" spans="1:19" x14ac:dyDescent="0.2">
      <c r="E190" s="586" t="str">
        <f>'Fun Patches'!C54</f>
        <v>&lt;LIST PATCH HERE&gt;</v>
      </c>
      <c r="F190" s="587"/>
      <c r="G190" s="379" t="str">
        <f>IF('Fun Patches'!G54="A","A"," ")</f>
        <v xml:space="preserve"> </v>
      </c>
    </row>
    <row r="191" spans="1:19" x14ac:dyDescent="0.2">
      <c r="E191" s="416"/>
      <c r="F191" s="385"/>
      <c r="G191" s="425"/>
    </row>
    <row r="222" spans="1:3" x14ac:dyDescent="0.2">
      <c r="A222" s="424"/>
      <c r="B222" s="424"/>
      <c r="C222" s="424"/>
    </row>
    <row r="225" spans="1:3" x14ac:dyDescent="0.2">
      <c r="A225" s="424"/>
      <c r="B225" s="424"/>
      <c r="C225" s="424"/>
    </row>
    <row r="226" spans="1:3" x14ac:dyDescent="0.2">
      <c r="A226" s="424"/>
      <c r="B226" s="424"/>
      <c r="C226" s="424"/>
    </row>
    <row r="227" spans="1:3" x14ac:dyDescent="0.2">
      <c r="A227" s="424"/>
      <c r="B227" s="424"/>
      <c r="C227" s="424"/>
    </row>
    <row r="228" spans="1:3" x14ac:dyDescent="0.2">
      <c r="A228" s="424"/>
      <c r="B228" s="424"/>
      <c r="C228" s="424"/>
    </row>
    <row r="229" spans="1:3" x14ac:dyDescent="0.2">
      <c r="A229" s="424"/>
      <c r="B229" s="424"/>
      <c r="C229" s="424"/>
    </row>
  </sheetData>
  <sheetProtection password="EB7E" sheet="1" objects="1" scenarios="1" selectLockedCells="1" selectUnlockedCells="1"/>
  <mergeCells count="178">
    <mergeCell ref="A188:C188"/>
    <mergeCell ref="E188:F188"/>
    <mergeCell ref="A189:C189"/>
    <mergeCell ref="E189:F189"/>
    <mergeCell ref="E190:F190"/>
    <mergeCell ref="E183:F183"/>
    <mergeCell ref="E184:F184"/>
    <mergeCell ref="E185:F185"/>
    <mergeCell ref="A186:C186"/>
    <mergeCell ref="E186:F186"/>
    <mergeCell ref="A187:C187"/>
    <mergeCell ref="E187:F187"/>
    <mergeCell ref="E177:F177"/>
    <mergeCell ref="E178:F178"/>
    <mergeCell ref="E179:F179"/>
    <mergeCell ref="E180:F180"/>
    <mergeCell ref="E181:F181"/>
    <mergeCell ref="E182:F182"/>
    <mergeCell ref="E171:F171"/>
    <mergeCell ref="E172:F172"/>
    <mergeCell ref="E173:F173"/>
    <mergeCell ref="E174:F174"/>
    <mergeCell ref="E175:F175"/>
    <mergeCell ref="E176:F176"/>
    <mergeCell ref="E165:F165"/>
    <mergeCell ref="E166:F166"/>
    <mergeCell ref="E167:F167"/>
    <mergeCell ref="E168:F168"/>
    <mergeCell ref="E169:F169"/>
    <mergeCell ref="E170:F170"/>
    <mergeCell ref="E159:F159"/>
    <mergeCell ref="E160:F160"/>
    <mergeCell ref="E161:F161"/>
    <mergeCell ref="E162:F162"/>
    <mergeCell ref="E163:F163"/>
    <mergeCell ref="E164:F164"/>
    <mergeCell ref="E153:F153"/>
    <mergeCell ref="E154:F154"/>
    <mergeCell ref="E155:F155"/>
    <mergeCell ref="E156:F156"/>
    <mergeCell ref="E157:F157"/>
    <mergeCell ref="E158:F158"/>
    <mergeCell ref="A148:B148"/>
    <mergeCell ref="E148:F148"/>
    <mergeCell ref="E149:F149"/>
    <mergeCell ref="E150:F150"/>
    <mergeCell ref="E151:F151"/>
    <mergeCell ref="E152:F152"/>
    <mergeCell ref="A145:B145"/>
    <mergeCell ref="E145:F145"/>
    <mergeCell ref="A146:B146"/>
    <mergeCell ref="E146:F146"/>
    <mergeCell ref="A147:B147"/>
    <mergeCell ref="E147:F147"/>
    <mergeCell ref="A142:C142"/>
    <mergeCell ref="E142:F142"/>
    <mergeCell ref="A143:B143"/>
    <mergeCell ref="E143:F143"/>
    <mergeCell ref="A144:B144"/>
    <mergeCell ref="E144:F144"/>
    <mergeCell ref="A140:C140"/>
    <mergeCell ref="E140:G140"/>
    <mergeCell ref="I140:K140"/>
    <mergeCell ref="M140:O140"/>
    <mergeCell ref="Q140:S140"/>
    <mergeCell ref="E141:F141"/>
    <mergeCell ref="Q111:R111"/>
    <mergeCell ref="Q117:R117"/>
    <mergeCell ref="I122:K122"/>
    <mergeCell ref="Q124:S124"/>
    <mergeCell ref="E126:G126"/>
    <mergeCell ref="A131:C131"/>
    <mergeCell ref="I101:K101"/>
    <mergeCell ref="A104:C104"/>
    <mergeCell ref="E105:G105"/>
    <mergeCell ref="Q105:R105"/>
    <mergeCell ref="M108:O108"/>
    <mergeCell ref="A110:C110"/>
    <mergeCell ref="Q95:R95"/>
    <mergeCell ref="Q96:R96"/>
    <mergeCell ref="M97:O97"/>
    <mergeCell ref="Q97:R97"/>
    <mergeCell ref="Q98:R98"/>
    <mergeCell ref="Q99:R99"/>
    <mergeCell ref="Q89:R89"/>
    <mergeCell ref="Q90:R90"/>
    <mergeCell ref="Q91:R91"/>
    <mergeCell ref="Q92:R92"/>
    <mergeCell ref="Q93:R93"/>
    <mergeCell ref="Q94:R94"/>
    <mergeCell ref="A85:B85"/>
    <mergeCell ref="Q85:R85"/>
    <mergeCell ref="Q86:R86"/>
    <mergeCell ref="A87:C87"/>
    <mergeCell ref="Q87:R87"/>
    <mergeCell ref="B88:C88"/>
    <mergeCell ref="Q88:R88"/>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76:B76"/>
    <mergeCell ref="M76:O76"/>
    <mergeCell ref="Q76:R76"/>
    <mergeCell ref="A77:B77"/>
    <mergeCell ref="Q77:R77"/>
    <mergeCell ref="A78:B78"/>
    <mergeCell ref="Q78:R78"/>
    <mergeCell ref="A73:B73"/>
    <mergeCell ref="Q73:R73"/>
    <mergeCell ref="A74:B74"/>
    <mergeCell ref="Q74:R74"/>
    <mergeCell ref="A75:B75"/>
    <mergeCell ref="Q75:R75"/>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Q28:S28"/>
    <mergeCell ref="M32:O32"/>
    <mergeCell ref="I36:K36"/>
    <mergeCell ref="E40:G40"/>
    <mergeCell ref="A44:C44"/>
    <mergeCell ref="Q49:S49"/>
    <mergeCell ref="A18:B18"/>
    <mergeCell ref="A19:B19"/>
    <mergeCell ref="E19:G19"/>
    <mergeCell ref="A20:B20"/>
    <mergeCell ref="A21:B21"/>
    <mergeCell ref="A23:C23"/>
    <mergeCell ref="A13:B13"/>
    <mergeCell ref="A14:B14"/>
    <mergeCell ref="A15:B15"/>
    <mergeCell ref="I15:K15"/>
    <mergeCell ref="A16:C16"/>
    <mergeCell ref="A17:B17"/>
    <mergeCell ref="A8:B8"/>
    <mergeCell ref="A9:B9"/>
    <mergeCell ref="A10:C10"/>
    <mergeCell ref="A11:B11"/>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s>
  <pageMargins left="0.75" right="0.75" top="0.4" bottom="0.2" header="0.2" footer="0.2"/>
  <pageSetup scale="64" fitToHeight="0" orientation="landscape" horizontalDpi="300" verticalDpi="300" r:id="rId1"/>
  <headerFooter alignWithMargins="0">
    <oddHeader>&amp;C&amp;"Arial,Bold"&amp;12CadetteTrax - &amp;10&amp;D</oddHeader>
  </headerFooter>
  <rowBreaks count="1" manualBreakCount="1">
    <brk id="69" max="18"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9"/>
  <sheetViews>
    <sheetView showGridLines="0" zoomScale="90" zoomScaleNormal="90" workbookViewId="0">
      <selection activeCell="A2" sqref="A2"/>
    </sheetView>
  </sheetViews>
  <sheetFormatPr defaultRowHeight="12.75" x14ac:dyDescent="0.2"/>
  <cols>
    <col min="1" max="1" width="2.7109375" style="363" customWidth="1"/>
    <col min="2" max="2" width="30.7109375" style="363" customWidth="1"/>
    <col min="3" max="4" width="2.5703125" style="363" customWidth="1"/>
    <col min="5" max="5" width="2.7109375" style="363" bestFit="1" customWidth="1"/>
    <col min="6" max="6" width="30.28515625" style="363" customWidth="1"/>
    <col min="7" max="7" width="3" style="363" customWidth="1"/>
    <col min="8" max="8" width="3.140625" style="363" customWidth="1"/>
    <col min="9" max="9" width="2" style="363" customWidth="1"/>
    <col min="10" max="10" width="30.28515625" style="363" customWidth="1"/>
    <col min="11" max="11" width="3" style="363" customWidth="1"/>
    <col min="12" max="12" width="3.140625" style="363" customWidth="1"/>
    <col min="13" max="13" width="2" style="363" customWidth="1"/>
    <col min="14" max="14" width="30.28515625" style="363" customWidth="1"/>
    <col min="15" max="16" width="3" style="363" customWidth="1"/>
    <col min="17" max="17" width="2.7109375" style="363" customWidth="1"/>
    <col min="18" max="18" width="30.5703125" style="363" customWidth="1"/>
    <col min="19" max="19" width="2.7109375" style="363" customWidth="1"/>
    <col min="20" max="16384" width="9.140625" style="363"/>
  </cols>
  <sheetData>
    <row r="1" spans="1:21" ht="21" customHeight="1" x14ac:dyDescent="0.35">
      <c r="A1" s="619" t="str">
        <f>'Parent Contact Info'!B53</f>
        <v>Alex</v>
      </c>
      <c r="B1" s="620"/>
      <c r="C1" s="620"/>
      <c r="D1" s="388"/>
      <c r="E1" s="610" t="s">
        <v>16</v>
      </c>
      <c r="F1" s="615"/>
      <c r="G1" s="615"/>
      <c r="I1" s="610" t="s">
        <v>16</v>
      </c>
      <c r="J1" s="610"/>
      <c r="K1" s="610"/>
      <c r="M1" s="610" t="s">
        <v>16</v>
      </c>
      <c r="N1" s="610"/>
      <c r="O1" s="610"/>
      <c r="Q1" s="610" t="s">
        <v>16</v>
      </c>
      <c r="R1" s="610"/>
      <c r="S1" s="610"/>
      <c r="T1" s="361"/>
      <c r="U1" s="361"/>
    </row>
    <row r="2" spans="1:21" s="367" customFormat="1" ht="13.5" thickBot="1" x14ac:dyDescent="0.25">
      <c r="A2" s="364"/>
      <c r="B2" s="365"/>
      <c r="C2" s="366" t="s">
        <v>17</v>
      </c>
      <c r="D2" s="365"/>
      <c r="E2" s="583" t="str">
        <f>Badges!B52</f>
        <v>Public Speaker</v>
      </c>
      <c r="F2" s="584"/>
      <c r="G2" s="584"/>
      <c r="H2" s="363"/>
      <c r="I2" s="583" t="str">
        <f>Badges!B122</f>
        <v>Book Artist</v>
      </c>
      <c r="J2" s="584"/>
      <c r="K2" s="584"/>
      <c r="L2" s="363"/>
      <c r="M2" s="583" t="str">
        <f>Badges!B191</f>
        <v>Trailblazing</v>
      </c>
      <c r="N2" s="584"/>
      <c r="O2" s="584"/>
      <c r="Q2" s="583" t="str">
        <f>Badges!B261</f>
        <v>Animal Helpers</v>
      </c>
      <c r="R2" s="584"/>
      <c r="S2" s="584"/>
      <c r="T2" s="361"/>
      <c r="U2" s="361"/>
    </row>
    <row r="3" spans="1:21" x14ac:dyDescent="0.2">
      <c r="A3" s="617" t="s">
        <v>147</v>
      </c>
      <c r="B3" s="618"/>
      <c r="C3" s="368">
        <f>INT(COUNTIF(C5:C21,"C"))+INT(COUNTIF(C73:C85,"C"))</f>
        <v>1</v>
      </c>
      <c r="E3" s="369">
        <v>2</v>
      </c>
      <c r="F3" s="370" t="str">
        <f>Badges!C57</f>
        <v>Focus on body language</v>
      </c>
      <c r="G3" s="371"/>
      <c r="I3" s="369">
        <v>3</v>
      </c>
      <c r="J3" s="370" t="str">
        <f>Badges!C131</f>
        <v>Try out book artist techniques</v>
      </c>
      <c r="K3" s="371"/>
      <c r="M3" s="369">
        <v>4</v>
      </c>
      <c r="N3" s="370" t="str">
        <f>Badges!C204</f>
        <v>Gain some trailblazing know-how</v>
      </c>
      <c r="O3" s="371"/>
      <c r="Q3" s="369">
        <v>5</v>
      </c>
      <c r="R3" s="370" t="str">
        <f>Badges!C278</f>
        <v>Look at how animals might help us</v>
      </c>
      <c r="S3" s="371"/>
      <c r="T3" s="361"/>
      <c r="U3" s="361"/>
    </row>
    <row r="4" spans="1:21" x14ac:dyDescent="0.2">
      <c r="A4" s="577" t="str">
        <f>Summary!A3</f>
        <v>It's Your World -- Change It!</v>
      </c>
      <c r="B4" s="577"/>
      <c r="C4" s="577"/>
      <c r="E4" s="369"/>
      <c r="F4" s="370" t="str">
        <f>Badges!C58</f>
        <v>Get a group together and play</v>
      </c>
      <c r="G4" s="372" t="str">
        <f>IF(Badges!H58="A","A"," ")</f>
        <v xml:space="preserve"> </v>
      </c>
      <c r="I4" s="369"/>
      <c r="J4" s="370" t="str">
        <f>Badges!C132</f>
        <v>Fold method and glue method</v>
      </c>
      <c r="K4" s="372" t="str">
        <f>IF(Badges!H132="A","A"," ")</f>
        <v xml:space="preserve"> </v>
      </c>
      <c r="M4" s="369"/>
      <c r="N4" s="370" t="str">
        <f>Badges!C205</f>
        <v>Learn how to purify water</v>
      </c>
      <c r="O4" s="372" t="str">
        <f>IF(Badges!H205="A","A"," ")</f>
        <v xml:space="preserve"> </v>
      </c>
      <c r="Q4" s="369"/>
      <c r="R4" s="370" t="str">
        <f>Badges!C279</f>
        <v>Get a sense of different animals'</v>
      </c>
      <c r="S4" s="372" t="str">
        <f>IF(Badges!H279="A","A"," ")</f>
        <v xml:space="preserve"> </v>
      </c>
      <c r="T4" s="361"/>
      <c r="U4" s="361"/>
    </row>
    <row r="5" spans="1:21" ht="12.75" customHeight="1" x14ac:dyDescent="0.2">
      <c r="A5" s="608" t="str">
        <f>Summary!A4</f>
        <v>Digital Movie Maker</v>
      </c>
      <c r="B5" s="609"/>
      <c r="C5" s="373" t="str">
        <f>IF(Badges!H28="C","C",IF(Badges!H28="P","P",""))</f>
        <v/>
      </c>
      <c r="E5" s="369"/>
      <c r="F5" s="370" t="str">
        <f>Badges!C59</f>
        <v>Videotape yourself miming one</v>
      </c>
      <c r="G5" s="372" t="str">
        <f>IF(Badges!H59="A","A"," ")</f>
        <v xml:space="preserve"> </v>
      </c>
      <c r="I5" s="369"/>
      <c r="J5" s="370" t="str">
        <f>Badges!C133</f>
        <v>Fold method and stitch method</v>
      </c>
      <c r="K5" s="372" t="str">
        <f>IF(Badges!H133="A","A"," ")</f>
        <v>A</v>
      </c>
      <c r="M5" s="369"/>
      <c r="N5" s="370" t="str">
        <f>Badges!C206</f>
        <v>Practice navigating with a map and</v>
      </c>
      <c r="O5" s="372" t="str">
        <f>IF(Badges!H206="A","A"," ")</f>
        <v xml:space="preserve"> </v>
      </c>
      <c r="Q5" s="369"/>
      <c r="R5" s="370" t="str">
        <f>Badges!C280</f>
        <v>Talk to an animal expert at a zoo</v>
      </c>
      <c r="S5" s="372" t="str">
        <f>IF(Badges!H280="A","A"," ")</f>
        <v xml:space="preserve"> </v>
      </c>
      <c r="T5" s="361"/>
      <c r="U5" s="361"/>
    </row>
    <row r="6" spans="1:21" ht="12.75" customHeight="1" x14ac:dyDescent="0.2">
      <c r="A6" s="606" t="str">
        <f>Summary!A5</f>
        <v>Eating for Beauty</v>
      </c>
      <c r="B6" s="607"/>
      <c r="C6" s="374" t="str">
        <f>IF(Badges!H51="C","C",IF(Badges!H51="P","P",""))</f>
        <v/>
      </c>
      <c r="E6" s="369"/>
      <c r="F6" s="370" t="str">
        <f>Badges!C60</f>
        <v>Pretend an item is something else</v>
      </c>
      <c r="G6" s="372" t="str">
        <f>IF(Badges!H60="A","A"," ")</f>
        <v xml:space="preserve"> </v>
      </c>
      <c r="I6" s="369"/>
      <c r="J6" s="370" t="str">
        <f>Badges!C134</f>
        <v>Glue method and stitch method</v>
      </c>
      <c r="K6" s="372" t="str">
        <f>IF(Badges!H134="A","A"," ")</f>
        <v xml:space="preserve"> </v>
      </c>
      <c r="M6" s="369"/>
      <c r="N6" s="370" t="str">
        <f>Badges!C207</f>
        <v>Pitch your tent three times in three</v>
      </c>
      <c r="O6" s="372" t="str">
        <f>IF(Badges!H207="A","A"," ")</f>
        <v xml:space="preserve"> </v>
      </c>
      <c r="Q6" s="369"/>
      <c r="R6" s="370" t="str">
        <f>Badges!C281</f>
        <v>Practice being a scientist</v>
      </c>
      <c r="S6" s="372" t="str">
        <f>IF(Badges!H281="A","A"," ")</f>
        <v xml:space="preserve"> </v>
      </c>
      <c r="T6" s="361"/>
      <c r="U6" s="361"/>
    </row>
    <row r="7" spans="1:21" x14ac:dyDescent="0.2">
      <c r="A7" s="606" t="str">
        <f>Summary!A6</f>
        <v>Public Speaker</v>
      </c>
      <c r="B7" s="607"/>
      <c r="C7" s="374" t="str">
        <f>IF(Badges!H74="C","C",IF(Badges!H74="P","P",""))</f>
        <v/>
      </c>
      <c r="E7" s="369">
        <v>3</v>
      </c>
      <c r="F7" s="370" t="str">
        <f>Badges!C61</f>
        <v>Find your voice</v>
      </c>
      <c r="G7" s="371"/>
      <c r="I7" s="369">
        <v>4</v>
      </c>
      <c r="J7" s="370" t="str">
        <f>Badges!C135</f>
        <v>Focus on function</v>
      </c>
      <c r="K7" s="371"/>
      <c r="M7" s="369">
        <v>5</v>
      </c>
      <c r="N7" s="370" t="str">
        <f>Badges!C208</f>
        <v>Head out on the trail</v>
      </c>
      <c r="O7" s="371"/>
      <c r="Q7" s="583" t="str">
        <f>Badges!B284</f>
        <v>Field Day</v>
      </c>
      <c r="R7" s="584"/>
      <c r="S7" s="584"/>
    </row>
    <row r="8" spans="1:21" x14ac:dyDescent="0.2">
      <c r="A8" s="606" t="str">
        <f>Summary!A7</f>
        <v>Science of Happiness</v>
      </c>
      <c r="B8" s="607"/>
      <c r="C8" s="374" t="str">
        <f>IF(Badges!H97="C","C",IF(Badges!H97="P","P",""))</f>
        <v/>
      </c>
      <c r="E8" s="369"/>
      <c r="F8" s="370" t="str">
        <f>Badges!C62</f>
        <v>Repeat one word, one sentence, and</v>
      </c>
      <c r="G8" s="372" t="str">
        <f>IF(Badges!H62="A","A"," ")</f>
        <v xml:space="preserve"> </v>
      </c>
      <c r="I8" s="369"/>
      <c r="J8" s="370" t="str">
        <f>Badges!C136</f>
        <v>Make an organizational book</v>
      </c>
      <c r="K8" s="372" t="str">
        <f>IF(Badges!H136="A","A"," ")</f>
        <v xml:space="preserve"> </v>
      </c>
      <c r="M8" s="369"/>
      <c r="N8" s="370" t="str">
        <f>Badges!C209</f>
        <v>Play stuff-sack dramatics</v>
      </c>
      <c r="O8" s="372" t="str">
        <f>IF(Badges!H209="A","A"," ")</f>
        <v xml:space="preserve"> </v>
      </c>
      <c r="Q8" s="369">
        <v>1</v>
      </c>
      <c r="R8" s="370" t="str">
        <f>Badges!C285</f>
        <v>Team up and dress up</v>
      </c>
      <c r="S8" s="371"/>
    </row>
    <row r="9" spans="1:21" x14ac:dyDescent="0.2">
      <c r="A9" s="613" t="str">
        <f>Summary!A8</f>
        <v>Screenwriter</v>
      </c>
      <c r="B9" s="614"/>
      <c r="C9" s="375" t="str">
        <f>IF(Badges!H120="C","C",IF(Badges!H120="P","P",""))</f>
        <v/>
      </c>
      <c r="E9" s="369"/>
      <c r="F9" s="370" t="str">
        <f>Badges!C63</f>
        <v>Tell your own story, from birth until</v>
      </c>
      <c r="G9" s="372" t="str">
        <f>IF(Badges!H63="A","A"," ")</f>
        <v xml:space="preserve"> </v>
      </c>
      <c r="I9" s="369"/>
      <c r="J9" s="370" t="str">
        <f>Badges!C137</f>
        <v>Make a scrapbook, memory book,</v>
      </c>
      <c r="K9" s="372" t="str">
        <f>IF(Badges!H137="A","A"," ")</f>
        <v xml:space="preserve"> </v>
      </c>
      <c r="M9" s="369"/>
      <c r="N9" s="370" t="str">
        <f>Badges!C210</f>
        <v>See the stars</v>
      </c>
      <c r="O9" s="372" t="str">
        <f>IF(Badges!H210="A","A"," ")</f>
        <v xml:space="preserve"> </v>
      </c>
      <c r="Q9" s="369"/>
      <c r="R9" s="370" t="str">
        <f>Badges!C286</f>
        <v>Go, Blue! Go, Red!</v>
      </c>
      <c r="S9" s="372" t="str">
        <f>IF(Badges!H286="A","A"," ")</f>
        <v xml:space="preserve"> </v>
      </c>
    </row>
    <row r="10" spans="1:21" x14ac:dyDescent="0.2">
      <c r="A10" s="577" t="str">
        <f>Summary!A9</f>
        <v>It's Your Planet -- Love It!</v>
      </c>
      <c r="B10" s="577"/>
      <c r="C10" s="577"/>
      <c r="E10" s="369"/>
      <c r="F10" s="370" t="str">
        <f>Badges!C64</f>
        <v>Practice impressions of three</v>
      </c>
      <c r="G10" s="372" t="str">
        <f>IF(Badges!H64="A","A"," ")</f>
        <v xml:space="preserve"> </v>
      </c>
      <c r="I10" s="369"/>
      <c r="J10" s="370" t="str">
        <f>Badges!C138</f>
        <v>Make a gift book</v>
      </c>
      <c r="K10" s="372" t="str">
        <f>IF(Badges!H138="A","A"," ")</f>
        <v xml:space="preserve"> </v>
      </c>
      <c r="M10" s="369"/>
      <c r="N10" s="370" t="str">
        <f>Badges!C211</f>
        <v>Tell a progressive story</v>
      </c>
      <c r="O10" s="372" t="str">
        <f>IF(Badges!H211="A","A"," ")</f>
        <v xml:space="preserve"> </v>
      </c>
      <c r="Q10" s="369"/>
      <c r="R10" s="370" t="str">
        <f>Badges!C287</f>
        <v>Unique uniforms</v>
      </c>
      <c r="S10" s="372" t="str">
        <f>IF(Badges!H287="A","A"," ")</f>
        <v xml:space="preserve"> </v>
      </c>
    </row>
    <row r="11" spans="1:21" x14ac:dyDescent="0.2">
      <c r="A11" s="608" t="str">
        <f>Summary!A10</f>
        <v>Book Artist</v>
      </c>
      <c r="B11" s="609"/>
      <c r="C11" s="373" t="str">
        <f>IF(Badges!H144="C","C",IF(Badges!H144="P","P",""))</f>
        <v>P</v>
      </c>
      <c r="E11" s="369">
        <v>4</v>
      </c>
      <c r="F11" s="370" t="str">
        <f>Badges!C65</f>
        <v>Choose or create a piece to perform</v>
      </c>
      <c r="G11" s="371"/>
      <c r="I11" s="369">
        <v>5</v>
      </c>
      <c r="J11" s="370" t="str">
        <f>Badges!C139</f>
        <v>Focus on style</v>
      </c>
      <c r="K11" s="371"/>
      <c r="M11" s="583" t="str">
        <f>Badges!B214</f>
        <v>Babysitter</v>
      </c>
      <c r="N11" s="584"/>
      <c r="O11" s="584"/>
      <c r="Q11" s="369"/>
      <c r="R11" s="370" t="str">
        <f>Badges!C288</f>
        <v>Theme costumes</v>
      </c>
      <c r="S11" s="372" t="str">
        <f>IF(Badges!H288="A","A"," ")</f>
        <v xml:space="preserve"> </v>
      </c>
    </row>
    <row r="12" spans="1:21" x14ac:dyDescent="0.2">
      <c r="A12" s="606" t="str">
        <f>Summary!A11</f>
        <v>Woodworker</v>
      </c>
      <c r="B12" s="607"/>
      <c r="C12" s="374" t="str">
        <f>IF(Badges!H167="C","C",IF(Badges!H167="P","P",""))</f>
        <v/>
      </c>
      <c r="E12" s="369"/>
      <c r="F12" s="370" t="str">
        <f>Badges!C66</f>
        <v>Write a speech about something</v>
      </c>
      <c r="G12" s="372" t="str">
        <f>IF(Badges!H66="A","A"," ")</f>
        <v xml:space="preserve"> </v>
      </c>
      <c r="I12" s="369"/>
      <c r="J12" s="370" t="str">
        <f>Badges!C140</f>
        <v xml:space="preserve">Make a book from something </v>
      </c>
      <c r="K12" s="372" t="str">
        <f>IF(Badges!H140="A","A"," ")</f>
        <v>A</v>
      </c>
      <c r="M12" s="369">
        <v>1</v>
      </c>
      <c r="N12" s="370" t="str">
        <f>Badges!C215</f>
        <v>Get to know how kids develop</v>
      </c>
      <c r="O12" s="371"/>
      <c r="Q12" s="369">
        <v>2</v>
      </c>
      <c r="R12" s="370" t="str">
        <f>Badges!C289</f>
        <v>Host a historical game</v>
      </c>
      <c r="S12" s="371"/>
    </row>
    <row r="13" spans="1:21" x14ac:dyDescent="0.2">
      <c r="A13" s="606" t="str">
        <f>Summary!A12</f>
        <v>Special Agent</v>
      </c>
      <c r="B13" s="607"/>
      <c r="C13" s="374" t="str">
        <f>IF(Badges!H190="C","C",IF(Badges!H190="P","P",""))</f>
        <v/>
      </c>
      <c r="E13" s="369"/>
      <c r="F13" s="370" t="str">
        <f>Badges!C67</f>
        <v>Create a piece for a character</v>
      </c>
      <c r="G13" s="372" t="str">
        <f>IF(Badges!H67="A","A"," ")</f>
        <v xml:space="preserve"> </v>
      </c>
      <c r="I13" s="369"/>
      <c r="J13" s="370" t="str">
        <f>Badges!C141</f>
        <v>Try a different binding technique or</v>
      </c>
      <c r="K13" s="372" t="str">
        <f>IF(Badges!H141="A","A"," ")</f>
        <v xml:space="preserve"> </v>
      </c>
      <c r="M13" s="369"/>
      <c r="N13" s="370" t="str">
        <f>Badges!C216</f>
        <v>Observe kids in person for at least</v>
      </c>
      <c r="O13" s="372" t="str">
        <f>IF(Badges!H216="A","A"," ")</f>
        <v xml:space="preserve"> </v>
      </c>
      <c r="Q13" s="369"/>
      <c r="R13" s="370" t="str">
        <f>Badges!C290</f>
        <v>An amazing race</v>
      </c>
      <c r="S13" s="372" t="str">
        <f>IF(Badges!H290="A","A"," ")</f>
        <v xml:space="preserve"> </v>
      </c>
    </row>
    <row r="14" spans="1:21" x14ac:dyDescent="0.2">
      <c r="A14" s="606" t="str">
        <f>Summary!A13</f>
        <v>Trailblazing</v>
      </c>
      <c r="B14" s="607"/>
      <c r="C14" s="374" t="str">
        <f>IF(Badges!H213="C","C",IF(Badges!H213="P","P",""))</f>
        <v/>
      </c>
      <c r="E14" s="369"/>
      <c r="F14" s="370" t="str">
        <f>Badges!C68</f>
        <v>Pick an existing piece</v>
      </c>
      <c r="G14" s="372" t="str">
        <f>IF(Badges!H68="A","A"," ")</f>
        <v xml:space="preserve"> </v>
      </c>
      <c r="I14" s="369"/>
      <c r="J14" s="370" t="str">
        <f>Badges!C142</f>
        <v>Get creative with the definition of</v>
      </c>
      <c r="K14" s="372" t="str">
        <f>IF(Badges!H142="A","A"," ")</f>
        <v xml:space="preserve"> </v>
      </c>
      <c r="M14" s="369"/>
      <c r="N14" s="370" t="str">
        <f>Badges!C217</f>
        <v xml:space="preserve">Ask an expert  </v>
      </c>
      <c r="O14" s="372" t="str">
        <f>IF(Badges!H217="A","A"," ")</f>
        <v xml:space="preserve"> </v>
      </c>
      <c r="Q14" s="369"/>
      <c r="R14" s="370" t="str">
        <f>Badges!C291</f>
        <v>Target practice</v>
      </c>
      <c r="S14" s="372" t="str">
        <f>IF(Badges!H291="A","A"," ")</f>
        <v xml:space="preserve"> </v>
      </c>
    </row>
    <row r="15" spans="1:21" x14ac:dyDescent="0.2">
      <c r="A15" s="613" t="str">
        <f>Summary!A14</f>
        <v>Babysitter</v>
      </c>
      <c r="B15" s="614"/>
      <c r="C15" s="375" t="str">
        <f>IF(Badges!H236="C","C",IF(Badges!H236="P","P",""))</f>
        <v/>
      </c>
      <c r="E15" s="369">
        <v>5</v>
      </c>
      <c r="F15" s="370" t="str">
        <f>Badges!C69</f>
        <v>Get onstage</v>
      </c>
      <c r="G15" s="371"/>
      <c r="I15" s="583" t="str">
        <f>Badges!B145</f>
        <v>Woodworker</v>
      </c>
      <c r="J15" s="584"/>
      <c r="K15" s="584"/>
      <c r="M15" s="369"/>
      <c r="N15" s="370" t="str">
        <f>Badges!C218</f>
        <v>Find information at the library or</v>
      </c>
      <c r="O15" s="372" t="str">
        <f>IF(Badges!H218="A","A"," ")</f>
        <v xml:space="preserve"> </v>
      </c>
      <c r="Q15" s="369"/>
      <c r="R15" s="370" t="str">
        <f>Badges!C292</f>
        <v>Tests of strength</v>
      </c>
      <c r="S15" s="372" t="str">
        <f>IF(Badges!H292="A","A"," ")</f>
        <v xml:space="preserve"> </v>
      </c>
    </row>
    <row r="16" spans="1:21" x14ac:dyDescent="0.2">
      <c r="A16" s="577" t="str">
        <f>Summary!A15</f>
        <v>It's Your Story -- Tell It!</v>
      </c>
      <c r="B16" s="577"/>
      <c r="C16" s="577"/>
      <c r="E16" s="369"/>
      <c r="F16" s="370" t="str">
        <f>Badges!C70</f>
        <v>Create a theater in your own home</v>
      </c>
      <c r="G16" s="372" t="str">
        <f>IF(Badges!H70="A","A"," ")</f>
        <v xml:space="preserve"> </v>
      </c>
      <c r="I16" s="369">
        <v>1</v>
      </c>
      <c r="J16" s="370" t="str">
        <f>Badges!C146</f>
        <v>Swing a hammer</v>
      </c>
      <c r="K16" s="371"/>
      <c r="M16" s="369">
        <v>2</v>
      </c>
      <c r="N16" s="370" t="str">
        <f>Badges!C219</f>
        <v>Prepare for challenges</v>
      </c>
      <c r="O16" s="371"/>
      <c r="Q16" s="369">
        <v>3</v>
      </c>
      <c r="R16" s="370" t="str">
        <f>Badges!C293</f>
        <v>Play a scientific game</v>
      </c>
      <c r="S16" s="371"/>
    </row>
    <row r="17" spans="1:19" x14ac:dyDescent="0.2">
      <c r="A17" s="608" t="str">
        <f>Summary!A16</f>
        <v>Night Owl</v>
      </c>
      <c r="B17" s="609"/>
      <c r="C17" s="373" t="str">
        <f>IF(Badges!H260="C","C",IF(Badges!H260="P","P",""))</f>
        <v/>
      </c>
      <c r="E17" s="369"/>
      <c r="F17" s="370" t="str">
        <f>Badges!C71</f>
        <v>Perform at school</v>
      </c>
      <c r="G17" s="372" t="str">
        <f>IF(Badges!H71="A","A"," ")</f>
        <v xml:space="preserve"> </v>
      </c>
      <c r="I17" s="369"/>
      <c r="J17" s="370" t="str">
        <f>Badges!C147</f>
        <v>Write your name in nails</v>
      </c>
      <c r="K17" s="372" t="str">
        <f>IF(Badges!H146="A","A"," ")</f>
        <v xml:space="preserve"> </v>
      </c>
      <c r="M17" s="369"/>
      <c r="N17" s="370" t="str">
        <f>Badges!C220</f>
        <v>Attend a babysitter training course</v>
      </c>
      <c r="O17" s="372" t="str">
        <f>IF(Badges!H220="A","A"," ")</f>
        <v xml:space="preserve"> </v>
      </c>
      <c r="Q17" s="369"/>
      <c r="R17" s="370" t="str">
        <f>Badges!C294</f>
        <v>Construction challenge</v>
      </c>
      <c r="S17" s="372" t="str">
        <f>IF(Badges!H294="A","A"," ")</f>
        <v xml:space="preserve"> </v>
      </c>
    </row>
    <row r="18" spans="1:19" x14ac:dyDescent="0.2">
      <c r="A18" s="606" t="str">
        <f>Summary!A17</f>
        <v>Animal Helpers</v>
      </c>
      <c r="B18" s="607"/>
      <c r="C18" s="374" t="str">
        <f>IF(Badges!H283="C","C",IF(Badges!H283="P","P",""))</f>
        <v>P</v>
      </c>
      <c r="E18" s="369"/>
      <c r="F18" s="370" t="str">
        <f>Badges!C72</f>
        <v>Go to your audience</v>
      </c>
      <c r="G18" s="372" t="str">
        <f>IF(Badges!H72="A","A"," ")</f>
        <v xml:space="preserve"> </v>
      </c>
      <c r="I18" s="369"/>
      <c r="J18" s="370" t="str">
        <f>Badges!C148</f>
        <v>Make a design with nails on wood</v>
      </c>
      <c r="K18" s="372" t="str">
        <f>IF(Badges!H147="A","A"," ")</f>
        <v xml:space="preserve"> </v>
      </c>
      <c r="M18" s="369"/>
      <c r="N18" s="370" t="str">
        <f>Badges!C221</f>
        <v>Interview five moms about what they</v>
      </c>
      <c r="O18" s="372" t="str">
        <f>IF(Badges!H221="A","A"," ")</f>
        <v xml:space="preserve"> </v>
      </c>
      <c r="Q18" s="369"/>
      <c r="R18" s="370" t="str">
        <f>Badges!C295</f>
        <v>Soar winners</v>
      </c>
      <c r="S18" s="372" t="str">
        <f>IF(Badges!H295="A","A"," ")</f>
        <v xml:space="preserve"> </v>
      </c>
    </row>
    <row r="19" spans="1:19" x14ac:dyDescent="0.2">
      <c r="A19" s="606" t="str">
        <f>Summary!A18</f>
        <v>Field Day</v>
      </c>
      <c r="B19" s="607"/>
      <c r="C19" s="374" t="str">
        <f>IF(Badges!H306="C","C",IF(Badges!H306="P","P",""))</f>
        <v/>
      </c>
      <c r="E19" s="583" t="str">
        <f>Badges!B75</f>
        <v>Science of Happiness</v>
      </c>
      <c r="F19" s="584"/>
      <c r="G19" s="584"/>
      <c r="I19" s="369"/>
      <c r="J19" s="370" t="str">
        <f>Badges!C149</f>
        <v>Create a sculpture</v>
      </c>
      <c r="K19" s="372" t="str">
        <f>IF(Badges!H148="A","A"," ")</f>
        <v xml:space="preserve"> </v>
      </c>
      <c r="M19" s="369"/>
      <c r="N19" s="370" t="str">
        <f>Badges!C222</f>
        <v>Interview five experienced babysitters</v>
      </c>
      <c r="O19" s="372" t="str">
        <f>IF(Badges!H222="A","A"," ")</f>
        <v xml:space="preserve"> </v>
      </c>
      <c r="Q19" s="369"/>
      <c r="R19" s="370" t="str">
        <f>Badges!C296</f>
        <v>Make it "flink."</v>
      </c>
      <c r="S19" s="372" t="str">
        <f>IF(Badges!H296="A","A"," ")</f>
        <v xml:space="preserve"> </v>
      </c>
    </row>
    <row r="20" spans="1:19" x14ac:dyDescent="0.2">
      <c r="A20" s="606" t="str">
        <f>Summary!A19</f>
        <v>Entrepreneur</v>
      </c>
      <c r="B20" s="607"/>
      <c r="C20" s="374" t="str">
        <f>IF(Badges!H329="C","C",IF(Badges!H329="P","P",""))</f>
        <v/>
      </c>
      <c r="E20" s="369">
        <v>1</v>
      </c>
      <c r="F20" s="370" t="str">
        <f>Badges!C76</f>
        <v>Make yourself happier</v>
      </c>
      <c r="G20" s="371"/>
      <c r="I20" s="369">
        <v>2</v>
      </c>
      <c r="J20" s="370" t="str">
        <f>Badges!C150</f>
        <v>Keep it level</v>
      </c>
      <c r="K20" s="371"/>
      <c r="M20" s="369">
        <v>3</v>
      </c>
      <c r="N20" s="370" t="str">
        <f>Badges!C223</f>
        <v>Focus on play</v>
      </c>
      <c r="O20" s="371"/>
      <c r="Q20" s="369">
        <v>4</v>
      </c>
      <c r="R20" s="370" t="str">
        <f>Badges!C297</f>
        <v>Find fun in fiction</v>
      </c>
      <c r="S20" s="371"/>
    </row>
    <row r="21" spans="1:19" x14ac:dyDescent="0.2">
      <c r="A21" s="606" t="str">
        <f>Summary!A20</f>
        <v>Netiquette</v>
      </c>
      <c r="B21" s="607"/>
      <c r="C21" s="374" t="str">
        <f>IF(Badges!H352="C","C",IF(Badges!H352="P","P",""))</f>
        <v/>
      </c>
      <c r="E21" s="369"/>
      <c r="F21" s="370" t="str">
        <f>Badges!C77</f>
        <v>Get into a state of "flow"</v>
      </c>
      <c r="G21" s="372" t="str">
        <f>IF(Badges!H77="A","A"," ")</f>
        <v xml:space="preserve"> </v>
      </c>
      <c r="I21" s="369"/>
      <c r="J21" s="370" t="str">
        <f>Badges!C151</f>
        <v>Level up</v>
      </c>
      <c r="K21" s="372" t="str">
        <f>IF(Badges!H150="A","A"," ")</f>
        <v xml:space="preserve"> </v>
      </c>
      <c r="M21" s="369"/>
      <c r="N21" s="370" t="str">
        <f>Badges!C224</f>
        <v>Interview an educational toy or game</v>
      </c>
      <c r="O21" s="372" t="str">
        <f>IF(Badges!H224="A","A"," ")</f>
        <v xml:space="preserve"> </v>
      </c>
      <c r="Q21" s="369"/>
      <c r="R21" s="370" t="str">
        <f>Badges!C298</f>
        <v>From read to reality</v>
      </c>
      <c r="S21" s="372" t="str">
        <f>IF(Badges!H298="A","A"," ")</f>
        <v xml:space="preserve"> </v>
      </c>
    </row>
    <row r="22" spans="1:19" x14ac:dyDescent="0.2">
      <c r="A22" s="376"/>
      <c r="B22" s="377"/>
      <c r="C22" s="415"/>
      <c r="E22" s="369"/>
      <c r="F22" s="370" t="str">
        <f>Badges!C78</f>
        <v>Count three blessings</v>
      </c>
      <c r="G22" s="372" t="str">
        <f>IF(Badges!H78="A","A"," ")</f>
        <v xml:space="preserve"> </v>
      </c>
      <c r="I22" s="369"/>
      <c r="J22" s="370" t="str">
        <f>Badges!C152</f>
        <v>Make it right</v>
      </c>
      <c r="K22" s="372" t="str">
        <f>IF(Badges!H151="A","A"," ")</f>
        <v xml:space="preserve"> </v>
      </c>
      <c r="M22" s="369"/>
      <c r="N22" s="370" t="str">
        <f>Badges!C225</f>
        <v>Observe kids at a toy store for two</v>
      </c>
      <c r="O22" s="372" t="str">
        <f>IF(Badges!H225="A","A"," ")</f>
        <v xml:space="preserve"> </v>
      </c>
      <c r="Q22" s="369"/>
      <c r="R22" s="370" t="str">
        <f>Badges!C299</f>
        <v>From virtual to reality</v>
      </c>
      <c r="S22" s="372" t="str">
        <f>IF(Badges!H299="A","A"," ")</f>
        <v xml:space="preserve"> </v>
      </c>
    </row>
    <row r="23" spans="1:19" x14ac:dyDescent="0.2">
      <c r="A23" s="583" t="str">
        <f>Badges!B6</f>
        <v>Digital Movie Maker</v>
      </c>
      <c r="B23" s="584"/>
      <c r="C23" s="584"/>
      <c r="E23" s="369"/>
      <c r="F23" s="370" t="str">
        <f>Badges!C79</f>
        <v>Stop and smell the roses</v>
      </c>
      <c r="G23" s="372" t="str">
        <f>IF(Badges!H79="A","A"," ")</f>
        <v xml:space="preserve"> </v>
      </c>
      <c r="I23" s="369"/>
      <c r="J23" s="370" t="str">
        <f>Badges!C153</f>
        <v>Do a survey</v>
      </c>
      <c r="K23" s="372" t="str">
        <f>IF(Badges!H152="A","A"," ")</f>
        <v xml:space="preserve"> </v>
      </c>
      <c r="M23" s="369"/>
      <c r="N23" s="370" t="str">
        <f>Badges!C226</f>
        <v>Volunteer for at least two hours</v>
      </c>
      <c r="O23" s="372" t="str">
        <f>IF(Badges!H226="A","A"," ")</f>
        <v xml:space="preserve"> </v>
      </c>
      <c r="Q23" s="369"/>
      <c r="R23" s="370" t="str">
        <f>Badges!C300</f>
        <v>From board to reality</v>
      </c>
      <c r="S23" s="372" t="str">
        <f>IF(Badges!H300="A","A"," ")</f>
        <v xml:space="preserve"> </v>
      </c>
    </row>
    <row r="24" spans="1:19" x14ac:dyDescent="0.2">
      <c r="A24" s="369">
        <v>1</v>
      </c>
      <c r="B24" s="370" t="str">
        <f>Badges!C7</f>
        <v>Learn digital video basics</v>
      </c>
      <c r="C24" s="371"/>
      <c r="E24" s="369">
        <v>2</v>
      </c>
      <c r="F24" s="370" t="str">
        <f>Badges!C80</f>
        <v>Think differently for happiness</v>
      </c>
      <c r="G24" s="371"/>
      <c r="I24" s="369">
        <v>3</v>
      </c>
      <c r="J24" s="370" t="str">
        <f>Badges!C154</f>
        <v>Use a screwdriver</v>
      </c>
      <c r="K24" s="371"/>
      <c r="M24" s="369">
        <v>4</v>
      </c>
      <c r="N24" s="370" t="str">
        <f>Badges!C227</f>
        <v>Find potential employers</v>
      </c>
      <c r="O24" s="371"/>
      <c r="Q24" s="369">
        <v>5</v>
      </c>
      <c r="R24" s="370" t="str">
        <f>Badges!C301</f>
        <v>Stage your grand finale</v>
      </c>
      <c r="S24" s="371"/>
    </row>
    <row r="25" spans="1:19" x14ac:dyDescent="0.2">
      <c r="A25" s="369"/>
      <c r="B25" s="370" t="str">
        <f>Badges!C8</f>
        <v>Connect with a local expert to learn</v>
      </c>
      <c r="C25" s="372" t="str">
        <f>IF(Badges!H8="A","A"," ")</f>
        <v xml:space="preserve"> </v>
      </c>
      <c r="E25" s="369"/>
      <c r="F25" s="370" t="str">
        <f>Badges!C81</f>
        <v>Focus on what's realistic</v>
      </c>
      <c r="G25" s="372" t="str">
        <f>IF(Badges!H81="A","A"," ")</f>
        <v xml:space="preserve"> </v>
      </c>
      <c r="I25" s="369"/>
      <c r="J25" s="370" t="str">
        <f>Badges!C155</f>
        <v>Fix loose screws</v>
      </c>
      <c r="K25" s="372" t="str">
        <f>IF(Badges!H154="A","A"," ")</f>
        <v xml:space="preserve"> </v>
      </c>
      <c r="M25" s="369"/>
      <c r="N25" s="370" t="str">
        <f>Badges!C228</f>
        <v>Market yourself</v>
      </c>
      <c r="O25" s="372" t="str">
        <f>IF(Badges!H228="A","A"," ")</f>
        <v xml:space="preserve"> </v>
      </c>
      <c r="Q25" s="369"/>
      <c r="R25" s="370" t="str">
        <f>Badges!C302</f>
        <v>A puzzle pentathlon</v>
      </c>
      <c r="S25" s="372" t="str">
        <f>IF(Badges!H302="A","A"," ")</f>
        <v xml:space="preserve"> </v>
      </c>
    </row>
    <row r="26" spans="1:19" x14ac:dyDescent="0.2">
      <c r="A26" s="369"/>
      <c r="B26" s="370" t="str">
        <f>Badges!C9</f>
        <v>Take a class</v>
      </c>
      <c r="C26" s="372" t="str">
        <f>IF(Badges!H9="A","A"," ")</f>
        <v xml:space="preserve"> </v>
      </c>
      <c r="E26" s="369"/>
      <c r="F26" s="370" t="str">
        <f>Badges!C82</f>
        <v>Try to use your strengths</v>
      </c>
      <c r="G26" s="372" t="str">
        <f>IF(Badges!H82="A","A"," ")</f>
        <v xml:space="preserve"> </v>
      </c>
      <c r="I26" s="369"/>
      <c r="J26" s="370" t="str">
        <f>Badges!C156</f>
        <v>Attach it, detach it</v>
      </c>
      <c r="K26" s="372" t="str">
        <f>IF(Badges!H155="A","A"," ")</f>
        <v xml:space="preserve"> </v>
      </c>
      <c r="M26" s="369"/>
      <c r="N26" s="370" t="str">
        <f>Badges!C229</f>
        <v xml:space="preserve">Create a questionnaire to give to </v>
      </c>
      <c r="O26" s="372" t="str">
        <f>IF(Badges!H229="A","A"," ")</f>
        <v xml:space="preserve"> </v>
      </c>
      <c r="Q26" s="369"/>
      <c r="R26" s="370" t="str">
        <f>Badges!C303</f>
        <v>A relay pentathlon</v>
      </c>
      <c r="S26" s="372" t="str">
        <f>IF(Badges!H303="A","A"," ")</f>
        <v xml:space="preserve"> </v>
      </c>
    </row>
    <row r="27" spans="1:19" x14ac:dyDescent="0.2">
      <c r="A27" s="369"/>
      <c r="B27" s="370" t="str">
        <f>Badges!C10</f>
        <v>Teach yourself</v>
      </c>
      <c r="C27" s="372" t="str">
        <f>IF(Badges!H10="A","A"," ")</f>
        <v xml:space="preserve"> </v>
      </c>
      <c r="E27" s="369"/>
      <c r="F27" s="370" t="str">
        <f>Badges!C79</f>
        <v>Stop and smell the roses</v>
      </c>
      <c r="G27" s="372" t="str">
        <f>IF(Badges!H83="A","A"," ")</f>
        <v xml:space="preserve"> </v>
      </c>
      <c r="I27" s="369"/>
      <c r="J27" s="370" t="str">
        <f>Badges!C157</f>
        <v>Build with a screwdriver</v>
      </c>
      <c r="K27" s="372" t="str">
        <f>IF(Badges!H156="A","A"," ")</f>
        <v xml:space="preserve"> </v>
      </c>
      <c r="M27" s="369"/>
      <c r="N27" s="370" t="str">
        <f>Badges!C230</f>
        <v>Conduct interviews with potential</v>
      </c>
      <c r="O27" s="372" t="str">
        <f>IF(Badges!H230="A","A"," ")</f>
        <v xml:space="preserve"> </v>
      </c>
      <c r="Q27" s="369"/>
      <c r="R27" s="370" t="str">
        <f>Badges!C304</f>
        <v>A wheel pentathlon</v>
      </c>
      <c r="S27" s="372" t="str">
        <f>IF(Badges!H304="A","A"," ")</f>
        <v xml:space="preserve"> </v>
      </c>
    </row>
    <row r="28" spans="1:19" x14ac:dyDescent="0.2">
      <c r="A28" s="369">
        <v>2</v>
      </c>
      <c r="B28" s="370" t="str">
        <f>Badges!C11</f>
        <v>Film. Then film some more…</v>
      </c>
      <c r="C28" s="371"/>
      <c r="E28" s="369">
        <v>3</v>
      </c>
      <c r="F28" s="370" t="str">
        <f>Badges!C84</f>
        <v>Get happy through others</v>
      </c>
      <c r="G28" s="371"/>
      <c r="I28" s="369">
        <v>4</v>
      </c>
      <c r="J28" s="370" t="str">
        <f>Badges!C158</f>
        <v>Saw some wood</v>
      </c>
      <c r="K28" s="371"/>
      <c r="M28" s="369">
        <v>5</v>
      </c>
      <c r="N28" s="370" t="str">
        <f>Badges!C231</f>
        <v>Practice your babysitting skills</v>
      </c>
      <c r="O28" s="371"/>
      <c r="Q28" s="583" t="str">
        <f>Badges!B307</f>
        <v>Entrepreneur</v>
      </c>
      <c r="R28" s="584"/>
      <c r="S28" s="584"/>
    </row>
    <row r="29" spans="1:19" x14ac:dyDescent="0.2">
      <c r="A29" s="369"/>
      <c r="B29" s="370" t="str">
        <f>Badges!C12</f>
        <v>Film a sporting event</v>
      </c>
      <c r="C29" s="372" t="str">
        <f>IF(Badges!H12="A","A"," ")</f>
        <v xml:space="preserve"> </v>
      </c>
      <c r="E29" s="369"/>
      <c r="F29" s="370" t="str">
        <f>Badges!C85</f>
        <v>Make a gratitude visit</v>
      </c>
      <c r="G29" s="372" t="str">
        <f>IF(Badges!H85="A","A"," ")</f>
        <v xml:space="preserve"> </v>
      </c>
      <c r="I29" s="369"/>
      <c r="J29" s="370" t="str">
        <f>Badges!C159</f>
        <v>End the alphabet</v>
      </c>
      <c r="K29" s="372" t="str">
        <f>IF(Badges!H158="A","A"," ")</f>
        <v xml:space="preserve"> </v>
      </c>
      <c r="M29" s="369"/>
      <c r="N29" s="370" t="str">
        <f>Badges!C232</f>
        <v>Come prepared for a game</v>
      </c>
      <c r="O29" s="372" t="str">
        <f>IF(Badges!H232="A","A"," ")</f>
        <v xml:space="preserve"> </v>
      </c>
      <c r="Q29" s="369">
        <v>1</v>
      </c>
      <c r="R29" s="370" t="str">
        <f>Badges!C308</f>
        <v>Brainstorm business ideas</v>
      </c>
      <c r="S29" s="371"/>
    </row>
    <row r="30" spans="1:19" x14ac:dyDescent="0.2">
      <c r="A30" s="369"/>
      <c r="B30" s="370" t="str">
        <f>Badges!C13</f>
        <v>Film a celebration</v>
      </c>
      <c r="C30" s="372" t="str">
        <f>IF(Badges!H13="A","A"," ")</f>
        <v xml:space="preserve"> </v>
      </c>
      <c r="E30" s="369"/>
      <c r="F30" s="370" t="str">
        <f>Badges!C86</f>
        <v>Write a forgiveness letter</v>
      </c>
      <c r="G30" s="372" t="str">
        <f>IF(Badges!H86="A","A"," ")</f>
        <v xml:space="preserve"> </v>
      </c>
      <c r="I30" s="369"/>
      <c r="J30" s="370" t="str">
        <f>Badges!C160</f>
        <v>Square it off</v>
      </c>
      <c r="K30" s="372" t="str">
        <f>IF(Badges!H159="A","A"," ")</f>
        <v xml:space="preserve"> </v>
      </c>
      <c r="M30" s="369"/>
      <c r="N30" s="370" t="str">
        <f>Badges!C233</f>
        <v>Make a tasty snack</v>
      </c>
      <c r="O30" s="372" t="str">
        <f>IF(Badges!H233="A","A"," ")</f>
        <v xml:space="preserve"> </v>
      </c>
      <c r="Q30" s="369"/>
      <c r="R30" s="370" t="str">
        <f>Badges!C309</f>
        <v>Interview your client</v>
      </c>
      <c r="S30" s="372" t="str">
        <f>IF(Badges!H309="A","A"," ")</f>
        <v xml:space="preserve"> </v>
      </c>
    </row>
    <row r="31" spans="1:19" x14ac:dyDescent="0.2">
      <c r="A31" s="369"/>
      <c r="B31" s="370" t="str">
        <f>Badges!C14</f>
        <v>Film a day in your life</v>
      </c>
      <c r="C31" s="372" t="str">
        <f>IF(Badges!H14="A","A"," ")</f>
        <v xml:space="preserve"> </v>
      </c>
      <c r="E31" s="369"/>
      <c r="F31" s="370" t="str">
        <f>Badges!C83</f>
        <v>Be happy for others</v>
      </c>
      <c r="G31" s="372" t="str">
        <f>IF(Badges!H87="A","A"," ")</f>
        <v xml:space="preserve"> </v>
      </c>
      <c r="I31" s="369"/>
      <c r="J31" s="370" t="str">
        <f>Badges!C161</f>
        <v>Make a simple doll</v>
      </c>
      <c r="K31" s="372" t="str">
        <f>IF(Badges!H160="A","A"," ")</f>
        <v xml:space="preserve"> </v>
      </c>
      <c r="M31" s="369"/>
      <c r="N31" s="370" t="str">
        <f>Badges!C234</f>
        <v>Plan a fun craft</v>
      </c>
      <c r="O31" s="372" t="str">
        <f>IF(Badges!H234="A","A"," ")</f>
        <v xml:space="preserve"> </v>
      </c>
      <c r="Q31" s="369"/>
      <c r="R31" s="370" t="str">
        <f>Badges!C310</f>
        <v>Become a keen observer</v>
      </c>
      <c r="S31" s="372" t="str">
        <f>IF(Badges!H310="A","A"," ")</f>
        <v xml:space="preserve"> </v>
      </c>
    </row>
    <row r="32" spans="1:19" x14ac:dyDescent="0.2">
      <c r="A32" s="369">
        <v>3</v>
      </c>
      <c r="B32" s="370" t="str">
        <f>Badges!C15</f>
        <v>Pick the perfect subject</v>
      </c>
      <c r="C32" s="371"/>
      <c r="E32" s="369">
        <v>4</v>
      </c>
      <c r="F32" s="370" t="str">
        <f>Badges!C88</f>
        <v>Do a helpful happiness experiment</v>
      </c>
      <c r="G32" s="371"/>
      <c r="I32" s="369">
        <v>5</v>
      </c>
      <c r="J32" s="370" t="str">
        <f>Badges!C162</f>
        <v>Build something yourself</v>
      </c>
      <c r="K32" s="371"/>
      <c r="M32" s="583" t="str">
        <f>Badges!B238</f>
        <v>Night Owl</v>
      </c>
      <c r="N32" s="584"/>
      <c r="O32" s="584"/>
      <c r="Q32" s="369"/>
      <c r="R32" s="370" t="str">
        <f>Badges!C311</f>
        <v>Group brainstorm</v>
      </c>
      <c r="S32" s="372" t="str">
        <f>IF(Badges!H311="A","A"," ")</f>
        <v xml:space="preserve"> </v>
      </c>
    </row>
    <row r="33" spans="1:19" x14ac:dyDescent="0.2">
      <c r="A33" s="369"/>
      <c r="B33" s="370" t="str">
        <f>Badges!C16</f>
        <v>Share a scene from a book in the</v>
      </c>
      <c r="C33" s="372" t="str">
        <f>IF(Badges!H16="A","A"," ")</f>
        <v xml:space="preserve"> </v>
      </c>
      <c r="E33" s="369"/>
      <c r="F33" s="370" t="str">
        <f>Badges!C89</f>
        <v xml:space="preserve">Design your own five-question </v>
      </c>
      <c r="G33" s="372" t="str">
        <f>IF(Badges!H89="A","A"," ")</f>
        <v xml:space="preserve"> </v>
      </c>
      <c r="I33" s="369"/>
      <c r="J33" s="370" t="str">
        <f>Badges!C163</f>
        <v>Build with your expert</v>
      </c>
      <c r="K33" s="372" t="str">
        <f>IF(Badges!H162="A","A"," ")</f>
        <v xml:space="preserve"> </v>
      </c>
      <c r="M33" s="369">
        <v>1</v>
      </c>
      <c r="N33" s="370" t="str">
        <f>Badges!C239</f>
        <v>Take a field trip to explore the night</v>
      </c>
      <c r="O33" s="371"/>
      <c r="Q33" s="369">
        <v>2</v>
      </c>
      <c r="R33" s="370" t="str">
        <f>Badges!C312</f>
        <v>Improve one idea</v>
      </c>
      <c r="S33" s="371"/>
    </row>
    <row r="34" spans="1:19" x14ac:dyDescent="0.2">
      <c r="A34" s="369"/>
      <c r="B34" s="370" t="str">
        <f>Badges!C17</f>
        <v>Share a cause</v>
      </c>
      <c r="C34" s="372" t="str">
        <f>IF(Badges!H17="A","A"," ")</f>
        <v xml:space="preserve"> </v>
      </c>
      <c r="E34" s="369"/>
      <c r="F34" s="370" t="str">
        <f>Badges!C90</f>
        <v>Try quick polling</v>
      </c>
      <c r="G34" s="372" t="str">
        <f>IF(Badges!H90="A","A"," ")</f>
        <v xml:space="preserve"> </v>
      </c>
      <c r="I34" s="369"/>
      <c r="J34" s="370" t="str">
        <f>Badges!C164</f>
        <v>Build with home improvers</v>
      </c>
      <c r="K34" s="372" t="str">
        <f>IF(Badges!H163="A","A"," ")</f>
        <v xml:space="preserve"> </v>
      </c>
      <c r="M34" s="369"/>
      <c r="N34" s="370" t="str">
        <f>Badges!C240</f>
        <v>Share night art</v>
      </c>
      <c r="O34" s="372" t="str">
        <f>IF(Badges!H240="A","A"," ")</f>
        <v xml:space="preserve"> </v>
      </c>
      <c r="Q34" s="369"/>
      <c r="R34" s="370" t="str">
        <f>Badges!C313</f>
        <v>Divide your idea into different parts</v>
      </c>
      <c r="S34" s="372" t="str">
        <f>IF(Badges!H313="A","A"," ")</f>
        <v xml:space="preserve"> </v>
      </c>
    </row>
    <row r="35" spans="1:19" x14ac:dyDescent="0.2">
      <c r="A35" s="369"/>
      <c r="B35" s="370" t="str">
        <f>Badges!C18</f>
        <v>Share a family story</v>
      </c>
      <c r="C35" s="372" t="str">
        <f>IF(Badges!H18="A","A"," ")</f>
        <v xml:space="preserve"> </v>
      </c>
      <c r="E35" s="369"/>
      <c r="F35" s="370" t="str">
        <f>Badges!C87</f>
        <v>Make something meaningful</v>
      </c>
      <c r="G35" s="372" t="str">
        <f>IF(Badges!H91="A","A"," ")</f>
        <v xml:space="preserve"> </v>
      </c>
      <c r="I35" s="369"/>
      <c r="J35" s="370" t="str">
        <f>Badges!C165</f>
        <v>Build at a craft store or artisan</v>
      </c>
      <c r="K35" s="372" t="str">
        <f>IF(Badges!H164="A","A"," ")</f>
        <v xml:space="preserve"> </v>
      </c>
      <c r="M35" s="369"/>
      <c r="N35" s="370" t="str">
        <f>Badges!C241</f>
        <v>Get into nightlife</v>
      </c>
      <c r="O35" s="372" t="str">
        <f>IF(Badges!H241="A","A"," ")</f>
        <v xml:space="preserve"> </v>
      </c>
      <c r="Q35" s="369"/>
      <c r="R35" s="370" t="str">
        <f>Badges!C314</f>
        <v>Beat your competitors</v>
      </c>
      <c r="S35" s="372" t="str">
        <f>IF(Badges!H314="A","A"," ")</f>
        <v xml:space="preserve"> </v>
      </c>
    </row>
    <row r="36" spans="1:19" ht="12.75" customHeight="1" x14ac:dyDescent="0.2">
      <c r="A36" s="369">
        <v>4</v>
      </c>
      <c r="B36" s="370" t="str">
        <f>Badges!C19</f>
        <v>Action</v>
      </c>
      <c r="C36" s="371"/>
      <c r="E36" s="369">
        <v>5</v>
      </c>
      <c r="F36" s="370" t="str">
        <f>Badges!C92</f>
        <v>Create a happiness action plan</v>
      </c>
      <c r="G36" s="371"/>
      <c r="I36" s="583" t="str">
        <f>Badges!B168</f>
        <v>Special Agent</v>
      </c>
      <c r="J36" s="584"/>
      <c r="K36" s="584"/>
      <c r="M36" s="369"/>
      <c r="N36" s="370" t="str">
        <f>Badges!C242</f>
        <v>Go solar (or luncar, or …</v>
      </c>
      <c r="O36" s="372" t="str">
        <f>IF(Badges!H242="A","A"," ")</f>
        <v xml:space="preserve"> </v>
      </c>
      <c r="Q36" s="369"/>
      <c r="R36" s="370" t="str">
        <f>Badges!C315</f>
        <v>Use a "guideline."</v>
      </c>
      <c r="S36" s="372" t="str">
        <f>IF(Badges!H315="A","A"," ")</f>
        <v xml:space="preserve"> </v>
      </c>
    </row>
    <row r="37" spans="1:19" ht="12.75" customHeight="1" x14ac:dyDescent="0.2">
      <c r="A37" s="369"/>
      <c r="B37" s="370" t="str">
        <f>Badges!C20</f>
        <v>Work solo</v>
      </c>
      <c r="C37" s="372" t="str">
        <f>IF(Badges!H20="A","A"," ")</f>
        <v xml:space="preserve"> </v>
      </c>
      <c r="E37" s="369"/>
      <c r="F37" s="370" t="str">
        <f>Badges!C93</f>
        <v>Find a happiness helper</v>
      </c>
      <c r="G37" s="372" t="str">
        <f>IF(Badges!H93="A","A"," ")</f>
        <v xml:space="preserve"> </v>
      </c>
      <c r="I37" s="369">
        <v>1</v>
      </c>
      <c r="J37" s="370" t="str">
        <f>Badges!C169</f>
        <v>Investigate investigation</v>
      </c>
      <c r="K37" s="371"/>
      <c r="M37" s="369">
        <v>2</v>
      </c>
      <c r="N37" s="370" t="str">
        <f>Badges!C243</f>
        <v>Tour your world after dark</v>
      </c>
      <c r="O37" s="371"/>
      <c r="Q37" s="369">
        <v>3</v>
      </c>
      <c r="R37" s="370" t="str">
        <f>Badges!C316</f>
        <v>Get into the financial side of things</v>
      </c>
      <c r="S37" s="371"/>
    </row>
    <row r="38" spans="1:19" x14ac:dyDescent="0.2">
      <c r="A38" s="369"/>
      <c r="B38" s="370" t="str">
        <f>Badges!C21</f>
        <v>Work with friends</v>
      </c>
      <c r="C38" s="372" t="str">
        <f>IF(Badges!H21="A","A"," ")</f>
        <v xml:space="preserve"> </v>
      </c>
      <c r="E38" s="369"/>
      <c r="F38" s="370" t="str">
        <f>Badges!C94</f>
        <v>Create an inspiration collage with</v>
      </c>
      <c r="G38" s="372" t="str">
        <f>IF(Badges!H94="A","A"," ")</f>
        <v xml:space="preserve"> </v>
      </c>
      <c r="I38" s="369"/>
      <c r="J38" s="370" t="str">
        <f>Badges!C170</f>
        <v>Organize a CSI-themed night for</v>
      </c>
      <c r="K38" s="372" t="str">
        <f>IF(Badges!H170="A","A"," ")</f>
        <v xml:space="preserve"> </v>
      </c>
      <c r="M38" s="369"/>
      <c r="N38" s="370" t="str">
        <f>Badges!C244</f>
        <v>Tour your neighborhood at night</v>
      </c>
      <c r="O38" s="372" t="str">
        <f>IF(Badges!H244="A","A"," ")</f>
        <v xml:space="preserve"> </v>
      </c>
      <c r="Q38" s="369"/>
      <c r="R38" s="370" t="str">
        <f>Badges!C317</f>
        <v>Seed money</v>
      </c>
      <c r="S38" s="372" t="str">
        <f>IF(Badges!H317="A","A"," ")</f>
        <v xml:space="preserve"> </v>
      </c>
    </row>
    <row r="39" spans="1:19" x14ac:dyDescent="0.2">
      <c r="A39" s="369"/>
      <c r="B39" s="370" t="str">
        <f>Badges!C22</f>
        <v>Work with a mentor</v>
      </c>
      <c r="C39" s="372" t="str">
        <f>IF(Badges!H22="A","A"," ")</f>
        <v xml:space="preserve"> </v>
      </c>
      <c r="E39" s="369"/>
      <c r="F39" s="370" t="str">
        <f>Badges!C91</f>
        <v>Focus on one friend</v>
      </c>
      <c r="G39" s="372" t="str">
        <f>IF(Badges!H95="A","A"," ")</f>
        <v xml:space="preserve"> </v>
      </c>
      <c r="I39" s="369"/>
      <c r="J39" s="370" t="str">
        <f>Badges!C171</f>
        <v>Host an "Identity Crisis" party</v>
      </c>
      <c r="K39" s="372" t="str">
        <f>IF(Badges!H171="A","A"," ")</f>
        <v xml:space="preserve"> </v>
      </c>
      <c r="M39" s="369"/>
      <c r="N39" s="370" t="str">
        <f>Badges!C245</f>
        <v>Visit a park, trail, lake, stream, or</v>
      </c>
      <c r="O39" s="372" t="str">
        <f>IF(Badges!H245="A","A"," ")</f>
        <v xml:space="preserve"> </v>
      </c>
      <c r="Q39" s="369"/>
      <c r="R39" s="370" t="str">
        <f>Badges!C318</f>
        <v>Business models</v>
      </c>
      <c r="S39" s="372" t="str">
        <f>IF(Badges!H318="A","A"," ")</f>
        <v xml:space="preserve"> </v>
      </c>
    </row>
    <row r="40" spans="1:19" x14ac:dyDescent="0.2">
      <c r="A40" s="369">
        <v>5</v>
      </c>
      <c r="B40" s="370" t="str">
        <f>Badges!C23</f>
        <v>Edit and premiere your movie</v>
      </c>
      <c r="C40" s="371"/>
      <c r="E40" s="583" t="str">
        <f>Badges!B98</f>
        <v>Screenwriter</v>
      </c>
      <c r="F40" s="616"/>
      <c r="G40" s="616"/>
      <c r="I40" s="369"/>
      <c r="J40" s="370" t="str">
        <f>Badges!C172</f>
        <v>Play Jane Bond</v>
      </c>
      <c r="K40" s="372" t="str">
        <f>IF(Badges!H172="A","A"," ")</f>
        <v xml:space="preserve"> </v>
      </c>
      <c r="M40" s="369"/>
      <c r="N40" s="370" t="str">
        <f>Badges!C246</f>
        <v>Visit a place that's open 24 hours</v>
      </c>
      <c r="O40" s="372" t="str">
        <f>IF(Badges!H246="A","A"," ")</f>
        <v xml:space="preserve"> </v>
      </c>
      <c r="Q40" s="369"/>
      <c r="R40" s="370" t="str">
        <f>Badges!C319</f>
        <v>Merchandising</v>
      </c>
      <c r="S40" s="372" t="str">
        <f>IF(Badges!H319="A","A"," ")</f>
        <v xml:space="preserve"> </v>
      </c>
    </row>
    <row r="41" spans="1:19" x14ac:dyDescent="0.2">
      <c r="A41" s="369"/>
      <c r="B41" s="370" t="str">
        <f>Badges!C24</f>
        <v>Add a sound track</v>
      </c>
      <c r="C41" s="372" t="str">
        <f>IF(Badges!H24="A","A"," ")</f>
        <v xml:space="preserve"> </v>
      </c>
      <c r="E41" s="369">
        <v>1</v>
      </c>
      <c r="F41" s="370" t="str">
        <f>Badges!C99</f>
        <v>Decide what makes a good script</v>
      </c>
      <c r="G41" s="371"/>
      <c r="I41" s="369">
        <v>2</v>
      </c>
      <c r="J41" s="370" t="str">
        <f>Badges!C173</f>
        <v>Reveal reality</v>
      </c>
      <c r="K41" s="371"/>
      <c r="M41" s="369">
        <v>3</v>
      </c>
      <c r="N41" s="370" t="str">
        <f>Badges!C247</f>
        <v>Meet people who work night hours</v>
      </c>
      <c r="O41" s="371"/>
      <c r="Q41" s="369">
        <v>4</v>
      </c>
      <c r="R41" s="370" t="str">
        <f>Badges!C320</f>
        <v>Imagine creating a business</v>
      </c>
      <c r="S41" s="371"/>
    </row>
    <row r="42" spans="1:19" ht="12.75" customHeight="1" x14ac:dyDescent="0.2">
      <c r="A42" s="369"/>
      <c r="B42" s="370" t="str">
        <f>Badges!C25</f>
        <v>Add a title and credits</v>
      </c>
      <c r="C42" s="372" t="str">
        <f>IF(Badges!H25="A","A"," ")</f>
        <v xml:space="preserve"> </v>
      </c>
      <c r="E42" s="369"/>
      <c r="F42" s="370" t="str">
        <f>Badges!C100</f>
        <v xml:space="preserve">Watch one movie or three shows in </v>
      </c>
      <c r="G42" s="372" t="str">
        <f>IF(Badges!H100="A","A"," ")</f>
        <v xml:space="preserve"> </v>
      </c>
      <c r="I42" s="369"/>
      <c r="J42" s="370" t="str">
        <f>Badges!C174</f>
        <v>Interview someone in forensics</v>
      </c>
      <c r="K42" s="372" t="str">
        <f>IF(Badges!H174="A","A"," ")</f>
        <v xml:space="preserve"> </v>
      </c>
      <c r="M42" s="369"/>
      <c r="N42" s="370" t="str">
        <f>Badges!C248</f>
        <v>Be an investigative reporter</v>
      </c>
      <c r="O42" s="372" t="str">
        <f>IF(Badges!H248="A","A"," ")</f>
        <v xml:space="preserve"> </v>
      </c>
      <c r="Q42" s="369"/>
      <c r="R42" s="370" t="str">
        <f>Badges!C321</f>
        <v>Write up a five-point business plan</v>
      </c>
      <c r="S42" s="372" t="str">
        <f>IF(Badges!H321="A","A"," ")</f>
        <v xml:space="preserve"> </v>
      </c>
    </row>
    <row r="43" spans="1:19" ht="12.75" customHeight="1" x14ac:dyDescent="0.2">
      <c r="A43" s="369"/>
      <c r="B43" s="370" t="str">
        <f>Badges!C26</f>
        <v>Add transitions</v>
      </c>
      <c r="C43" s="372" t="str">
        <f>IF(Badges!H26="A","A"," ")</f>
        <v xml:space="preserve"> </v>
      </c>
      <c r="E43" s="369"/>
      <c r="F43" s="370" t="str">
        <f>Badges!C101</f>
        <v>Host a script-dissection party with</v>
      </c>
      <c r="G43" s="372" t="str">
        <f>IF(Badges!H101="A","A"," ")</f>
        <v xml:space="preserve"> </v>
      </c>
      <c r="I43" s="369"/>
      <c r="J43" s="370" t="str">
        <f>Badges!C175</f>
        <v>Try the eyewitness challenge</v>
      </c>
      <c r="K43" s="372" t="str">
        <f>IF(Badges!H175="A","A"," ")</f>
        <v xml:space="preserve"> </v>
      </c>
      <c r="M43" s="369"/>
      <c r="N43" s="370" t="str">
        <f>Badges!C249</f>
        <v>Take part in the night shift</v>
      </c>
      <c r="O43" s="372" t="str">
        <f>IF(Badges!H249="A","A"," ")</f>
        <v xml:space="preserve"> </v>
      </c>
      <c r="Q43" s="369"/>
      <c r="R43" s="370" t="str">
        <f>Badges!C322</f>
        <v>Develop your "pitch."</v>
      </c>
      <c r="S43" s="372" t="str">
        <f>IF(Badges!H322="A","A"," ")</f>
        <v xml:space="preserve"> </v>
      </c>
    </row>
    <row r="44" spans="1:19" x14ac:dyDescent="0.2">
      <c r="A44" s="583" t="str">
        <f>Badges!B29</f>
        <v>Eating for Beauty</v>
      </c>
      <c r="B44" s="584"/>
      <c r="C44" s="584"/>
      <c r="E44" s="369"/>
      <c r="F44" s="370" t="str">
        <f>Badges!C102</f>
        <v>Read two scripts</v>
      </c>
      <c r="G44" s="372" t="str">
        <f>IF(Badges!H102="A","A"," ")</f>
        <v xml:space="preserve"> </v>
      </c>
      <c r="I44" s="369"/>
      <c r="J44" s="370" t="str">
        <f>Badges!C176</f>
        <v>Make some impressions</v>
      </c>
      <c r="K44" s="372" t="str">
        <f>IF(Badges!H176="A","A"," ")</f>
        <v xml:space="preserve"> </v>
      </c>
      <c r="M44" s="369"/>
      <c r="N44" s="370" t="str">
        <f>Badges!C250</f>
        <v>Create a photo essay</v>
      </c>
      <c r="O44" s="372" t="str">
        <f>IF(Badges!H250="A","A"," ")</f>
        <v xml:space="preserve"> </v>
      </c>
      <c r="Q44" s="369"/>
      <c r="R44" s="370" t="str">
        <f>Badges!C323</f>
        <v>Make a mock up of an</v>
      </c>
      <c r="S44" s="372" t="str">
        <f>IF(Badges!H323="A","A"," ")</f>
        <v xml:space="preserve"> </v>
      </c>
    </row>
    <row r="45" spans="1:19" x14ac:dyDescent="0.2">
      <c r="A45" s="369">
        <v>1</v>
      </c>
      <c r="B45" s="370" t="str">
        <f>Badges!C30</f>
        <v>Know how good nutrition helps your</v>
      </c>
      <c r="C45" s="371"/>
      <c r="E45" s="369">
        <v>2</v>
      </c>
      <c r="F45" s="370" t="str">
        <f>Badges!C103</f>
        <v>Come up with an idea for a story</v>
      </c>
      <c r="G45" s="371"/>
      <c r="I45" s="369">
        <v>3</v>
      </c>
      <c r="J45" s="370" t="str">
        <f>Badges!C177</f>
        <v xml:space="preserve">Try the science  </v>
      </c>
      <c r="K45" s="371"/>
      <c r="M45" s="369">
        <v>4</v>
      </c>
      <c r="N45" s="370" t="str">
        <f>Badges!C251</f>
        <v>Explore nature at night</v>
      </c>
      <c r="O45" s="371"/>
      <c r="Q45" s="369">
        <v>5</v>
      </c>
      <c r="R45" s="370" t="str">
        <f>Badges!C324</f>
        <v>Practice sharing your business</v>
      </c>
      <c r="S45" s="371"/>
    </row>
    <row r="46" spans="1:19" x14ac:dyDescent="0.2">
      <c r="A46" s="369"/>
      <c r="B46" s="370" t="str">
        <f>Badges!C31</f>
        <v>Eat by color</v>
      </c>
      <c r="C46" s="372" t="str">
        <f>IF(Badges!H31="A","A"," ")</f>
        <v xml:space="preserve"> </v>
      </c>
      <c r="E46" s="369"/>
      <c r="F46" s="370" t="str">
        <f>Badges!C104</f>
        <v>Look into your own life</v>
      </c>
      <c r="G46" s="372" t="str">
        <f>IF(Badges!H104="A","A"," ")</f>
        <v xml:space="preserve"> </v>
      </c>
      <c r="I46" s="369"/>
      <c r="J46" s="370" t="str">
        <f>Badges!C178</f>
        <v>Forensic chemistry</v>
      </c>
      <c r="K46" s="372" t="str">
        <f>IF(Badges!H178="A","A"," ")</f>
        <v xml:space="preserve"> </v>
      </c>
      <c r="M46" s="369"/>
      <c r="N46" s="370" t="str">
        <f>Badges!C252</f>
        <v>Examine the night sky</v>
      </c>
      <c r="O46" s="372" t="str">
        <f>IF(Badges!H252="A","A"," ")</f>
        <v xml:space="preserve"> </v>
      </c>
      <c r="Q46" s="369"/>
      <c r="R46" s="370" t="str">
        <f>Badges!C325</f>
        <v>Present your idea to someone who</v>
      </c>
      <c r="S46" s="372" t="str">
        <f>IF(Badges!H325="A","A"," ")</f>
        <v xml:space="preserve"> </v>
      </c>
    </row>
    <row r="47" spans="1:19" x14ac:dyDescent="0.2">
      <c r="A47" s="369"/>
      <c r="B47" s="370" t="str">
        <f>Badges!C32</f>
        <v>Have a food-log challenge with</v>
      </c>
      <c r="C47" s="372" t="str">
        <f>IF(Badges!H32="A","A"," ")</f>
        <v xml:space="preserve"> </v>
      </c>
      <c r="E47" s="369"/>
      <c r="F47" s="370" t="str">
        <f>Badges!C105</f>
        <v>Add to a story you already know</v>
      </c>
      <c r="G47" s="372" t="str">
        <f>IF(Badges!H105="A","A"," ")</f>
        <v xml:space="preserve"> </v>
      </c>
      <c r="I47" s="369"/>
      <c r="J47" s="370" t="str">
        <f>Badges!C179</f>
        <v>Forensic physics</v>
      </c>
      <c r="K47" s="372" t="str">
        <f>IF(Badges!H179="A","A"," ")</f>
        <v xml:space="preserve"> </v>
      </c>
      <c r="M47" s="369"/>
      <c r="N47" s="370" t="str">
        <f>Badges!C253</f>
        <v>Create a nocturnal animal</v>
      </c>
      <c r="O47" s="372" t="str">
        <f>IF(Badges!H253="A","A"," ")</f>
        <v xml:space="preserve"> </v>
      </c>
      <c r="Q47" s="369"/>
      <c r="R47" s="370" t="str">
        <f>Badges!C326</f>
        <v>Present to an expert</v>
      </c>
      <c r="S47" s="372" t="str">
        <f>IF(Badges!H326="A","A"," ")</f>
        <v xml:space="preserve"> </v>
      </c>
    </row>
    <row r="48" spans="1:19" x14ac:dyDescent="0.2">
      <c r="A48" s="369"/>
      <c r="B48" s="370" t="str">
        <f>Badges!C33</f>
        <v>Make your own food pyramid</v>
      </c>
      <c r="C48" s="372" t="str">
        <f>IF(Badges!H33="A","A"," ")</f>
        <v xml:space="preserve"> </v>
      </c>
      <c r="E48" s="369"/>
      <c r="F48" s="370" t="str">
        <f>Badges!C106</f>
        <v>Play Story Maker</v>
      </c>
      <c r="G48" s="372" t="str">
        <f>IF(Badges!H106="A","A"," ")</f>
        <v xml:space="preserve"> </v>
      </c>
      <c r="I48" s="369"/>
      <c r="J48" s="370" t="str">
        <f>Badges!C180</f>
        <v>Forensic biology</v>
      </c>
      <c r="K48" s="372" t="str">
        <f>IF(Badges!H180="A","A"," ")</f>
        <v xml:space="preserve"> </v>
      </c>
      <c r="M48" s="369"/>
      <c r="N48" s="370" t="str">
        <f>Badges!C254</f>
        <v>Sketch a landscape plan for your</v>
      </c>
      <c r="O48" s="372" t="str">
        <f>IF(Badges!H254="A","A"," ")</f>
        <v xml:space="preserve"> </v>
      </c>
      <c r="Q48" s="369"/>
      <c r="R48" s="370" t="str">
        <f>Badges!C327</f>
        <v>Gather a group of clients</v>
      </c>
      <c r="S48" s="372" t="str">
        <f>IF(Badges!H327="A","A"," ")</f>
        <v xml:space="preserve"> </v>
      </c>
    </row>
    <row r="49" spans="1:19" x14ac:dyDescent="0.2">
      <c r="A49" s="369">
        <v>2</v>
      </c>
      <c r="B49" s="370" t="str">
        <f>Badges!C34</f>
        <v>Find out how what you eat affects</v>
      </c>
      <c r="C49" s="371"/>
      <c r="E49" s="369">
        <v>3</v>
      </c>
      <c r="F49" s="370" t="str">
        <f>Badges!C107</f>
        <v>Get to know your characters</v>
      </c>
      <c r="G49" s="371"/>
      <c r="I49" s="369">
        <v>4</v>
      </c>
      <c r="J49" s="370" t="str">
        <f>Badges!C181</f>
        <v>Key in to body language</v>
      </c>
      <c r="K49" s="371"/>
      <c r="M49" s="369">
        <v>5</v>
      </c>
      <c r="N49" s="370" t="str">
        <f>Badges!C255</f>
        <v>Host the Extreme Nighttime Party</v>
      </c>
      <c r="O49" s="371"/>
      <c r="Q49" s="583" t="str">
        <f>Badges!B330</f>
        <v>Netiquette</v>
      </c>
      <c r="R49" s="584"/>
      <c r="S49" s="584"/>
    </row>
    <row r="50" spans="1:19" x14ac:dyDescent="0.2">
      <c r="A50" s="369"/>
      <c r="B50" s="370" t="str">
        <f>Badges!C35</f>
        <v>Get enough water</v>
      </c>
      <c r="C50" s="372" t="str">
        <f>IF(Badges!H35="A","A"," ")</f>
        <v xml:space="preserve"> </v>
      </c>
      <c r="E50" s="369"/>
      <c r="F50" s="370" t="str">
        <f>Badges!C108</f>
        <v>Spend some time people watching</v>
      </c>
      <c r="G50" s="372" t="str">
        <f>IF(Badges!H108="A","A"," ")</f>
        <v xml:space="preserve"> </v>
      </c>
      <c r="I50" s="369"/>
      <c r="J50" s="370" t="str">
        <f>Badges!C182</f>
        <v>Find out about "tells"</v>
      </c>
      <c r="K50" s="372" t="str">
        <f>IF(Badges!H182="A","A"," ")</f>
        <v xml:space="preserve"> </v>
      </c>
      <c r="M50" s="369"/>
      <c r="N50" s="370" t="str">
        <f>Badges!C256</f>
        <v>A "night" activity for younger Girl</v>
      </c>
      <c r="O50" s="372" t="str">
        <f>IF(Badges!H256="A","A"," ")</f>
        <v xml:space="preserve"> </v>
      </c>
      <c r="Q50" s="369">
        <v>1</v>
      </c>
      <c r="R50" s="370" t="str">
        <f>Badges!C331</f>
        <v>Explore "oops!" and "wow!"</v>
      </c>
      <c r="S50" s="371"/>
    </row>
    <row r="51" spans="1:19" x14ac:dyDescent="0.2">
      <c r="A51" s="369"/>
      <c r="B51" s="370" t="str">
        <f>Badges!C36</f>
        <v>Make a Top 10 list of antioxidant-</v>
      </c>
      <c r="C51" s="372" t="str">
        <f>IF(Badges!H36="A","A"," ")</f>
        <v xml:space="preserve"> </v>
      </c>
      <c r="E51" s="369"/>
      <c r="F51" s="370" t="str">
        <f>Badges!C109</f>
        <v>Exaggerate details about people</v>
      </c>
      <c r="G51" s="372" t="str">
        <f>IF(Badges!H109="A","A"," ")</f>
        <v xml:space="preserve"> </v>
      </c>
      <c r="I51" s="369"/>
      <c r="J51" s="370" t="str">
        <f>Badges!C183</f>
        <v>Research body language</v>
      </c>
      <c r="K51" s="372" t="str">
        <f>IF(Badges!H183="A","A"," ")</f>
        <v xml:space="preserve"> </v>
      </c>
      <c r="M51" s="369"/>
      <c r="N51" s="370" t="str">
        <f>Badges!C257</f>
        <v>A "Power Down!" night</v>
      </c>
      <c r="O51" s="372" t="str">
        <f>IF(Badges!H257="A","A"," ")</f>
        <v xml:space="preserve"> </v>
      </c>
      <c r="Q51" s="369"/>
      <c r="R51" s="370" t="str">
        <f>Badges!C332</f>
        <v>Brainstorm some "oops" and "wow"</v>
      </c>
      <c r="S51" s="372" t="str">
        <f>IF(Badges!H332="A","A"," ")</f>
        <v xml:space="preserve"> </v>
      </c>
    </row>
    <row r="52" spans="1:19" x14ac:dyDescent="0.2">
      <c r="A52" s="369"/>
      <c r="B52" s="370" t="str">
        <f>Badges!C37</f>
        <v>Do a grocery-store scavenger hunt</v>
      </c>
      <c r="C52" s="372" t="str">
        <f>IF(Badges!H37="A","A"," ")</f>
        <v xml:space="preserve"> </v>
      </c>
      <c r="E52" s="369"/>
      <c r="F52" s="370" t="str">
        <f>Badges!C110</f>
        <v>Mix and match</v>
      </c>
      <c r="G52" s="372" t="str">
        <f>IF(Badges!H110="A","A"," ")</f>
        <v xml:space="preserve"> </v>
      </c>
      <c r="I52" s="369"/>
      <c r="J52" s="370" t="str">
        <f>Badges!C184</f>
        <v>Check out voice analysis</v>
      </c>
      <c r="K52" s="372" t="str">
        <f>IF(Badges!H184="A","A"," ")</f>
        <v xml:space="preserve"> </v>
      </c>
      <c r="M52" s="369"/>
      <c r="N52" s="370" t="str">
        <f>Badges!C258</f>
        <v>A nighttime legend</v>
      </c>
      <c r="O52" s="372" t="str">
        <f>IF(Badges!H258="A","A"," ")</f>
        <v xml:space="preserve"> </v>
      </c>
      <c r="Q52" s="369"/>
      <c r="R52" s="370" t="str">
        <f>Badges!C333</f>
        <v>Interview someone with a job that</v>
      </c>
      <c r="S52" s="372" t="str">
        <f>IF(Badges!H333="A","A"," ")</f>
        <v xml:space="preserve"> </v>
      </c>
    </row>
    <row r="53" spans="1:19" x14ac:dyDescent="0.2">
      <c r="A53" s="369">
        <v>3</v>
      </c>
      <c r="B53" s="370" t="str">
        <f>Badges!C38</f>
        <v>Explore how your diet affects your</v>
      </c>
      <c r="C53" s="371"/>
      <c r="E53" s="369">
        <v>4</v>
      </c>
      <c r="F53" s="370" t="str">
        <f>Badges!C111</f>
        <v>Build the plot</v>
      </c>
      <c r="G53" s="371"/>
      <c r="I53" s="369">
        <v>5</v>
      </c>
      <c r="J53" s="370" t="str">
        <f>Badges!C185</f>
        <v>Practice the art of detection</v>
      </c>
      <c r="K53" s="371"/>
      <c r="M53" s="583" t="str">
        <f>Badges!B261</f>
        <v>Animal Helpers</v>
      </c>
      <c r="N53" s="584"/>
      <c r="O53" s="584"/>
      <c r="Q53" s="369"/>
      <c r="R53" s="370" t="str">
        <f>Badges!C334</f>
        <v>Read four published stories</v>
      </c>
      <c r="S53" s="372" t="str">
        <f>IF(Badges!H334="A","A"," ")</f>
        <v xml:space="preserve"> </v>
      </c>
    </row>
    <row r="54" spans="1:19" x14ac:dyDescent="0.2">
      <c r="A54" s="369"/>
      <c r="B54" s="370" t="str">
        <f>Badges!C39</f>
        <v>Food makeovers</v>
      </c>
      <c r="C54" s="372" t="str">
        <f>IF(Badges!H39="A","A"," ")</f>
        <v xml:space="preserve"> </v>
      </c>
      <c r="E54" s="369"/>
      <c r="F54" s="370" t="str">
        <f>Badges!C112</f>
        <v>Fill out the worksheet using your</v>
      </c>
      <c r="G54" s="372" t="str">
        <f>IF(Badges!H112="A","A"," ")</f>
        <v xml:space="preserve"> </v>
      </c>
      <c r="I54" s="369"/>
      <c r="J54" s="370" t="str">
        <f>Badges!C186</f>
        <v>Write a scene or script for your own</v>
      </c>
      <c r="K54" s="372" t="str">
        <f>IF(Badges!H186="A","A"," ")</f>
        <v xml:space="preserve"> </v>
      </c>
      <c r="M54" s="369">
        <v>1</v>
      </c>
      <c r="N54" s="370" t="str">
        <f>Badges!C262</f>
        <v>Explore the connection between</v>
      </c>
      <c r="O54" s="371"/>
      <c r="Q54" s="369">
        <v>2</v>
      </c>
      <c r="R54" s="370" t="str">
        <f>Badges!C335</f>
        <v>Dig into stories of "ouch" -and repair</v>
      </c>
      <c r="S54" s="371"/>
    </row>
    <row r="55" spans="1:19" x14ac:dyDescent="0.2">
      <c r="A55" s="369"/>
      <c r="B55" s="370" t="str">
        <f>Badges!C40</f>
        <v>Sugar detective</v>
      </c>
      <c r="C55" s="372" t="str">
        <f>IF(Badges!H40="A","A"," ")</f>
        <v xml:space="preserve"> </v>
      </c>
      <c r="E55" s="369"/>
      <c r="F55" s="370" t="str">
        <f>Badges!C113</f>
        <v>Find your plot twists in the news</v>
      </c>
      <c r="G55" s="372" t="str">
        <f>IF(Badges!H113="A","A"," ")</f>
        <v xml:space="preserve"> </v>
      </c>
      <c r="I55" s="369"/>
      <c r="J55" s="370" t="str">
        <f>Badges!C187</f>
        <v>Sketch or sculpt a "suspect" or</v>
      </c>
      <c r="K55" s="372" t="str">
        <f>IF(Badges!H187="A","A"," ")</f>
        <v xml:space="preserve"> </v>
      </c>
      <c r="M55" s="369"/>
      <c r="N55" s="370" t="str">
        <f>Badges!C263</f>
        <v>Find out how views of animals have</v>
      </c>
      <c r="O55" s="372" t="str">
        <f>IF(Badges!H263="A","A"," ")</f>
        <v xml:space="preserve"> </v>
      </c>
      <c r="Q55" s="369"/>
      <c r="R55" s="370" t="str">
        <f>Badges!C336</f>
        <v>Go through your last 50 texts</v>
      </c>
      <c r="S55" s="372" t="str">
        <f>IF(Badges!H336="A","A"," ")</f>
        <v xml:space="preserve"> </v>
      </c>
    </row>
    <row r="56" spans="1:19" x14ac:dyDescent="0.2">
      <c r="A56" s="369"/>
      <c r="B56" s="370" t="str">
        <f>Badges!C41</f>
        <v>Chemical detective</v>
      </c>
      <c r="C56" s="372" t="str">
        <f>IF(Badges!H41="A","A"," ")</f>
        <v xml:space="preserve"> </v>
      </c>
      <c r="E56" s="369"/>
      <c r="F56" s="370" t="str">
        <f>Badges!C114</f>
        <v>Use plot twists from a familiar story</v>
      </c>
      <c r="G56" s="372" t="str">
        <f>IF(Badges!H114="A","A"," ")</f>
        <v xml:space="preserve"> </v>
      </c>
      <c r="I56" s="369"/>
      <c r="J56" s="370" t="str">
        <f>Badges!C188</f>
        <v>Create or re-create a spy scenario</v>
      </c>
      <c r="K56" s="372" t="str">
        <f>IF(Badges!H188="A","A"," ")</f>
        <v xml:space="preserve"> </v>
      </c>
      <c r="M56" s="369"/>
      <c r="N56" s="370" t="str">
        <f>Badges!C264</f>
        <v>Watch a documentary series on the</v>
      </c>
      <c r="O56" s="372" t="str">
        <f>IF(Badges!H264="A","A"," ")</f>
        <v xml:space="preserve"> </v>
      </c>
      <c r="Q56" s="369"/>
      <c r="R56" s="370" t="str">
        <f>Badges!C337</f>
        <v>Interview a psychologist, guidance</v>
      </c>
      <c r="S56" s="372" t="str">
        <f>IF(Badges!H337="A","A"," ")</f>
        <v xml:space="preserve"> </v>
      </c>
    </row>
    <row r="57" spans="1:19" x14ac:dyDescent="0.2">
      <c r="A57" s="369">
        <v>4</v>
      </c>
      <c r="B57" s="370" t="str">
        <f>Badges!C42</f>
        <v>Investigate how what you eat affects</v>
      </c>
      <c r="C57" s="371"/>
      <c r="E57" s="369">
        <v>5</v>
      </c>
      <c r="F57" s="370" t="str">
        <f>Badges!C115</f>
        <v>Write a 12-age script - and share it</v>
      </c>
      <c r="G57" s="371"/>
      <c r="I57" s="583" t="str">
        <f>Badges!B191</f>
        <v>Trailblazing</v>
      </c>
      <c r="J57" s="584"/>
      <c r="K57" s="584"/>
      <c r="M57" s="369"/>
      <c r="N57" s="370" t="str">
        <f>Badges!C265</f>
        <v>Show how animals helped at key</v>
      </c>
      <c r="O57" s="372" t="str">
        <f>IF(Badges!H265="A","A"," ")</f>
        <v xml:space="preserve"> </v>
      </c>
      <c r="Q57" s="369"/>
      <c r="R57" s="370" t="str">
        <f>Badges!C338</f>
        <v>Start a kindness practice</v>
      </c>
      <c r="S57" s="372" t="str">
        <f>IF(Badges!H338="A","A"," ")</f>
        <v xml:space="preserve"> </v>
      </c>
    </row>
    <row r="58" spans="1:19" x14ac:dyDescent="0.2">
      <c r="A58" s="369"/>
      <c r="B58" s="370" t="str">
        <f>Badges!C43</f>
        <v>Make an illustrated chart of snooze/</v>
      </c>
      <c r="C58" s="372" t="str">
        <f>IF(Badges!H43="A","A"," ")</f>
        <v xml:space="preserve"> </v>
      </c>
      <c r="E58" s="369"/>
      <c r="F58" s="370" t="str">
        <f>Badges!C116</f>
        <v>Work solo</v>
      </c>
      <c r="G58" s="372" t="str">
        <f>IF(Badges!H116="A","A"," ")</f>
        <v xml:space="preserve"> </v>
      </c>
      <c r="I58" s="369">
        <v>1</v>
      </c>
      <c r="J58" s="370" t="str">
        <f>Badges!C192</f>
        <v>Start planning your adventure</v>
      </c>
      <c r="K58" s="371"/>
      <c r="M58" s="369">
        <v>2</v>
      </c>
      <c r="N58" s="370" t="str">
        <f>Badges!C266</f>
        <v>Find out how animals help keep</v>
      </c>
      <c r="O58" s="371"/>
      <c r="Q58" s="369">
        <v>3</v>
      </c>
      <c r="R58" s="370" t="str">
        <f>Badges!C339</f>
        <v>Look at e-mail, commenting, or</v>
      </c>
      <c r="S58" s="371"/>
    </row>
    <row r="59" spans="1:19" x14ac:dyDescent="0.2">
      <c r="A59" s="369"/>
      <c r="B59" s="370" t="str">
        <f>Badges!C44</f>
        <v>Take the two-week test</v>
      </c>
      <c r="C59" s="372" t="str">
        <f>IF(Badges!H44="A","A"," ")</f>
        <v xml:space="preserve"> </v>
      </c>
      <c r="E59" s="369"/>
      <c r="F59" s="370" t="str">
        <f>Badges!C117</f>
        <v>Work with a friend</v>
      </c>
      <c r="G59" s="372" t="str">
        <f>IF(Badges!H117="A","A"," ")</f>
        <v xml:space="preserve"> </v>
      </c>
      <c r="I59" s="369"/>
      <c r="J59" s="370" t="str">
        <f>Badges!C193</f>
        <v>Ask an older Girl Scout or Girl Scout</v>
      </c>
      <c r="K59" s="372" t="str">
        <f>IF(Badges!H193="A","A"," ")</f>
        <v xml:space="preserve"> </v>
      </c>
      <c r="M59" s="369"/>
      <c r="N59" s="370" t="str">
        <f>Badges!C267</f>
        <v>Check out a safety team that uses</v>
      </c>
      <c r="O59" s="372" t="str">
        <f>IF(Badges!H267="A","A"," ")</f>
        <v xml:space="preserve"> </v>
      </c>
      <c r="Q59" s="369"/>
      <c r="R59" s="370" t="str">
        <f>Badges!C340</f>
        <v>Get into e-mail etiquette</v>
      </c>
      <c r="S59" s="372" t="str">
        <f>IF(Badges!H340="A","A"," ")</f>
        <v xml:space="preserve"> </v>
      </c>
    </row>
    <row r="60" spans="1:19" x14ac:dyDescent="0.2">
      <c r="A60" s="369"/>
      <c r="B60" s="370" t="str">
        <f>Badges!C45</f>
        <v>REM it up</v>
      </c>
      <c r="C60" s="372" t="str">
        <f>IF(Badges!H45="A","A"," ")</f>
        <v xml:space="preserve"> </v>
      </c>
      <c r="E60" s="369"/>
      <c r="F60" s="370" t="str">
        <f>Badges!C118</f>
        <v>Work with a mentor</v>
      </c>
      <c r="G60" s="372" t="str">
        <f>IF(Badges!H118="A","A"," ")</f>
        <v xml:space="preserve"> </v>
      </c>
      <c r="I60" s="369"/>
      <c r="J60" s="370" t="str">
        <f>Badges!C194</f>
        <v>Check with a member of a local</v>
      </c>
      <c r="K60" s="372" t="str">
        <f>IF(Badges!H194="A","A"," ")</f>
        <v xml:space="preserve"> </v>
      </c>
      <c r="M60" s="369"/>
      <c r="N60" s="370" t="str">
        <f>Badges!C268</f>
        <v>Talk to a trainer</v>
      </c>
      <c r="O60" s="372" t="str">
        <f>IF(Badges!H268="A","A"," ")</f>
        <v>A</v>
      </c>
      <c r="Q60" s="369"/>
      <c r="R60" s="370" t="str">
        <f>Badges!C341</f>
        <v>Find your best commenting voice</v>
      </c>
      <c r="S60" s="372" t="str">
        <f>IF(Badges!H341="A","A"," ")</f>
        <v xml:space="preserve"> </v>
      </c>
    </row>
    <row r="61" spans="1:19" ht="12.75" customHeight="1" x14ac:dyDescent="0.2">
      <c r="A61" s="369">
        <v>5</v>
      </c>
      <c r="B61" s="370" t="str">
        <f>Badges!C46</f>
        <v>Look at how your diet affects your</v>
      </c>
      <c r="C61" s="371"/>
      <c r="E61" s="583" t="str">
        <f>Badges!B122</f>
        <v>Book Artist</v>
      </c>
      <c r="F61" s="584"/>
      <c r="G61" s="584"/>
      <c r="I61" s="369"/>
      <c r="J61" s="370" t="str">
        <f>Badges!C195</f>
        <v>Do it yourself</v>
      </c>
      <c r="K61" s="372" t="str">
        <f>IF(Badges!H195="A","A"," ")</f>
        <v xml:space="preserve"> </v>
      </c>
      <c r="M61" s="369"/>
      <c r="N61" s="370" t="str">
        <f>Badges!C269</f>
        <v>Read stories about animal heroes</v>
      </c>
      <c r="O61" s="372" t="str">
        <f>IF(Badges!H269="A","A"," ")</f>
        <v xml:space="preserve"> </v>
      </c>
      <c r="Q61" s="369"/>
      <c r="R61" s="370" t="str">
        <f>Badges!C342</f>
        <v>Good net sportsmanship</v>
      </c>
      <c r="S61" s="372" t="str">
        <f>IF(Badges!H342="A","A"," ")</f>
        <v xml:space="preserve"> </v>
      </c>
    </row>
    <row r="62" spans="1:19" ht="12.75" customHeight="1" x14ac:dyDescent="0.2">
      <c r="A62" s="369"/>
      <c r="B62" s="370" t="str">
        <f>Badges!C47</f>
        <v>Take a poll of friends and family</v>
      </c>
      <c r="C62" s="372" t="str">
        <f>IF(Badges!H47="A","A"," ")</f>
        <v xml:space="preserve"> </v>
      </c>
      <c r="E62" s="369">
        <v>1</v>
      </c>
      <c r="F62" s="370" t="str">
        <f>Badges!C123</f>
        <v>Explore the art of bookbinding</v>
      </c>
      <c r="G62" s="371"/>
      <c r="I62" s="369">
        <v>2</v>
      </c>
      <c r="J62" s="370" t="str">
        <f>Badges!C196</f>
        <v>Get your body and your teamwork</v>
      </c>
      <c r="K62" s="371"/>
      <c r="M62" s="369">
        <v>3</v>
      </c>
      <c r="N62" s="370" t="str">
        <f>Badges!C270</f>
        <v>Know how animals help people</v>
      </c>
      <c r="O62" s="371"/>
      <c r="Q62" s="369">
        <v>4</v>
      </c>
      <c r="R62" s="370" t="str">
        <f>Badges!C343</f>
        <v>Decide what makes a great social</v>
      </c>
      <c r="S62" s="371"/>
    </row>
    <row r="63" spans="1:19" x14ac:dyDescent="0.2">
      <c r="A63" s="369"/>
      <c r="B63" s="370" t="str">
        <f>Badges!C48</f>
        <v>Do an exercise/energy experiment</v>
      </c>
      <c r="C63" s="372" t="str">
        <f>IF(Badges!H48="A","A"," ")</f>
        <v xml:space="preserve"> </v>
      </c>
      <c r="E63" s="369"/>
      <c r="F63" s="370" t="str">
        <f>Badges!C124</f>
        <v>Survey a book collection</v>
      </c>
      <c r="G63" s="372" t="str">
        <f>IF(Badges!H124="A","A"," ")</f>
        <v xml:space="preserve"> </v>
      </c>
      <c r="I63" s="369"/>
      <c r="J63" s="370" t="str">
        <f>Badges!C197</f>
        <v>Participate in a physically</v>
      </c>
      <c r="K63" s="372" t="str">
        <f>IF(Badges!H197="A","A"," ")</f>
        <v xml:space="preserve"> </v>
      </c>
      <c r="M63" s="369"/>
      <c r="N63" s="370" t="str">
        <f>Badges!C271</f>
        <v>Talk to a vet or psychologist</v>
      </c>
      <c r="O63" s="372" t="str">
        <f>IF(Badges!H271="A","A"," ")</f>
        <v xml:space="preserve"> </v>
      </c>
      <c r="Q63" s="369"/>
      <c r="R63" s="370" t="str">
        <f>Badges!C344</f>
        <v>Discuss some character profiles</v>
      </c>
      <c r="S63" s="372" t="str">
        <f>IF(Badges!H344="A","A"," ")</f>
        <v xml:space="preserve"> </v>
      </c>
    </row>
    <row r="64" spans="1:19" x14ac:dyDescent="0.2">
      <c r="A64" s="369"/>
      <c r="B64" s="370" t="str">
        <f>Badges!C49</f>
        <v>Create a chart or blog post</v>
      </c>
      <c r="C64" s="372" t="str">
        <f>IF(Badges!H49="A","A"," ")</f>
        <v xml:space="preserve"> </v>
      </c>
      <c r="E64" s="369"/>
      <c r="F64" s="370" t="str">
        <f>Badges!C125</f>
        <v>Interview or visit a book artist or</v>
      </c>
      <c r="G64" s="372" t="str">
        <f>IF(Badges!H125="A","A"," ")</f>
        <v xml:space="preserve"> </v>
      </c>
      <c r="I64" s="369"/>
      <c r="J64" s="370" t="str">
        <f>Badges!C198</f>
        <v>Build a teamwork and endurance</v>
      </c>
      <c r="K64" s="372" t="str">
        <f>IF(Badges!H198="A","A"," ")</f>
        <v xml:space="preserve"> </v>
      </c>
      <c r="M64" s="369"/>
      <c r="N64" s="370" t="str">
        <f>Badges!C272</f>
        <v>Visit an organization that uses</v>
      </c>
      <c r="O64" s="372" t="str">
        <f>IF(Badges!H272="A","A"," ")</f>
        <v xml:space="preserve"> </v>
      </c>
      <c r="Q64" s="369"/>
      <c r="R64" s="370" t="str">
        <f>Badges!C345</f>
        <v>Get feedback on a profile of your</v>
      </c>
      <c r="S64" s="372" t="str">
        <f>IF(Badges!H345="A","A"," ")</f>
        <v xml:space="preserve"> </v>
      </c>
    </row>
    <row r="65" spans="1:19" x14ac:dyDescent="0.2">
      <c r="A65" s="583" t="str">
        <f>Badges!B52</f>
        <v>Public Speaker</v>
      </c>
      <c r="B65" s="584"/>
      <c r="C65" s="584"/>
      <c r="E65" s="369"/>
      <c r="F65" s="370" t="str">
        <f>Badges!C126</f>
        <v>Tour a book arts center or art</v>
      </c>
      <c r="G65" s="372" t="str">
        <f>IF(Badges!H126="A","A"," ")</f>
        <v xml:space="preserve"> </v>
      </c>
      <c r="I65" s="369"/>
      <c r="J65" s="370" t="str">
        <f>Badges!C199</f>
        <v>Try a "boot camp" exercise course</v>
      </c>
      <c r="K65" s="372" t="str">
        <f>IF(Badges!H199="A","A"," ")</f>
        <v xml:space="preserve"> </v>
      </c>
      <c r="M65" s="369"/>
      <c r="N65" s="370" t="str">
        <f>Badges!C273</f>
        <v>Interview at least five pet owners</v>
      </c>
      <c r="O65" s="372" t="str">
        <f>IF(Badges!H273="A","A"," ")</f>
        <v xml:space="preserve"> </v>
      </c>
      <c r="Q65" s="369"/>
      <c r="R65" s="370" t="str">
        <f>Badges!C346</f>
        <v>Read three stories that discuss</v>
      </c>
      <c r="S65" s="372" t="str">
        <f>IF(Badges!H346="A","A"," ")</f>
        <v xml:space="preserve"> </v>
      </c>
    </row>
    <row r="66" spans="1:19" x14ac:dyDescent="0.2">
      <c r="A66" s="369">
        <v>1</v>
      </c>
      <c r="B66" s="370" t="str">
        <f>Badges!C53</f>
        <v>Get a feel for performing solo</v>
      </c>
      <c r="C66" s="371"/>
      <c r="E66" s="369">
        <v>2</v>
      </c>
      <c r="F66" s="370" t="str">
        <f>Badges!C127</f>
        <v>Get familiar with the insides of a</v>
      </c>
      <c r="G66" s="371"/>
      <c r="I66" s="369">
        <v>3</v>
      </c>
      <c r="J66" s="370" t="str">
        <f>Badges!C200</f>
        <v>Create your menu</v>
      </c>
      <c r="K66" s="371"/>
      <c r="M66" s="369">
        <v>4</v>
      </c>
      <c r="N66" s="370" t="str">
        <f>Badges!C274</f>
        <v>Check out how animals help people</v>
      </c>
      <c r="O66" s="371"/>
      <c r="Q66" s="369">
        <v>5</v>
      </c>
      <c r="R66" s="370" t="str">
        <f>Badges!C347</f>
        <v>Spread better practices</v>
      </c>
      <c r="S66" s="371"/>
    </row>
    <row r="67" spans="1:19" x14ac:dyDescent="0.2">
      <c r="A67" s="369"/>
      <c r="B67" s="370" t="str">
        <f>Badges!C54</f>
        <v>Read aloud one monologue from</v>
      </c>
      <c r="C67" s="372" t="str">
        <f>IF(Badges!H54="A","A"," ")</f>
        <v xml:space="preserve"> </v>
      </c>
      <c r="E67" s="369"/>
      <c r="F67" s="370" t="str">
        <f>Badges!C128</f>
        <v>Mend an old book</v>
      </c>
      <c r="G67" s="372" t="str">
        <f>IF(Badges!H128="A","A"," ")</f>
        <v xml:space="preserve"> </v>
      </c>
      <c r="I67" s="369"/>
      <c r="J67" s="370" t="str">
        <f>Badges!C201</f>
        <v>Find three recipes for quick meals</v>
      </c>
      <c r="K67" s="372" t="str">
        <f>IF(Badges!H201="A","A"," ")</f>
        <v xml:space="preserve"> </v>
      </c>
      <c r="M67" s="369"/>
      <c r="N67" s="370" t="str">
        <f>Badges!C275</f>
        <v>Talk to someone who trains</v>
      </c>
      <c r="O67" s="372" t="str">
        <f>IF(Badges!H275="A","A"," ")</f>
        <v xml:space="preserve"> </v>
      </c>
      <c r="Q67" s="369"/>
      <c r="R67" s="370" t="str">
        <f>Badges!C348</f>
        <v>Make it a pledge</v>
      </c>
      <c r="S67" s="372" t="str">
        <f>IF(Badges!H348="A","A"," ")</f>
        <v xml:space="preserve"> </v>
      </c>
    </row>
    <row r="68" spans="1:19" x14ac:dyDescent="0.2">
      <c r="A68" s="369"/>
      <c r="B68" s="370" t="str">
        <f>Badges!C55</f>
        <v>Read aloud two political speeches</v>
      </c>
      <c r="C68" s="372" t="str">
        <f>IF(Badges!H55="A","A"," ")</f>
        <v xml:space="preserve"> </v>
      </c>
      <c r="E68" s="369"/>
      <c r="F68" s="370" t="str">
        <f>Badges!C129</f>
        <v>Take an old book apart</v>
      </c>
      <c r="G68" s="372" t="str">
        <f>IF(Badges!H129="A","A"," ")</f>
        <v xml:space="preserve"> </v>
      </c>
      <c r="I68" s="369"/>
      <c r="J68" s="370" t="str">
        <f>Badges!C202</f>
        <v>Get into quick-energy snacks</v>
      </c>
      <c r="K68" s="372" t="str">
        <f>IF(Badges!H202="A","A"," ")</f>
        <v xml:space="preserve"> </v>
      </c>
      <c r="M68" s="369"/>
      <c r="N68" s="370" t="str">
        <f>Badges!C276</f>
        <v>Speak to someone who has an</v>
      </c>
      <c r="O68" s="372" t="str">
        <f>IF(Badges!H276="A","A"," ")</f>
        <v>A</v>
      </c>
      <c r="Q68" s="369"/>
      <c r="R68" s="370" t="str">
        <f>Badges!C349</f>
        <v>Edit into a top 10</v>
      </c>
      <c r="S68" s="372" t="str">
        <f>IF(Badges!H349="A","A"," ")</f>
        <v xml:space="preserve"> </v>
      </c>
    </row>
    <row r="69" spans="1:19" x14ac:dyDescent="0.2">
      <c r="A69" s="369"/>
      <c r="B69" s="370" t="str">
        <f>Badges!C56</f>
        <v>Read aloud three poems or one</v>
      </c>
      <c r="C69" s="372" t="str">
        <f>IF(Badges!H56="A","A"," ")</f>
        <v xml:space="preserve"> </v>
      </c>
      <c r="E69" s="369"/>
      <c r="F69" s="370" t="str">
        <f>Badges!C130</f>
        <v>Visit an antique or rare bookseller</v>
      </c>
      <c r="G69" s="372" t="str">
        <f>IF(Badges!H130="A","A"," ")</f>
        <v xml:space="preserve"> </v>
      </c>
      <c r="I69" s="369"/>
      <c r="J69" s="370" t="str">
        <f>Badges!C203</f>
        <v>Trash the trash challenge</v>
      </c>
      <c r="K69" s="372" t="str">
        <f>IF(Badges!H203="A","A"," ")</f>
        <v xml:space="preserve"> </v>
      </c>
      <c r="M69" s="369"/>
      <c r="N69" s="370" t="str">
        <f>Badges!C277</f>
        <v xml:space="preserve">Research the pros and cons of </v>
      </c>
      <c r="O69" s="372" t="str">
        <f>IF(Badges!H277="A","A"," ")</f>
        <v xml:space="preserve"> </v>
      </c>
      <c r="Q69" s="369"/>
      <c r="R69" s="370" t="str">
        <f>Badges!C350</f>
        <v>Present it</v>
      </c>
      <c r="S69" s="372" t="str">
        <f>IF(Badges!H350="A","A"," ")</f>
        <v xml:space="preserve"> </v>
      </c>
    </row>
    <row r="70" spans="1:19" ht="23.25" x14ac:dyDescent="0.35">
      <c r="A70" s="599" t="str">
        <f ca="1">MID(CELL("filename",A8),FIND(IF(ISERROR(FIND("]",CELL("filename",A8))),"$","]"),CELL("filename",A8))+1,256)</f>
        <v>Alex</v>
      </c>
      <c r="B70" s="599"/>
      <c r="C70" s="599"/>
      <c r="E70" s="610" t="s">
        <v>16</v>
      </c>
      <c r="F70" s="615"/>
      <c r="G70" s="615"/>
      <c r="I70" s="610" t="s">
        <v>16</v>
      </c>
      <c r="J70" s="610"/>
      <c r="K70" s="610"/>
      <c r="M70" s="610" t="s">
        <v>16</v>
      </c>
      <c r="N70" s="610"/>
      <c r="O70" s="610"/>
      <c r="Q70" s="610" t="s">
        <v>151</v>
      </c>
      <c r="R70" s="611"/>
      <c r="S70" s="611"/>
    </row>
    <row r="71" spans="1:19" x14ac:dyDescent="0.2">
      <c r="A71" s="364"/>
      <c r="B71" s="365"/>
      <c r="C71" s="366" t="s">
        <v>28</v>
      </c>
      <c r="E71" s="583" t="str">
        <f>Badges!B377</f>
        <v>Good Sportsmanship</v>
      </c>
      <c r="F71" s="584"/>
      <c r="G71" s="584"/>
      <c r="I71" s="583" t="str">
        <f>Badges!B446</f>
        <v>Cadette First Aid</v>
      </c>
      <c r="J71" s="584"/>
      <c r="K71" s="584"/>
      <c r="M71" s="583" t="str">
        <f>Badges!B516</f>
        <v>Budgeting</v>
      </c>
      <c r="N71" s="584"/>
      <c r="O71" s="584"/>
      <c r="Q71" s="612" t="str">
        <f>'Age-Level'!B5</f>
        <v>Silver Torch Award</v>
      </c>
      <c r="R71" s="612"/>
      <c r="S71" s="373" t="str">
        <f>IF('Age-Level'!H8="C","C",IF('Age-Level'!H8="P","P",""))</f>
        <v/>
      </c>
    </row>
    <row r="72" spans="1:19" x14ac:dyDescent="0.2">
      <c r="A72" s="577" t="str">
        <f>Summary!A21</f>
        <v>Legacy</v>
      </c>
      <c r="B72" s="577"/>
      <c r="C72" s="577"/>
      <c r="E72" s="369">
        <v>3</v>
      </c>
      <c r="F72" s="370" t="str">
        <f>Badges!C386</f>
        <v>Be a good teammate</v>
      </c>
      <c r="G72" s="371"/>
      <c r="I72" s="369">
        <v>4</v>
      </c>
      <c r="J72" s="370" t="str">
        <f>Badges!C459</f>
        <v>Know the signs of shock and how</v>
      </c>
      <c r="K72" s="371"/>
      <c r="M72" s="369">
        <v>5</v>
      </c>
      <c r="N72" s="370" t="str">
        <f>Badges!C533</f>
        <v>Create a budget that focuses on</v>
      </c>
      <c r="O72" s="371"/>
      <c r="Q72" s="612" t="str">
        <f>'Age-Level'!B9</f>
        <v>Cadette Community Service bar</v>
      </c>
      <c r="R72" s="612"/>
      <c r="S72" s="373" t="str">
        <f>IF('Age-Level'!H9="C","C",IF('Age-Level'!H9="P","P",""))</f>
        <v/>
      </c>
    </row>
    <row r="73" spans="1:19" x14ac:dyDescent="0.2">
      <c r="A73" s="608" t="str">
        <f>Summary!A22</f>
        <v>Comic Artist</v>
      </c>
      <c r="B73" s="609"/>
      <c r="C73" s="373" t="str">
        <f>IF(Badges!H376="C","C",IF(Badges!H376="P","P",""))</f>
        <v/>
      </c>
      <c r="E73" s="369"/>
      <c r="F73" s="370" t="str">
        <f>Badges!C387</f>
        <v>Play Trust, like they did on Survivor</v>
      </c>
      <c r="G73" s="372" t="str">
        <f>IF(Badges!H387="A","A"," ")</f>
        <v xml:space="preserve"> </v>
      </c>
      <c r="I73" s="369"/>
      <c r="J73" s="370" t="str">
        <f>Badges!C460</f>
        <v>Research the signs of shock and</v>
      </c>
      <c r="K73" s="372" t="str">
        <f>IF(Badges!H460="A","A"," ")</f>
        <v xml:space="preserve"> </v>
      </c>
      <c r="M73" s="369"/>
      <c r="N73" s="370" t="str">
        <f>Badges!C534</f>
        <v>Make a savings action plan</v>
      </c>
      <c r="O73" s="372" t="str">
        <f>IF(Badges!H534="A","A"," ")</f>
        <v xml:space="preserve"> </v>
      </c>
      <c r="Q73" s="612" t="str">
        <f>'Age-Level'!B12</f>
        <v>Cadette Service to Girl Scouting bar</v>
      </c>
      <c r="R73" s="612"/>
      <c r="S73" s="373" t="str">
        <f>IF('Age-Level'!H10="C","C",IF('Age-Level'!H10="P","P",""))</f>
        <v/>
      </c>
    </row>
    <row r="74" spans="1:19" x14ac:dyDescent="0.2">
      <c r="A74" s="606" t="str">
        <f>Summary!A23</f>
        <v>Good Sportsmanship</v>
      </c>
      <c r="B74" s="607"/>
      <c r="C74" s="374" t="str">
        <f>IF(Badges!H399="C","C",IF(Badges!H399="P","P",""))</f>
        <v/>
      </c>
      <c r="E74" s="369"/>
      <c r="F74" s="370" t="str">
        <f>Badges!C388</f>
        <v>Play three team-building games</v>
      </c>
      <c r="G74" s="372" t="str">
        <f>IF(Badges!H388="A","A"," ")</f>
        <v xml:space="preserve"> </v>
      </c>
      <c r="I74" s="369"/>
      <c r="J74" s="370" t="str">
        <f>Badges!C461</f>
        <v>Interview a doctor or nurse about the</v>
      </c>
      <c r="K74" s="372" t="str">
        <f>IF(Badges!H461="A","A"," ")</f>
        <v xml:space="preserve"> </v>
      </c>
      <c r="M74" s="369"/>
      <c r="N74" s="370" t="str">
        <f>Badges!C535</f>
        <v>Form a support group</v>
      </c>
      <c r="O74" s="372" t="str">
        <f>IF(Badges!H535="A","A"," ")</f>
        <v xml:space="preserve"> </v>
      </c>
      <c r="Q74" s="612" t="str">
        <f>'Age-Level'!B15</f>
        <v>Cadette Program Aide</v>
      </c>
      <c r="R74" s="612"/>
      <c r="S74" s="373" t="str">
        <f>IF('Age-Level'!H19="C","C",IF('Age-Level'!H19="P","P",""))</f>
        <v/>
      </c>
    </row>
    <row r="75" spans="1:19" x14ac:dyDescent="0.2">
      <c r="A75" s="606" t="str">
        <f>Summary!A24</f>
        <v>Finding Common Ground</v>
      </c>
      <c r="B75" s="607"/>
      <c r="C75" s="374" t="str">
        <f>IF(Badges!H422="C","C",IF(Badges!H422="P","P",""))</f>
        <v/>
      </c>
      <c r="E75" s="369"/>
      <c r="F75" s="370" t="str">
        <f>Badges!C389</f>
        <v>Play Capture the Flag</v>
      </c>
      <c r="G75" s="372" t="str">
        <f>IF(Badges!H389="A","A"," ")</f>
        <v xml:space="preserve"> </v>
      </c>
      <c r="I75" s="369"/>
      <c r="J75" s="370" t="str">
        <f>Badges!C462</f>
        <v>Ask an EMT or first responder to</v>
      </c>
      <c r="K75" s="372" t="str">
        <f>IF(Badges!H462="A","A"," ")</f>
        <v xml:space="preserve"> </v>
      </c>
      <c r="M75" s="369"/>
      <c r="N75" s="370" t="str">
        <f>Badges!C536</f>
        <v>Imagine yourself in the future</v>
      </c>
      <c r="O75" s="372" t="str">
        <f>IF(Badges!H536="A","A"," ")</f>
        <v xml:space="preserve"> </v>
      </c>
      <c r="Q75" s="612" t="str">
        <f>'Age-Level'!B20</f>
        <v>Journey Summit Pin</v>
      </c>
      <c r="R75" s="612"/>
      <c r="S75" s="373" t="str">
        <f>IF('Age-Level'!H21="C","C",IF('Age-Level'!H21="P","P",""))</f>
        <v/>
      </c>
    </row>
    <row r="76" spans="1:19" x14ac:dyDescent="0.2">
      <c r="A76" s="606" t="str">
        <f>Summary!A25</f>
        <v>New Cuisines</v>
      </c>
      <c r="B76" s="607"/>
      <c r="C76" s="374" t="str">
        <f>IF(Badges!H445="C","C",IF(Badges!H445="P","P",""))</f>
        <v/>
      </c>
      <c r="E76" s="369">
        <v>4</v>
      </c>
      <c r="F76" s="370" t="str">
        <f>Badges!C390</f>
        <v>Psych yourself up</v>
      </c>
      <c r="G76" s="371"/>
      <c r="I76" s="369">
        <v>5</v>
      </c>
      <c r="J76" s="370" t="str">
        <f>Badges!C463</f>
        <v>Learn to prevent and treat injuries</v>
      </c>
      <c r="K76" s="371"/>
      <c r="M76" s="583" t="str">
        <f>Badges!B562</f>
        <v>Financing My Dreams</v>
      </c>
      <c r="N76" s="584"/>
      <c r="O76" s="584"/>
      <c r="Q76" s="603" t="str">
        <f>'Age-Level'!C23</f>
        <v>Cookie Rally (Year 1)</v>
      </c>
      <c r="R76" s="603"/>
      <c r="S76" s="379" t="str">
        <f>IF('Age-Level'!H23="A","A"," ")</f>
        <v xml:space="preserve"> </v>
      </c>
    </row>
    <row r="77" spans="1:19" x14ac:dyDescent="0.2">
      <c r="A77" s="606" t="str">
        <f>Summary!A26</f>
        <v>Cadette First Aid</v>
      </c>
      <c r="B77" s="607"/>
      <c r="C77" s="374" t="str">
        <f>IF(Badges!H468="C","C",IF(Badges!H468="P","P",""))</f>
        <v/>
      </c>
      <c r="E77" s="369"/>
      <c r="F77" s="370" t="str">
        <f>Badges!C391</f>
        <v>But I landed my triple axel</v>
      </c>
      <c r="G77" s="372" t="str">
        <f>IF(Badges!H391="A","A"," ")</f>
        <v xml:space="preserve"> </v>
      </c>
      <c r="I77" s="369"/>
      <c r="J77" s="370" t="str">
        <f>Badges!C464</f>
        <v>Take a first aid course</v>
      </c>
      <c r="K77" s="372" t="str">
        <f>IF(Badges!H464="A","A"," ")</f>
        <v xml:space="preserve"> </v>
      </c>
      <c r="M77" s="369">
        <v>1</v>
      </c>
      <c r="N77" s="370" t="str">
        <f>Badges!C563</f>
        <v>Explore dream jobs</v>
      </c>
      <c r="O77" s="371"/>
      <c r="Q77" s="603" t="str">
        <f>'Age-Level'!C24</f>
        <v>Cookie Sales (Year 1)</v>
      </c>
      <c r="R77" s="603"/>
      <c r="S77" s="379" t="str">
        <f>IF('Age-Level'!H24="A","A"," ")</f>
        <v xml:space="preserve"> </v>
      </c>
    </row>
    <row r="78" spans="1:19" x14ac:dyDescent="0.2">
      <c r="A78" s="606" t="str">
        <f>Summary!A27</f>
        <v>Cadette Girl Scout Way</v>
      </c>
      <c r="B78" s="607"/>
      <c r="C78" s="374" t="str">
        <f>IF(Badges!H491="C","C",IF(Badges!H491="P","P",""))</f>
        <v>C</v>
      </c>
      <c r="E78" s="369"/>
      <c r="F78" s="370" t="str">
        <f>Badges!C392</f>
        <v>Mind over matter</v>
      </c>
      <c r="G78" s="372" t="str">
        <f>IF(Badges!H392="A","A"," ")</f>
        <v xml:space="preserve"> </v>
      </c>
      <c r="I78" s="369"/>
      <c r="J78" s="370" t="str">
        <f>Badges!C465</f>
        <v>Ask a park ranger, lifeguard, or ski</v>
      </c>
      <c r="K78" s="372" t="str">
        <f>IF(Badges!H465="A","A"," ")</f>
        <v xml:space="preserve"> </v>
      </c>
      <c r="M78" s="369"/>
      <c r="N78" s="370" t="str">
        <f>Badges!C564</f>
        <v>Track your dreams</v>
      </c>
      <c r="O78" s="372" t="str">
        <f>IF(Badges!H564="A","A"," ")</f>
        <v xml:space="preserve"> </v>
      </c>
      <c r="Q78" s="603" t="str">
        <f>'Age-Level'!C25</f>
        <v>Cookie Pin (Year 1)</v>
      </c>
      <c r="R78" s="603"/>
      <c r="S78" s="379" t="str">
        <f>IF('Age-Level'!H25="A","A"," ")</f>
        <v xml:space="preserve"> </v>
      </c>
    </row>
    <row r="79" spans="1:19" x14ac:dyDescent="0.2">
      <c r="A79" s="613" t="str">
        <f>Summary!A28</f>
        <v>Trees</v>
      </c>
      <c r="B79" s="614"/>
      <c r="C79" s="375" t="str">
        <f>IF(Badges!H514="C","C",IF(Badges!H514="P","P",""))</f>
        <v/>
      </c>
      <c r="E79" s="369"/>
      <c r="F79" s="370" t="str">
        <f>Badges!C393</f>
        <v>Play sports psychology games</v>
      </c>
      <c r="G79" s="372" t="str">
        <f>IF(Badges!H393="A","A"," ")</f>
        <v xml:space="preserve"> </v>
      </c>
      <c r="I79" s="369"/>
      <c r="J79" s="370" t="str">
        <f>Badges!C466</f>
        <v xml:space="preserve">Interview a doctor or nurse  </v>
      </c>
      <c r="K79" s="372" t="str">
        <f>IF(Badges!H466="A","A"," ")</f>
        <v xml:space="preserve"> </v>
      </c>
      <c r="M79" s="369"/>
      <c r="N79" s="370" t="str">
        <f>Badges!C565</f>
        <v>Talk to people about their jobs</v>
      </c>
      <c r="O79" s="372" t="str">
        <f>IF(Badges!H565="A","A"," ")</f>
        <v xml:space="preserve"> </v>
      </c>
      <c r="Q79" s="603" t="str">
        <f>'Age-Level'!C26</f>
        <v>Cookie Rally (Year 2)</v>
      </c>
      <c r="R79" s="603"/>
      <c r="S79" s="379" t="str">
        <f>IF('Age-Level'!H26="A","A"," ")</f>
        <v xml:space="preserve"> </v>
      </c>
    </row>
    <row r="80" spans="1:19" x14ac:dyDescent="0.2">
      <c r="A80" s="577" t="str">
        <f>Summary!A29</f>
        <v>Financial Literacy</v>
      </c>
      <c r="B80" s="577"/>
      <c r="C80" s="577"/>
      <c r="E80" s="369">
        <v>5</v>
      </c>
      <c r="F80" s="370" t="str">
        <f>Badges!C394</f>
        <v>Put your definition of good</v>
      </c>
      <c r="G80" s="371"/>
      <c r="I80" s="583" t="str">
        <f>Badges!B469</f>
        <v>Cadette Girl Scout Way</v>
      </c>
      <c r="J80" s="584"/>
      <c r="K80" s="584"/>
      <c r="M80" s="369"/>
      <c r="N80" s="370" t="str">
        <f>Badges!C566</f>
        <v>Hold a group brainstorm</v>
      </c>
      <c r="O80" s="372" t="str">
        <f>IF(Badges!H566="A","A"," ")</f>
        <v xml:space="preserve"> </v>
      </c>
      <c r="Q80" s="603" t="str">
        <f>'Age-Level'!C27</f>
        <v>Cookie Sales (Year 2)</v>
      </c>
      <c r="R80" s="603"/>
      <c r="S80" s="379" t="str">
        <f>IF('Age-Level'!H27="A","A"," ")</f>
        <v xml:space="preserve"> </v>
      </c>
    </row>
    <row r="81" spans="1:22" x14ac:dyDescent="0.2">
      <c r="A81" s="608" t="str">
        <f>Summary!A30</f>
        <v>Budgeting</v>
      </c>
      <c r="B81" s="609"/>
      <c r="C81" s="373" t="str">
        <f>IF(Badges!H538="C","C",IF(Badges!H538="P","P",""))</f>
        <v/>
      </c>
      <c r="E81" s="369"/>
      <c r="F81" s="370" t="str">
        <f>Badges!C395</f>
        <v>Compete</v>
      </c>
      <c r="G81" s="372" t="str">
        <f>IF(Badges!H395="A","A"," ")</f>
        <v xml:space="preserve"> </v>
      </c>
      <c r="I81" s="369">
        <v>1</v>
      </c>
      <c r="J81" s="370" t="str">
        <f>Badges!C470</f>
        <v>Lead a group in song</v>
      </c>
      <c r="K81" s="371"/>
      <c r="M81" s="369">
        <v>2</v>
      </c>
      <c r="N81" s="370" t="str">
        <f>Badges!C567</f>
        <v>Price out buying your dream home</v>
      </c>
      <c r="O81" s="371"/>
      <c r="Q81" s="603" t="str">
        <f>'Age-Level'!C28</f>
        <v>Cookie Pin (Year 2)</v>
      </c>
      <c r="R81" s="603"/>
      <c r="S81" s="379" t="str">
        <f>IF('Age-Level'!H28="A","A"," ")</f>
        <v xml:space="preserve"> </v>
      </c>
    </row>
    <row r="82" spans="1:22" x14ac:dyDescent="0.2">
      <c r="A82" s="606" t="str">
        <f>Summary!A32</f>
        <v>Financing My Dreams</v>
      </c>
      <c r="B82" s="607"/>
      <c r="C82" s="374" t="str">
        <f>IF(Badges!H584="C","C",IF(Badges!H584="P","P",""))</f>
        <v/>
      </c>
      <c r="E82" s="369"/>
      <c r="F82" s="370" t="str">
        <f>Badges!C396</f>
        <v>Play with little kids</v>
      </c>
      <c r="G82" s="372" t="str">
        <f>IF(Badges!H396="A","A"," ")</f>
        <v xml:space="preserve"> </v>
      </c>
      <c r="I82" s="369"/>
      <c r="J82" s="370" t="str">
        <f>Badges!C471</f>
        <v>Organize a songfest</v>
      </c>
      <c r="K82" s="372" t="str">
        <f>IF(Badges!H471="A","A"," ")</f>
        <v xml:space="preserve"> </v>
      </c>
      <c r="M82" s="369"/>
      <c r="N82" s="370" t="str">
        <f>Badges!C568</f>
        <v>Go house hunting</v>
      </c>
      <c r="O82" s="372" t="str">
        <f>IF(Badges!H568="A","A"," ")</f>
        <v xml:space="preserve"> </v>
      </c>
      <c r="Q82" s="603" t="str">
        <f>'Age-Level'!C29</f>
        <v>Cookie Rally (Year 3)</v>
      </c>
      <c r="R82" s="603"/>
      <c r="S82" s="379" t="str">
        <f>IF('Age-Level'!H29="A","A"," ")</f>
        <v xml:space="preserve"> </v>
      </c>
    </row>
    <row r="83" spans="1:22" x14ac:dyDescent="0.2">
      <c r="A83" s="590" t="str">
        <f>Summary!A33</f>
        <v>Cookie Business</v>
      </c>
      <c r="B83" s="591"/>
      <c r="C83" s="592"/>
      <c r="D83" s="365"/>
      <c r="E83" s="369"/>
      <c r="F83" s="370" t="str">
        <f>Badges!C397</f>
        <v>Take on the role of referee, umpire</v>
      </c>
      <c r="G83" s="372" t="str">
        <f>IF(Badges!H397="A","A"," ")</f>
        <v xml:space="preserve"> </v>
      </c>
      <c r="I83" s="369"/>
      <c r="J83" s="370" t="str">
        <f>Badges!C472</f>
        <v>Teach an international song</v>
      </c>
      <c r="K83" s="372" t="str">
        <f>IF(Badges!H472="A","A"," ")</f>
        <v>A</v>
      </c>
      <c r="M83" s="369"/>
      <c r="N83" s="370" t="str">
        <f>Badges!C569</f>
        <v>Get expert real estate device</v>
      </c>
      <c r="O83" s="372" t="str">
        <f>IF(Badges!H569="A","A"," ")</f>
        <v xml:space="preserve"> </v>
      </c>
      <c r="Q83" s="603" t="str">
        <f>'Age-Level'!C30</f>
        <v>Cookie Sales (Year 3)</v>
      </c>
      <c r="R83" s="603"/>
      <c r="S83" s="379" t="str">
        <f>IF('Age-Level'!H30="A","A"," ")</f>
        <v xml:space="preserve"> </v>
      </c>
    </row>
    <row r="84" spans="1:22" x14ac:dyDescent="0.2">
      <c r="A84" s="606" t="str">
        <f>Summary!A34</f>
        <v>Business Plan</v>
      </c>
      <c r="B84" s="607"/>
      <c r="C84" s="374" t="str">
        <f>IF(Badges!H598="C","C",IF(Badges!H598="P","P",""))</f>
        <v/>
      </c>
      <c r="E84" s="583" t="str">
        <f>Badges!B400</f>
        <v>Finding Common Ground</v>
      </c>
      <c r="F84" s="583"/>
      <c r="G84" s="583"/>
      <c r="I84" s="369"/>
      <c r="J84" s="370" t="str">
        <f>Badges!C473</f>
        <v>Help Brownies complete their Girl</v>
      </c>
      <c r="K84" s="372" t="str">
        <f>IF(Badges!H473="A","A"," ")</f>
        <v xml:space="preserve"> </v>
      </c>
      <c r="M84" s="369"/>
      <c r="N84" s="370" t="str">
        <f>Badges!C570</f>
        <v>Browse real estate ads</v>
      </c>
      <c r="O84" s="372" t="str">
        <f>IF(Badges!H570="A","A"," ")</f>
        <v xml:space="preserve"> </v>
      </c>
      <c r="Q84" s="603" t="str">
        <f>'Age-Level'!C31</f>
        <v>Cookie Pin (Year 3)</v>
      </c>
      <c r="R84" s="603"/>
      <c r="S84" s="379" t="str">
        <f>IF('Age-Level'!H31="A","A"," ")</f>
        <v xml:space="preserve"> </v>
      </c>
    </row>
    <row r="85" spans="1:22" x14ac:dyDescent="0.2">
      <c r="A85" s="606" t="str">
        <f>Summary!A36</f>
        <v>Think Big</v>
      </c>
      <c r="B85" s="607"/>
      <c r="C85" s="374" t="str">
        <f>IF(Badges!H624="C","C",IF(Badges!H624="P","P",""))</f>
        <v/>
      </c>
      <c r="E85" s="369">
        <v>1</v>
      </c>
      <c r="F85" s="370" t="str">
        <f>Badges!C401</f>
        <v>Get to know someone different from</v>
      </c>
      <c r="G85" s="371"/>
      <c r="I85" s="369">
        <v>2</v>
      </c>
      <c r="J85" s="370" t="str">
        <f>Badges!C474</f>
        <v>Celebrate Girl Scout Week</v>
      </c>
      <c r="K85" s="371"/>
      <c r="M85" s="369">
        <v>3</v>
      </c>
      <c r="N85" s="370" t="str">
        <f>Badges!C571</f>
        <v>Research dream vacations</v>
      </c>
      <c r="O85" s="371"/>
      <c r="Q85" s="603" t="str">
        <f>'Age-Level'!C33</f>
        <v>Fall Sales (Year 1)</v>
      </c>
      <c r="R85" s="603"/>
      <c r="S85" s="374" t="str">
        <f>IF('Age-Level'!H33="A","A","")</f>
        <v>A</v>
      </c>
    </row>
    <row r="86" spans="1:22" x14ac:dyDescent="0.2">
      <c r="A86" s="417"/>
      <c r="B86" s="417"/>
      <c r="C86" s="389"/>
      <c r="E86" s="369"/>
      <c r="F86" s="370" t="str">
        <f>Badges!C402</f>
        <v>Difference of background</v>
      </c>
      <c r="G86" s="372" t="str">
        <f>IF(Badges!H402="A","A"," ")</f>
        <v xml:space="preserve"> </v>
      </c>
      <c r="I86" s="369"/>
      <c r="J86" s="370" t="str">
        <f>Badges!C475</f>
        <v>Focus on "be courageous and</v>
      </c>
      <c r="K86" s="372" t="str">
        <f>IF(Badges!H475="A","A"," ")</f>
        <v>A</v>
      </c>
      <c r="M86" s="369"/>
      <c r="N86" s="370" t="str">
        <f>Badges!C572</f>
        <v>Explore the world of travel</v>
      </c>
      <c r="O86" s="372" t="str">
        <f>IF(Badges!H572="A","A"," ")</f>
        <v xml:space="preserve"> </v>
      </c>
      <c r="Q86" s="603" t="str">
        <f>'Age-Level'!C34</f>
        <v>Fall Sales (Year 2)</v>
      </c>
      <c r="R86" s="603"/>
      <c r="S86" s="374" t="str">
        <f>IF('Age-Level'!H34="A","A","")</f>
        <v/>
      </c>
    </row>
    <row r="87" spans="1:22" x14ac:dyDescent="0.2">
      <c r="A87" s="578" t="s">
        <v>92</v>
      </c>
      <c r="B87" s="579"/>
      <c r="C87" s="579"/>
      <c r="E87" s="369"/>
      <c r="F87" s="370" t="str">
        <f>Badges!C403</f>
        <v>Difference of belief</v>
      </c>
      <c r="G87" s="372" t="str">
        <f>IF(Badges!H403="A","A"," ")</f>
        <v xml:space="preserve"> </v>
      </c>
      <c r="I87" s="369"/>
      <c r="J87" s="370" t="str">
        <f>Badges!C476</f>
        <v>Be confident and courageous</v>
      </c>
      <c r="K87" s="372" t="str">
        <f>IF(Badges!H476="A","A"," ")</f>
        <v xml:space="preserve"> </v>
      </c>
      <c r="M87" s="369"/>
      <c r="N87" s="370" t="str">
        <f>Badges!C573</f>
        <v>Visit a travel agent</v>
      </c>
      <c r="O87" s="372" t="str">
        <f>IF(Badges!H573="A","A"," ")</f>
        <v xml:space="preserve"> </v>
      </c>
      <c r="Q87" s="603" t="str">
        <f>'Age-Level'!C35</f>
        <v>Fall Sales (Year 3)</v>
      </c>
      <c r="R87" s="603"/>
      <c r="S87" s="374" t="str">
        <f>IF('Age-Level'!H35="A","A","")</f>
        <v/>
      </c>
    </row>
    <row r="88" spans="1:22" x14ac:dyDescent="0.2">
      <c r="B88" s="604" t="str">
        <f>Journey!A6</f>
        <v>aMAZE!</v>
      </c>
      <c r="C88" s="605"/>
      <c r="E88" s="369"/>
      <c r="F88" s="370" t="str">
        <f>Badges!C404</f>
        <v>Difference of opinion</v>
      </c>
      <c r="G88" s="372" t="str">
        <f>IF(Badges!H404="A","A"," ")</f>
        <v xml:space="preserve"> </v>
      </c>
      <c r="I88" s="369"/>
      <c r="J88" s="370" t="str">
        <f>Badges!C477</f>
        <v>Create a project honoring the</v>
      </c>
      <c r="K88" s="372" t="str">
        <f>IF(Badges!H477="A","A"," ")</f>
        <v xml:space="preserve"> </v>
      </c>
      <c r="M88" s="369"/>
      <c r="N88" s="370" t="str">
        <f>Badges!C574</f>
        <v>Create a tour group</v>
      </c>
      <c r="O88" s="372" t="str">
        <f>IF(Badges!H574="A","A"," ")</f>
        <v xml:space="preserve"> </v>
      </c>
      <c r="Q88" s="603" t="str">
        <f>'Age-Level'!C37</f>
        <v>Thinking Day (Year 1)</v>
      </c>
      <c r="R88" s="603"/>
      <c r="S88" s="374" t="str">
        <f>IF('Age-Level'!H37="A","A","")</f>
        <v/>
      </c>
    </row>
    <row r="89" spans="1:22" x14ac:dyDescent="0.2">
      <c r="B89" s="378" t="str">
        <f>Journey!B7</f>
        <v>The Interact Award</v>
      </c>
      <c r="C89" s="374" t="str">
        <f>IF(Journey!H17="C","C",IF(Journey!H17="P","P",""))</f>
        <v/>
      </c>
      <c r="E89" s="369">
        <v>2</v>
      </c>
      <c r="F89" s="370" t="str">
        <f>Badges!C405</f>
        <v>Make decisions in a group</v>
      </c>
      <c r="G89" s="371"/>
      <c r="I89" s="369">
        <v>3</v>
      </c>
      <c r="J89" s="370" t="str">
        <f>Badges!C478</f>
        <v>Share sisterhood through the Girl</v>
      </c>
      <c r="K89" s="371"/>
      <c r="M89" s="369">
        <v>4</v>
      </c>
      <c r="N89" s="370" t="str">
        <f>Badges!C575</f>
        <v>Make a dream giving goal</v>
      </c>
      <c r="O89" s="371"/>
      <c r="Q89" s="603" t="str">
        <f>'Age-Level'!C38</f>
        <v>Thinking Day (Year 2)</v>
      </c>
      <c r="R89" s="603"/>
      <c r="S89" s="374" t="str">
        <f>IF('Age-Level'!H38="A","A","")</f>
        <v/>
      </c>
    </row>
    <row r="90" spans="1:22" x14ac:dyDescent="0.2">
      <c r="B90" s="378" t="str">
        <f>Journey!B18</f>
        <v>The Diplomat Award</v>
      </c>
      <c r="C90" s="374" t="str">
        <f>IF(Journey!H26="C","C",IF(Journey!H26="P","P",""))</f>
        <v/>
      </c>
      <c r="E90" s="369"/>
      <c r="F90" s="370" t="str">
        <f>Badges!C406</f>
        <v>Use one of the methods from the</v>
      </c>
      <c r="G90" s="372" t="str">
        <f>IF(Badges!H406="A","A"," ")</f>
        <v xml:space="preserve"> </v>
      </c>
      <c r="I90" s="369"/>
      <c r="J90" s="370" t="str">
        <f>Badges!C479</f>
        <v>Throw a community sisterhood</v>
      </c>
      <c r="K90" s="372" t="str">
        <f>IF(Badges!H479="A","A"," ")</f>
        <v xml:space="preserve"> </v>
      </c>
      <c r="M90" s="369"/>
      <c r="N90" s="370" t="str">
        <f>Badges!C576</f>
        <v>Find local philanthropists</v>
      </c>
      <c r="O90" s="372" t="str">
        <f>IF(Badges!H576="A","A"," ")</f>
        <v xml:space="preserve"> </v>
      </c>
      <c r="Q90" s="603" t="str">
        <f>'Age-Level'!C39</f>
        <v>Thinking Day (Year 3)</v>
      </c>
      <c r="R90" s="603"/>
      <c r="S90" s="374" t="str">
        <f>IF('Age-Level'!H39="A","A","")</f>
        <v/>
      </c>
    </row>
    <row r="91" spans="1:22" x14ac:dyDescent="0.2">
      <c r="B91" s="378" t="str">
        <f>Journey!B27</f>
        <v>The Peacemaker Award</v>
      </c>
      <c r="C91" s="374" t="str">
        <f>IF(Journey!H29="C","C",IF(Journey!H29="P","P",""))</f>
        <v/>
      </c>
      <c r="E91" s="369"/>
      <c r="F91" s="370" t="str">
        <f>Badges!C407</f>
        <v>Use two of the methods</v>
      </c>
      <c r="G91" s="372" t="str">
        <f>IF(Badges!H407="A","A"," ")</f>
        <v xml:space="preserve"> </v>
      </c>
      <c r="I91" s="369"/>
      <c r="J91" s="370" t="str">
        <f>Badges!C480</f>
        <v>Spotlight a hidden heroine</v>
      </c>
      <c r="K91" s="372" t="str">
        <f>IF(Badges!H480="A","A"," ")</f>
        <v xml:space="preserve"> </v>
      </c>
      <c r="M91" s="369"/>
      <c r="N91" s="370" t="str">
        <f>Badges!C577</f>
        <v>Learn what's going on in the world of</v>
      </c>
      <c r="O91" s="372" t="str">
        <f>IF(Badges!H577="A","A"," ")</f>
        <v xml:space="preserve"> </v>
      </c>
      <c r="Q91" s="603" t="str">
        <f>'Age-Level'!C41</f>
        <v>Global Action Award</v>
      </c>
      <c r="R91" s="603"/>
      <c r="S91" s="374" t="str">
        <f>IF('Age-Level'!H41="A","A","")</f>
        <v/>
      </c>
    </row>
    <row r="92" spans="1:22" x14ac:dyDescent="0.2">
      <c r="B92" s="378" t="str">
        <f>Journey!B31</f>
        <v>Leader in Action</v>
      </c>
      <c r="C92" s="374" t="str">
        <f>IF(Journey!H38="C","C",IF(Journey!H38="P","P",""))</f>
        <v/>
      </c>
      <c r="E92" s="369"/>
      <c r="F92" s="370" t="str">
        <f>Badges!C408</f>
        <v>Try them all</v>
      </c>
      <c r="G92" s="372" t="str">
        <f>IF(Badges!H408="A","A"," ")</f>
        <v xml:space="preserve"> </v>
      </c>
      <c r="I92" s="369"/>
      <c r="J92" s="370" t="str">
        <f>Badges!C481</f>
        <v>Team up for sisterhood</v>
      </c>
      <c r="K92" s="372" t="str">
        <f>IF(Badges!H481="A","A"," ")</f>
        <v>A</v>
      </c>
      <c r="M92" s="369"/>
      <c r="N92" s="370" t="str">
        <f>Badges!C578</f>
        <v>Research your favorite charity</v>
      </c>
      <c r="O92" s="372" t="str">
        <f>IF(Badges!H578="A","A"," ")</f>
        <v xml:space="preserve"> </v>
      </c>
      <c r="Q92" s="603" t="str">
        <f>'Age-Level'!C43</f>
        <v>International Friendship Recognition</v>
      </c>
      <c r="R92" s="603"/>
      <c r="S92" s="374" t="str">
        <f>IF('Age-Level'!H43="A","A","")</f>
        <v/>
      </c>
    </row>
    <row r="93" spans="1:22" x14ac:dyDescent="0.2">
      <c r="A93" s="416"/>
      <c r="B93" s="390" t="str">
        <f>Journey!A41</f>
        <v>BREATHE</v>
      </c>
      <c r="C93" s="391"/>
      <c r="E93" s="369">
        <v>3</v>
      </c>
      <c r="F93" s="370" t="str">
        <f>Badges!C409</f>
        <v>Explore civil debate</v>
      </c>
      <c r="G93" s="371"/>
      <c r="I93" s="369">
        <v>4</v>
      </c>
      <c r="J93" s="370" t="str">
        <f>Badges!C482</f>
        <v>Leave a place better than you found</v>
      </c>
      <c r="K93" s="371"/>
      <c r="L93" s="376"/>
      <c r="M93" s="369">
        <v>5</v>
      </c>
      <c r="N93" s="370" t="str">
        <f>Badges!C579</f>
        <v>Add up your dreams</v>
      </c>
      <c r="O93" s="371"/>
      <c r="Q93" s="603" t="str">
        <f>'Age-Level'!C45</f>
        <v>Investiture</v>
      </c>
      <c r="R93" s="603"/>
      <c r="S93" s="374" t="str">
        <f>IF('Age-Level'!H45="A","A","")</f>
        <v/>
      </c>
    </row>
    <row r="94" spans="1:22" x14ac:dyDescent="0.2">
      <c r="A94" s="416"/>
      <c r="B94" s="378" t="str">
        <f>Journey!B42</f>
        <v>Aware</v>
      </c>
      <c r="C94" s="374" t="str">
        <f>IF(Journey!H22="C","C",IF(Journey!H22="P","P",""))</f>
        <v/>
      </c>
      <c r="E94" s="369"/>
      <c r="F94" s="370" t="str">
        <f>Badges!C410</f>
        <v>Ask an expert to teach you the</v>
      </c>
      <c r="G94" s="372" t="str">
        <f>IF(Badges!H410="A","A"," ")</f>
        <v xml:space="preserve"> </v>
      </c>
      <c r="I94" s="369"/>
      <c r="J94" s="370" t="str">
        <f>Badges!C483</f>
        <v>Clean up a hiking trail-or clear a new</v>
      </c>
      <c r="K94" s="372" t="str">
        <f>IF(Badges!H483="A","A"," ")</f>
        <v xml:space="preserve"> </v>
      </c>
      <c r="M94" s="369"/>
      <c r="N94" s="370" t="str">
        <f>Badges!C580</f>
        <v>Plan with friends</v>
      </c>
      <c r="O94" s="372" t="str">
        <f>IF(Badges!H580="A","A"," ")</f>
        <v xml:space="preserve"> </v>
      </c>
      <c r="Q94" s="603" t="str">
        <f>'Age-Level'!C46</f>
        <v>Rededication (1st year)</v>
      </c>
      <c r="R94" s="603"/>
      <c r="S94" s="384" t="str">
        <f>IF('Age-Level'!H46="C","C","")</f>
        <v/>
      </c>
    </row>
    <row r="95" spans="1:22" x14ac:dyDescent="0.2">
      <c r="A95" s="416"/>
      <c r="B95" s="378" t="str">
        <f>Journey!B48</f>
        <v>Alert</v>
      </c>
      <c r="C95" s="374" t="str">
        <f>IF(Journey!H31="C","C",IF(Journey!H31="P","P",""))</f>
        <v/>
      </c>
      <c r="E95" s="369"/>
      <c r="F95" s="370" t="str">
        <f>Badges!C411</f>
        <v>Watch candidates for elected office</v>
      </c>
      <c r="G95" s="372" t="str">
        <f>IF(Badges!H411="A","A"," ")</f>
        <v xml:space="preserve"> </v>
      </c>
      <c r="I95" s="369"/>
      <c r="J95" s="370" t="str">
        <f>Badges!C484</f>
        <v>Help clear an invasive species from</v>
      </c>
      <c r="K95" s="372" t="str">
        <f>IF(Badges!H484="A","A"," ")</f>
        <v>A</v>
      </c>
      <c r="M95" s="369"/>
      <c r="N95" s="370" t="str">
        <f>Badges!C581</f>
        <v>Plan with your family</v>
      </c>
      <c r="O95" s="372" t="str">
        <f>IF(Badges!H581="A","A"," ")</f>
        <v xml:space="preserve"> </v>
      </c>
      <c r="Q95" s="603" t="str">
        <f>'Age-Level'!C47</f>
        <v>Rededication (2nd year)</v>
      </c>
      <c r="R95" s="603"/>
      <c r="S95" s="384" t="str">
        <f>IF('Age-Level'!H47="C","C","")</f>
        <v/>
      </c>
      <c r="U95" s="367"/>
      <c r="V95" s="367"/>
    </row>
    <row r="96" spans="1:22" x14ac:dyDescent="0.2">
      <c r="A96" s="416"/>
      <c r="B96" s="378" t="str">
        <f>Journey!B55</f>
        <v>Affirm</v>
      </c>
      <c r="C96" s="374" t="str">
        <f>IF(Journey!H34="C","C",IF(Journey!H34="P","P",""))</f>
        <v/>
      </c>
      <c r="E96" s="369"/>
      <c r="F96" s="370" t="str">
        <f>Badges!C412</f>
        <v>Understand a famous debate in</v>
      </c>
      <c r="G96" s="372" t="str">
        <f>IF(Badges!H412="A","A"," ")</f>
        <v xml:space="preserve"> </v>
      </c>
      <c r="I96" s="369"/>
      <c r="J96" s="370" t="str">
        <f>Badges!C485</f>
        <v>Help with three general-maintenance</v>
      </c>
      <c r="K96" s="372" t="str">
        <f>IF(Badges!H485="A","A"," ")</f>
        <v xml:space="preserve"> </v>
      </c>
      <c r="M96" s="369"/>
      <c r="N96" s="370" t="str">
        <f>Badges!C582</f>
        <v>Plan over and over again</v>
      </c>
      <c r="O96" s="372" t="str">
        <f>IF(Badges!H582="A","A"," ")</f>
        <v xml:space="preserve"> </v>
      </c>
      <c r="Q96" s="603" t="str">
        <f>'Age-Level'!C48</f>
        <v>Rededication (3rd year)</v>
      </c>
      <c r="R96" s="603"/>
      <c r="S96" s="384" t="str">
        <f>IF('Age-Level'!H48="C","C","")</f>
        <v/>
      </c>
      <c r="U96" s="367"/>
      <c r="V96" s="367"/>
    </row>
    <row r="97" spans="1:23" x14ac:dyDescent="0.2">
      <c r="A97" s="376"/>
      <c r="B97" s="378" t="str">
        <f>Journey!B62</f>
        <v>Leader in Action</v>
      </c>
      <c r="C97" s="374" t="str">
        <f>IF(Journey!H43="C","C",IF(Journey!H43="P","P",""))</f>
        <v/>
      </c>
      <c r="E97" s="369">
        <v>4</v>
      </c>
      <c r="F97" s="370" t="str">
        <f>Badges!C413</f>
        <v>Understand a compromise</v>
      </c>
      <c r="G97" s="371"/>
      <c r="I97" s="369">
        <v>5</v>
      </c>
      <c r="J97" s="370" t="str">
        <f>Badges!C486</f>
        <v>Enjoy Girl Scout traditions</v>
      </c>
      <c r="K97" s="371"/>
      <c r="M97" s="583" t="str">
        <f>Badges!B586</f>
        <v>Business Plan</v>
      </c>
      <c r="N97" s="584"/>
      <c r="O97" s="584"/>
      <c r="Q97" s="603" t="str">
        <f>'Age-Level'!C49</f>
        <v>Rededication (4th year)</v>
      </c>
      <c r="R97" s="603"/>
      <c r="S97" s="384" t="str">
        <f>IF('Age-Level'!H49="C","C","")</f>
        <v/>
      </c>
      <c r="U97" s="367"/>
      <c r="V97" s="367"/>
    </row>
    <row r="98" spans="1:23" ht="14.25" customHeight="1" x14ac:dyDescent="0.2">
      <c r="B98" s="420" t="str">
        <f>Journey!A75</f>
        <v>MEdia</v>
      </c>
      <c r="C98" s="421"/>
      <c r="E98" s="369"/>
      <c r="F98" s="370" t="str">
        <f>Badges!C414</f>
        <v>A community compromise</v>
      </c>
      <c r="G98" s="372" t="str">
        <f>IF(Badges!H414="A","A"," ")</f>
        <v xml:space="preserve"> </v>
      </c>
      <c r="I98" s="369"/>
      <c r="J98" s="370" t="str">
        <f>Badges!C487</f>
        <v>Make a tradition "to do" list</v>
      </c>
      <c r="K98" s="372" t="str">
        <f>IF(Badges!H487="A","A"," ")</f>
        <v xml:space="preserve"> </v>
      </c>
      <c r="M98" s="369">
        <v>1</v>
      </c>
      <c r="N98" s="370" t="str">
        <f>Badges!C587</f>
        <v>Write your mission statement and</v>
      </c>
      <c r="O98" s="371"/>
      <c r="Q98" s="603" t="str">
        <f>'Age-Level'!C50</f>
        <v>Rededication (5th year)</v>
      </c>
      <c r="R98" s="603"/>
      <c r="S98" s="384" t="str">
        <f>IF('Age-Level'!H50="C","C","")</f>
        <v/>
      </c>
      <c r="U98" s="367"/>
      <c r="V98" s="367"/>
    </row>
    <row r="99" spans="1:23" x14ac:dyDescent="0.2">
      <c r="B99" s="378" t="str">
        <f>Journey!C77</f>
        <v>Monitor</v>
      </c>
      <c r="C99" s="374" t="str">
        <f>IF(Journey!H78="C","C",IF(Journey!H78="P","P",""))</f>
        <v/>
      </c>
      <c r="E99" s="369"/>
      <c r="F99" s="370" t="str">
        <f>Badges!C415</f>
        <v>A family or friendship compromise</v>
      </c>
      <c r="G99" s="372" t="str">
        <f>IF(Badges!H415="A","A"," ")</f>
        <v xml:space="preserve"> </v>
      </c>
      <c r="I99" s="369"/>
      <c r="J99" s="370" t="str">
        <f>Badges!C488</f>
        <v>Go global</v>
      </c>
      <c r="K99" s="372" t="str">
        <f>IF(Badges!H488="A","A"," ")</f>
        <v xml:space="preserve"> </v>
      </c>
      <c r="M99" s="369"/>
      <c r="N99" s="370" t="str">
        <f>Badges!C588</f>
        <v>A mission statement is a short</v>
      </c>
      <c r="O99" s="372" t="str">
        <f>IF(Badges!H588="A","A"," ")</f>
        <v xml:space="preserve"> </v>
      </c>
      <c r="Q99" s="586" t="str">
        <f>'Age-Level'!B51</f>
        <v>My Promise, My Faith (Year 1)</v>
      </c>
      <c r="R99" s="598"/>
      <c r="S99" s="384"/>
      <c r="U99" s="422"/>
      <c r="V99" s="423"/>
      <c r="W99" s="425"/>
    </row>
    <row r="100" spans="1:23" x14ac:dyDescent="0.2">
      <c r="B100" s="378" t="str">
        <f>Journey!C80</f>
        <v>Influence</v>
      </c>
      <c r="C100" s="374" t="str">
        <f>IF(Journey!H81="C","C",IF(Journey!H81="P","P",""))</f>
        <v/>
      </c>
      <c r="E100" s="369"/>
      <c r="F100" s="370" t="str">
        <f>Badges!C416</f>
        <v>A state or national compromise</v>
      </c>
      <c r="G100" s="372" t="str">
        <f>IF(Badges!H416="A","A"," ")</f>
        <v xml:space="preserve"> </v>
      </c>
      <c r="I100" s="369"/>
      <c r="J100" s="370" t="str">
        <f>Badges!C489</f>
        <v>Learn the history of your Girl Scout</v>
      </c>
      <c r="K100" s="372" t="str">
        <f>IF(Badges!H489="A","A"," ")</f>
        <v>A</v>
      </c>
      <c r="M100" s="369">
        <v>2</v>
      </c>
      <c r="N100" s="370" t="str">
        <f>Badges!C589</f>
        <v>Increase your customer base</v>
      </c>
      <c r="O100" s="371"/>
      <c r="Q100" s="393">
        <v>1</v>
      </c>
      <c r="R100" s="418" t="str">
        <f>'Age-Level'!C52</f>
        <v>Choose one line from the Law</v>
      </c>
      <c r="S100" s="384" t="str">
        <f>IF('Age-Level'!H52="A","A","")</f>
        <v/>
      </c>
      <c r="U100" s="367"/>
      <c r="V100" s="367"/>
    </row>
    <row r="101" spans="1:23" x14ac:dyDescent="0.2">
      <c r="B101" s="378" t="str">
        <f>Journey!C83</f>
        <v>Cultivate</v>
      </c>
      <c r="C101" s="374" t="str">
        <f>IF(Journey!H84="C","C",IF(Journey!H84="P","P",""))</f>
        <v/>
      </c>
      <c r="E101" s="369">
        <v>5</v>
      </c>
      <c r="F101" s="370" t="str">
        <f>Badges!C417</f>
        <v>Find common ground through</v>
      </c>
      <c r="G101" s="371"/>
      <c r="I101" s="583" t="str">
        <f>Badges!B492</f>
        <v>Trees</v>
      </c>
      <c r="J101" s="584"/>
      <c r="K101" s="584"/>
      <c r="M101" s="369"/>
      <c r="N101" s="370" t="str">
        <f>Badges!C590</f>
        <v>What's the number one reason</v>
      </c>
      <c r="O101" s="372" t="str">
        <f>IF(Badges!H590="A","A"," ")</f>
        <v xml:space="preserve"> </v>
      </c>
      <c r="Q101" s="392">
        <v>2</v>
      </c>
      <c r="R101" s="418" t="str">
        <f>'Age-Level'!C53</f>
        <v>Find a woman in your community</v>
      </c>
      <c r="S101" s="384" t="str">
        <f>IF('Age-Level'!H53="A","A","")</f>
        <v/>
      </c>
      <c r="U101" s="367"/>
      <c r="V101" s="367"/>
    </row>
    <row r="102" spans="1:23" x14ac:dyDescent="0.2">
      <c r="B102" s="378" t="str">
        <f>Journey!B86</f>
        <v>Leader in Action</v>
      </c>
      <c r="C102" s="374" t="str">
        <f>IF(Journey!H96="C","C",IF(Journey!H96="P","P",""))</f>
        <v/>
      </c>
      <c r="E102" s="369"/>
      <c r="F102" s="370" t="str">
        <f>Badges!C418</f>
        <v>Mediate a cookie conflict</v>
      </c>
      <c r="G102" s="372" t="str">
        <f>IF(Badges!H418="A","A"," ")</f>
        <v xml:space="preserve"> </v>
      </c>
      <c r="I102" s="369">
        <v>1</v>
      </c>
      <c r="J102" s="370" t="str">
        <f>Badges!C493</f>
        <v>Try some tree fun</v>
      </c>
      <c r="K102" s="371"/>
      <c r="M102" s="369">
        <v>3</v>
      </c>
      <c r="N102" s="370" t="str">
        <f>Badges!C591</f>
        <v>Get into the details</v>
      </c>
      <c r="O102" s="371"/>
      <c r="Q102" s="392">
        <v>3</v>
      </c>
      <c r="R102" s="418" t="str">
        <f>'Age-Level'!C54</f>
        <v>Gather three inspirational quotes</v>
      </c>
      <c r="S102" s="384" t="str">
        <f>IF('Age-Level'!H54="A","A","")</f>
        <v/>
      </c>
      <c r="U102" s="367"/>
      <c r="V102" s="367"/>
    </row>
    <row r="103" spans="1:23" x14ac:dyDescent="0.2">
      <c r="B103" s="386"/>
      <c r="C103" s="386"/>
      <c r="E103" s="369"/>
      <c r="F103" s="370" t="str">
        <f>Badges!C419</f>
        <v>Mediate with a pro</v>
      </c>
      <c r="G103" s="372" t="str">
        <f>IF(Badges!H419="A","A"," ")</f>
        <v xml:space="preserve"> </v>
      </c>
      <c r="I103" s="369"/>
      <c r="J103" s="370" t="str">
        <f>Badges!C494</f>
        <v>Take a tree trip</v>
      </c>
      <c r="K103" s="372" t="str">
        <f>IF(Badges!H494="A","A"," ")</f>
        <v xml:space="preserve"> </v>
      </c>
      <c r="M103" s="369"/>
      <c r="N103" s="370" t="str">
        <f>Badges!C592</f>
        <v>Decide what you want to do with</v>
      </c>
      <c r="O103" s="372" t="str">
        <f>IF(Badges!H592="A","A"," ")</f>
        <v xml:space="preserve"> </v>
      </c>
      <c r="Q103" s="392">
        <v>4</v>
      </c>
      <c r="R103" s="418" t="str">
        <f>'Age-Level'!C55</f>
        <v>Make something to remind you</v>
      </c>
      <c r="S103" s="384" t="str">
        <f>IF('Age-Level'!H55="A","A","")</f>
        <v/>
      </c>
      <c r="U103" s="367"/>
      <c r="V103" s="367"/>
    </row>
    <row r="104" spans="1:23" x14ac:dyDescent="0.2">
      <c r="A104" s="578" t="s">
        <v>149</v>
      </c>
      <c r="B104" s="579"/>
      <c r="C104" s="579"/>
      <c r="E104" s="369"/>
      <c r="F104" s="370" t="str">
        <f>Badges!C420</f>
        <v>Suggest solutions for a current</v>
      </c>
      <c r="G104" s="372" t="str">
        <f>IF(Badges!H420="A","A"," ")</f>
        <v xml:space="preserve"> </v>
      </c>
      <c r="I104" s="369"/>
      <c r="J104" s="370" t="str">
        <f>Badges!C495</f>
        <v>Design a tree house</v>
      </c>
      <c r="K104" s="372" t="str">
        <f>IF(Badges!H495="A","A"," ")</f>
        <v xml:space="preserve"> </v>
      </c>
      <c r="M104" s="369">
        <v>4</v>
      </c>
      <c r="N104" s="370" t="str">
        <f>Badges!C593</f>
        <v>Make a risk management plan</v>
      </c>
      <c r="O104" s="371"/>
      <c r="Q104" s="392">
        <v>5</v>
      </c>
      <c r="R104" s="418" t="str">
        <f>'Age-Level'!C56</f>
        <v xml:space="preserve">Make a commitment to live what </v>
      </c>
      <c r="S104" s="384" t="str">
        <f>IF('Age-Level'!H56="A","A","")</f>
        <v/>
      </c>
      <c r="U104" s="367"/>
      <c r="V104" s="367"/>
    </row>
    <row r="105" spans="1:23" x14ac:dyDescent="0.2">
      <c r="A105" s="381"/>
      <c r="B105" s="419" t="str">
        <f>Bridging!B6</f>
        <v>Pass It On!</v>
      </c>
      <c r="C105" s="373" t="str">
        <f>IF(Bridging!H10="C","C",IF(Bridging!H10="P","P",""))</f>
        <v/>
      </c>
      <c r="E105" s="583" t="str">
        <f>Badges!B423</f>
        <v>New Cuisines</v>
      </c>
      <c r="F105" s="584"/>
      <c r="G105" s="584"/>
      <c r="I105" s="369"/>
      <c r="J105" s="370" t="str">
        <f>Badges!C496</f>
        <v>Cook a tree dish</v>
      </c>
      <c r="K105" s="372" t="str">
        <f>IF(Badges!H496="A","A"," ")</f>
        <v xml:space="preserve"> </v>
      </c>
      <c r="M105" s="369"/>
      <c r="N105" s="370" t="str">
        <f>Badges!C594</f>
        <v>A risk management plan gets you</v>
      </c>
      <c r="O105" s="372" t="str">
        <f>IF(Badges!H594="A","A"," ")</f>
        <v xml:space="preserve"> </v>
      </c>
      <c r="Q105" s="586" t="str">
        <f>'Age-Level'!B58</f>
        <v>My Promise, My Faith (Year 2)</v>
      </c>
      <c r="R105" s="598"/>
      <c r="S105" s="384"/>
      <c r="U105" s="367"/>
      <c r="V105" s="367"/>
    </row>
    <row r="106" spans="1:23" x14ac:dyDescent="0.2">
      <c r="A106" s="381"/>
      <c r="B106" s="382" t="str">
        <f>Bridging!B11</f>
        <v>Look Ahead!</v>
      </c>
      <c r="C106" s="373" t="str">
        <f>IF(Bridging!H15="C","C",IF(Bridging!H15="P","P",""))</f>
        <v/>
      </c>
      <c r="E106" s="369">
        <v>1</v>
      </c>
      <c r="F106" s="370" t="str">
        <f>Badges!C424</f>
        <v>Make a dish from another country</v>
      </c>
      <c r="G106" s="371"/>
      <c r="I106" s="369">
        <v>2</v>
      </c>
      <c r="J106" s="370" t="str">
        <f>Badges!C497</f>
        <v>Dig into the amazing science of</v>
      </c>
      <c r="K106" s="371"/>
      <c r="M106" s="369">
        <v>5</v>
      </c>
      <c r="N106" s="370" t="str">
        <f>Badges!C595</f>
        <v>Get expert feedback on your plan</v>
      </c>
      <c r="O106" s="371"/>
      <c r="Q106" s="393">
        <v>1</v>
      </c>
      <c r="R106" s="418" t="str">
        <f>'Age-Level'!C59</f>
        <v>Choose one line from the Law</v>
      </c>
      <c r="S106" s="384" t="str">
        <f>IF('Age-Level'!H59="A","A","")</f>
        <v/>
      </c>
      <c r="U106" s="367"/>
      <c r="V106" s="367"/>
    </row>
    <row r="107" spans="1:23" x14ac:dyDescent="0.2">
      <c r="A107" s="381"/>
      <c r="B107" s="418" t="str">
        <f>Bridging!C16</f>
        <v>Plan a Ceremony</v>
      </c>
      <c r="C107" s="373" t="str">
        <f>IF(Bridging!H17="C","C",IF(Bridging!H17="P","P",""))</f>
        <v/>
      </c>
      <c r="E107" s="369"/>
      <c r="F107" s="370" t="str">
        <f>Badges!C425</f>
        <v>Cook something from an area of the</v>
      </c>
      <c r="G107" s="372" t="str">
        <f>IF(Badges!H425="A","A"," ")</f>
        <v xml:space="preserve"> </v>
      </c>
      <c r="I107" s="369"/>
      <c r="J107" s="370" t="str">
        <f>Badges!C498</f>
        <v>Be a naturalist in your neighborhood</v>
      </c>
      <c r="K107" s="372" t="str">
        <f>IF(Badges!H498="A","A"," ")</f>
        <v xml:space="preserve"> </v>
      </c>
      <c r="M107" s="369"/>
      <c r="N107" s="370" t="str">
        <f>Badges!C596</f>
        <v>Once you have your business plan</v>
      </c>
      <c r="O107" s="372" t="str">
        <f>IF(Badges!H596="A","A"," ")</f>
        <v xml:space="preserve"> </v>
      </c>
      <c r="Q107" s="392">
        <v>2</v>
      </c>
      <c r="R107" s="418" t="str">
        <f>'Age-Level'!C60</f>
        <v>Find a woman in your community</v>
      </c>
      <c r="S107" s="384" t="str">
        <f>IF('Age-Level'!H60="A","A","")</f>
        <v/>
      </c>
      <c r="U107" s="367"/>
      <c r="V107" s="367"/>
    </row>
    <row r="108" spans="1:23" x14ac:dyDescent="0.2">
      <c r="B108" s="383" t="s">
        <v>150</v>
      </c>
      <c r="C108" s="373" t="str">
        <f>IF(Bridging!H18="C","C",IF(Bridging!H18="P","P",""))</f>
        <v/>
      </c>
      <c r="E108" s="369"/>
      <c r="F108" s="370" t="str">
        <f>Badges!C426</f>
        <v>Find a relative, friend, or neighbor</v>
      </c>
      <c r="G108" s="372" t="str">
        <f>IF(Badges!H426="A","A"," ")</f>
        <v xml:space="preserve"> </v>
      </c>
      <c r="I108" s="369"/>
      <c r="J108" s="370" t="str">
        <f>Badges!C499</f>
        <v>Sketch and label the parts of a tree</v>
      </c>
      <c r="K108" s="372" t="str">
        <f>IF(Badges!H499="A","A"," ")</f>
        <v xml:space="preserve"> </v>
      </c>
      <c r="M108" s="583" t="str">
        <f>Badges!B612</f>
        <v>Think Big</v>
      </c>
      <c r="N108" s="584"/>
      <c r="O108" s="584"/>
      <c r="Q108" s="392">
        <v>3</v>
      </c>
      <c r="R108" s="418" t="str">
        <f>'Age-Level'!C61</f>
        <v>Gather three inspirational quotes</v>
      </c>
      <c r="S108" s="384" t="str">
        <f>IF('Age-Level'!H61="A","A","")</f>
        <v/>
      </c>
      <c r="U108" s="367"/>
      <c r="V108" s="367"/>
    </row>
    <row r="109" spans="1:23" x14ac:dyDescent="0.2">
      <c r="B109" s="377"/>
      <c r="C109" s="425"/>
      <c r="E109" s="369"/>
      <c r="F109" s="370" t="str">
        <f>Badges!C427</f>
        <v>Let a particular ingredient be your</v>
      </c>
      <c r="G109" s="372" t="str">
        <f>IF(Badges!H427="A","A"," ")</f>
        <v xml:space="preserve"> </v>
      </c>
      <c r="I109" s="369"/>
      <c r="J109" s="370" t="str">
        <f>Badges!C500</f>
        <v>Delve into the forest life cycle</v>
      </c>
      <c r="K109" s="372" t="str">
        <f>IF(Badges!H500="A","A"," ")</f>
        <v xml:space="preserve"> </v>
      </c>
      <c r="M109" s="369">
        <v>1</v>
      </c>
      <c r="N109" s="370" t="str">
        <f>Badges!C613</f>
        <v>Come up with a big idea</v>
      </c>
      <c r="O109" s="371"/>
      <c r="Q109" s="392">
        <v>4</v>
      </c>
      <c r="R109" s="418" t="str">
        <f>'Age-Level'!C62</f>
        <v>Make something to remind you</v>
      </c>
      <c r="S109" s="384" t="str">
        <f>IF('Age-Level'!H62="A","A","")</f>
        <v/>
      </c>
      <c r="U109" s="367"/>
      <c r="V109" s="367"/>
    </row>
    <row r="110" spans="1:23" x14ac:dyDescent="0.2">
      <c r="A110" s="583" t="str">
        <f>Badges!B354</f>
        <v>Comic Artist</v>
      </c>
      <c r="B110" s="584"/>
      <c r="C110" s="584"/>
      <c r="E110" s="369">
        <v>2</v>
      </c>
      <c r="F110" s="370" t="str">
        <f>Badges!C428</f>
        <v>Discover a dish from another region</v>
      </c>
      <c r="G110" s="371"/>
      <c r="I110" s="369">
        <v>3</v>
      </c>
      <c r="J110" s="370" t="str">
        <f>Badges!C501</f>
        <v>Make a creative project starring</v>
      </c>
      <c r="K110" s="371"/>
      <c r="M110" s="369"/>
      <c r="N110" s="370" t="str">
        <f>Badges!C614</f>
        <v>As you and your friends think about</v>
      </c>
      <c r="O110" s="372" t="str">
        <f>IF(Badges!H614="A","A"," ")</f>
        <v xml:space="preserve"> </v>
      </c>
      <c r="Q110" s="392">
        <v>5</v>
      </c>
      <c r="R110" s="418" t="str">
        <f>'Age-Level'!C63</f>
        <v xml:space="preserve">Make a commitment to live what </v>
      </c>
      <c r="S110" s="384" t="str">
        <f>IF('Age-Level'!H63="A","A","")</f>
        <v/>
      </c>
      <c r="U110" s="423"/>
      <c r="V110" s="423"/>
      <c r="W110" s="425"/>
    </row>
    <row r="111" spans="1:23" x14ac:dyDescent="0.2">
      <c r="A111" s="369">
        <v>1</v>
      </c>
      <c r="B111" s="370" t="str">
        <f>Badges!C355</f>
        <v>Delve into the world of comics</v>
      </c>
      <c r="C111" s="371"/>
      <c r="E111" s="369"/>
      <c r="F111" s="370" t="str">
        <f>Badges!C429</f>
        <v>Put together a meal based on a food</v>
      </c>
      <c r="G111" s="372" t="str">
        <f>IF(Badges!H429="A","A"," ")</f>
        <v xml:space="preserve"> </v>
      </c>
      <c r="I111" s="369"/>
      <c r="J111" s="370" t="str">
        <f>Badges!C502</f>
        <v>Get tree crafty</v>
      </c>
      <c r="K111" s="372" t="str">
        <f>IF(Badges!H502="A","A"," ")</f>
        <v xml:space="preserve"> </v>
      </c>
      <c r="M111" s="369">
        <v>2</v>
      </c>
      <c r="N111" s="370" t="str">
        <f>Badges!C615</f>
        <v>Take your sales to the next level</v>
      </c>
      <c r="O111" s="371"/>
      <c r="Q111" s="586" t="str">
        <f>'Age-Level'!B65</f>
        <v>My Promise, My Faith (Year 3)</v>
      </c>
      <c r="R111" s="598"/>
      <c r="S111" s="384"/>
      <c r="U111" s="367"/>
      <c r="V111" s="367"/>
    </row>
    <row r="112" spans="1:23" x14ac:dyDescent="0.2">
      <c r="A112" s="369"/>
      <c r="B112" s="370" t="str">
        <f>Badges!C356</f>
        <v>Collect comic strips from the</v>
      </c>
      <c r="C112" s="372" t="str">
        <f>IF(Badges!H356="A","A"," ")</f>
        <v xml:space="preserve"> </v>
      </c>
      <c r="E112" s="369"/>
      <c r="F112" s="370" t="str">
        <f>Badges!C430</f>
        <v>Research and cook a regional</v>
      </c>
      <c r="G112" s="372" t="str">
        <f>IF(Badges!H430="A","A"," ")</f>
        <v xml:space="preserve"> </v>
      </c>
      <c r="I112" s="369"/>
      <c r="J112" s="370" t="str">
        <f>Badges!C503</f>
        <v>Capture a tree on your convas or the</v>
      </c>
      <c r="K112" s="372" t="str">
        <f>IF(Badges!H503="A","A"," ")</f>
        <v xml:space="preserve"> </v>
      </c>
      <c r="M112" s="369"/>
      <c r="N112" s="370" t="str">
        <f>Badges!C616</f>
        <v>When you have a big goal, you have</v>
      </c>
      <c r="O112" s="372" t="str">
        <f>IF(Badges!H616="A","A"," ")</f>
        <v xml:space="preserve"> </v>
      </c>
      <c r="Q112" s="393">
        <v>1</v>
      </c>
      <c r="R112" s="418" t="str">
        <f>'Age-Level'!C66</f>
        <v>Choose one line from the Law</v>
      </c>
      <c r="S112" s="384" t="str">
        <f>IF('Age-Level'!H66="A","A","")</f>
        <v/>
      </c>
      <c r="U112" s="367"/>
      <c r="V112" s="367"/>
    </row>
    <row r="113" spans="1:22" x14ac:dyDescent="0.2">
      <c r="A113" s="369"/>
      <c r="B113" s="370" t="str">
        <f>Badges!C357</f>
        <v>Visit with a comic artist</v>
      </c>
      <c r="C113" s="372" t="str">
        <f>IF(Badges!H357="A","A"," ")</f>
        <v xml:space="preserve"> </v>
      </c>
      <c r="E113" s="369"/>
      <c r="F113" s="370" t="str">
        <f>Badges!C431</f>
        <v>Find out how well you know your</v>
      </c>
      <c r="G113" s="372" t="str">
        <f>IF(Badges!H431="A","A"," ")</f>
        <v xml:space="preserve"> </v>
      </c>
      <c r="I113" s="369"/>
      <c r="J113" s="370" t="str">
        <f>Badges!C504</f>
        <v>Create your own tree legend</v>
      </c>
      <c r="K113" s="372" t="str">
        <f>IF(Badges!H504="A","A"," ")</f>
        <v xml:space="preserve"> </v>
      </c>
      <c r="M113" s="369">
        <v>3</v>
      </c>
      <c r="N113" s="370" t="str">
        <f>Badges!C617</f>
        <v>Sell your big dream to others</v>
      </c>
      <c r="O113" s="371"/>
      <c r="Q113" s="392">
        <v>2</v>
      </c>
      <c r="R113" s="418" t="str">
        <f>'Age-Level'!C67</f>
        <v>Find a woman in your community</v>
      </c>
      <c r="S113" s="384" t="str">
        <f>IF('Age-Level'!H67="A","A","")</f>
        <v/>
      </c>
      <c r="U113" s="367"/>
      <c r="V113" s="367"/>
    </row>
    <row r="114" spans="1:22" x14ac:dyDescent="0.2">
      <c r="A114" s="369"/>
      <c r="B114" s="370" t="str">
        <f>Badges!C358</f>
        <v>Make sticky-note comics</v>
      </c>
      <c r="C114" s="372" t="str">
        <f>IF(Badges!H358="A","A"," ")</f>
        <v xml:space="preserve"> </v>
      </c>
      <c r="E114" s="369">
        <v>3</v>
      </c>
      <c r="F114" s="370" t="str">
        <f>Badges!C432</f>
        <v>Whip up a dish from another time</v>
      </c>
      <c r="G114" s="371"/>
      <c r="I114" s="369">
        <v>4</v>
      </c>
      <c r="J114" s="370" t="str">
        <f>Badges!C505</f>
        <v>Explore the connection between</v>
      </c>
      <c r="K114" s="371"/>
      <c r="M114" s="369"/>
      <c r="N114" s="370" t="str">
        <f>Badges!C618</f>
        <v>Whether you're using your cookie</v>
      </c>
      <c r="O114" s="372" t="str">
        <f>IF(Badges!H618="A","A"," ")</f>
        <v xml:space="preserve"> </v>
      </c>
      <c r="Q114" s="392">
        <v>3</v>
      </c>
      <c r="R114" s="418" t="str">
        <f>'Age-Level'!C68</f>
        <v>Gather three inspirational quotes</v>
      </c>
      <c r="S114" s="384" t="str">
        <f>IF('Age-Level'!H68="A","A","")</f>
        <v/>
      </c>
      <c r="U114" s="367"/>
      <c r="V114" s="367"/>
    </row>
    <row r="115" spans="1:22" x14ac:dyDescent="0.2">
      <c r="A115" s="369">
        <v>2</v>
      </c>
      <c r="B115" s="370" t="str">
        <f>Badges!C359</f>
        <v>Choose a story to tell</v>
      </c>
      <c r="C115" s="371"/>
      <c r="E115" s="369"/>
      <c r="F115" s="370" t="str">
        <f>Badges!C433</f>
        <v>Try a recipe inspired by a historical</v>
      </c>
      <c r="G115" s="372" t="str">
        <f>IF(Badges!H433="A","A"," ")</f>
        <v xml:space="preserve"> </v>
      </c>
      <c r="I115" s="369"/>
      <c r="J115" s="370" t="str">
        <f>Badges!C506</f>
        <v>Debate logging, clear-cutting, and</v>
      </c>
      <c r="K115" s="372" t="str">
        <f>IF(Badges!H506="A","A"," ")</f>
        <v xml:space="preserve"> </v>
      </c>
      <c r="M115" s="369">
        <v>4</v>
      </c>
      <c r="N115" s="370" t="str">
        <f>Badges!C619</f>
        <v>Ask experts to help you take your</v>
      </c>
      <c r="O115" s="371"/>
      <c r="Q115" s="392">
        <v>4</v>
      </c>
      <c r="R115" s="418" t="str">
        <f>'Age-Level'!C69</f>
        <v>Make something to remind you</v>
      </c>
      <c r="S115" s="384" t="str">
        <f>IF('Age-Level'!H69="A","A","")</f>
        <v/>
      </c>
      <c r="U115" s="367"/>
      <c r="V115" s="367"/>
    </row>
    <row r="116" spans="1:22" x14ac:dyDescent="0.2">
      <c r="A116" s="369"/>
      <c r="B116" s="370" t="str">
        <f>Badges!C360</f>
        <v>Think of a story from your life</v>
      </c>
      <c r="C116" s="372" t="str">
        <f>IF(Badges!H360="A","A"," ")</f>
        <v xml:space="preserve"> </v>
      </c>
      <c r="E116" s="369"/>
      <c r="F116" s="370" t="str">
        <f>Badges!C434</f>
        <v>Ask a grandparent or other relative</v>
      </c>
      <c r="G116" s="372" t="str">
        <f>IF(Badges!H434="A","A"," ")</f>
        <v xml:space="preserve"> </v>
      </c>
      <c r="I116" s="369"/>
      <c r="J116" s="370" t="str">
        <f>Badges!C507</f>
        <v>Chart how wood travels</v>
      </c>
      <c r="K116" s="372" t="str">
        <f>IF(Badges!H507="A","A"," ")</f>
        <v xml:space="preserve"> </v>
      </c>
      <c r="M116" s="369"/>
      <c r="N116" s="370" t="str">
        <f>Badges!C620</f>
        <v>Show your plan to a businesswoman</v>
      </c>
      <c r="O116" s="372" t="str">
        <f>IF(Badges!H620="A","A"," ")</f>
        <v xml:space="preserve"> </v>
      </c>
      <c r="Q116" s="392">
        <v>5</v>
      </c>
      <c r="R116" s="418" t="str">
        <f>'Age-Level'!C70</f>
        <v xml:space="preserve">Make a commitment to live what </v>
      </c>
      <c r="S116" s="384" t="str">
        <f>IF('Age-Level'!H70="A","A","")</f>
        <v/>
      </c>
    </row>
    <row r="117" spans="1:22" x14ac:dyDescent="0.2">
      <c r="A117" s="369"/>
      <c r="B117" s="370" t="str">
        <f>Badges!C361</f>
        <v>Think of a story from a book or</v>
      </c>
      <c r="C117" s="372" t="str">
        <f>IF(Badges!H361="A","A"," ")</f>
        <v xml:space="preserve"> </v>
      </c>
      <c r="E117" s="369"/>
      <c r="F117" s="370" t="str">
        <f>Badges!C435</f>
        <v>Pick a piece of the past that excites</v>
      </c>
      <c r="G117" s="372" t="str">
        <f>IF(Badges!H435="A","A"," ")</f>
        <v xml:space="preserve"> </v>
      </c>
      <c r="I117" s="369"/>
      <c r="J117" s="370" t="str">
        <f>Badges!C508</f>
        <v>Create a dream tree garden</v>
      </c>
      <c r="K117" s="372" t="str">
        <f>IF(Badges!H508="A","A"," ")</f>
        <v xml:space="preserve"> </v>
      </c>
      <c r="M117" s="369">
        <v>5</v>
      </c>
      <c r="N117" s="370" t="str">
        <f>Badges!C621</f>
        <v>Share your experience in a big way</v>
      </c>
      <c r="O117" s="371"/>
      <c r="Q117" s="586" t="str">
        <f>'Age-Level'!B72</f>
        <v>Safety Award</v>
      </c>
      <c r="R117" s="598"/>
      <c r="S117" s="384"/>
    </row>
    <row r="118" spans="1:22" x14ac:dyDescent="0.2">
      <c r="A118" s="369"/>
      <c r="B118" s="370" t="str">
        <f>Badges!C362</f>
        <v>Make something up</v>
      </c>
      <c r="C118" s="372" t="str">
        <f>IF(Badges!H362="A","A"," ")</f>
        <v xml:space="preserve"> </v>
      </c>
      <c r="E118" s="369">
        <v>4</v>
      </c>
      <c r="F118" s="370" t="str">
        <f>Badges!C436</f>
        <v>Cook a dish that makes a statement</v>
      </c>
      <c r="G118" s="371"/>
      <c r="I118" s="369">
        <v>5</v>
      </c>
      <c r="J118" s="370" t="str">
        <f>Badges!C509</f>
        <v>Help trees thrive</v>
      </c>
      <c r="K118" s="371"/>
      <c r="M118" s="369"/>
      <c r="N118" s="370" t="str">
        <f>Badges!C622</f>
        <v>Think of innovative ways to let your</v>
      </c>
      <c r="O118" s="372" t="str">
        <f>IF(Badges!H622="A","A"," ")</f>
        <v xml:space="preserve"> </v>
      </c>
      <c r="Q118" s="393">
        <v>1</v>
      </c>
      <c r="R118" s="418" t="str">
        <f>'Age-Level'!C73</f>
        <v>Learn how to make a room safe for a</v>
      </c>
      <c r="S118" s="384" t="str">
        <f>IF('Age-Level'!H73="A","A","")</f>
        <v/>
      </c>
    </row>
    <row r="119" spans="1:22" x14ac:dyDescent="0.2">
      <c r="A119" s="369">
        <v>3</v>
      </c>
      <c r="B119" s="370" t="str">
        <f>Badges!C363</f>
        <v>Draw it out</v>
      </c>
      <c r="C119" s="371"/>
      <c r="E119" s="369"/>
      <c r="F119" s="370" t="str">
        <f>Badges!C437</f>
        <v>Take a processed food you love and</v>
      </c>
      <c r="G119" s="372" t="str">
        <f>IF(Badges!H437="A","A"," ")</f>
        <v xml:space="preserve"> </v>
      </c>
      <c r="I119" s="369"/>
      <c r="J119" s="370" t="str">
        <f>Badges!C510</f>
        <v>Plant a tree</v>
      </c>
      <c r="K119" s="372" t="str">
        <f>IF(Badges!H510="A","A"," ")</f>
        <v xml:space="preserve"> </v>
      </c>
      <c r="M119" s="416"/>
      <c r="N119" s="385"/>
      <c r="O119" s="425"/>
      <c r="Q119" s="392">
        <v>2</v>
      </c>
      <c r="R119" s="418" t="str">
        <f>'Age-Level'!C74</f>
        <v>Find out about water safety</v>
      </c>
      <c r="S119" s="384" t="str">
        <f>IF('Age-Level'!H74="A","A","")</f>
        <v/>
      </c>
    </row>
    <row r="120" spans="1:22" x14ac:dyDescent="0.2">
      <c r="A120" s="369"/>
      <c r="B120" s="370" t="str">
        <f>Badges!C364</f>
        <v>Use tracing paper</v>
      </c>
      <c r="C120" s="372" t="str">
        <f>IF(Badges!H364="A","A"," ")</f>
        <v xml:space="preserve"> </v>
      </c>
      <c r="E120" s="369"/>
      <c r="F120" s="370" t="str">
        <f>Badges!C438</f>
        <v>Choose a veggie protein and find a</v>
      </c>
      <c r="G120" s="372" t="str">
        <f>IF(Badges!H438="A","A"," ")</f>
        <v xml:space="preserve"> </v>
      </c>
      <c r="I120" s="369"/>
      <c r="J120" s="370" t="str">
        <f>Badges!C511</f>
        <v>Tend to a tree somewhere in your</v>
      </c>
      <c r="K120" s="372" t="str">
        <f>IF(Badges!H511="A","A"," ")</f>
        <v xml:space="preserve"> </v>
      </c>
      <c r="Q120" s="392">
        <v>3</v>
      </c>
      <c r="R120" s="418" t="str">
        <f>'Age-Level'!C75</f>
        <v>Teach a Daisy or Brownie what to do if</v>
      </c>
      <c r="S120" s="384" t="str">
        <f>IF('Age-Level'!H75="A","A","")</f>
        <v/>
      </c>
    </row>
    <row r="121" spans="1:22" x14ac:dyDescent="0.2">
      <c r="A121" s="369"/>
      <c r="B121" s="370" t="str">
        <f>Badges!C365</f>
        <v>Do a "free draw."</v>
      </c>
      <c r="C121" s="372" t="str">
        <f>IF(Badges!H365="A","A"," ")</f>
        <v xml:space="preserve"> </v>
      </c>
      <c r="E121" s="369"/>
      <c r="F121" s="370" t="str">
        <f>Badges!C439</f>
        <v>Try a recipe for a special diet</v>
      </c>
      <c r="G121" s="372" t="str">
        <f>IF(Badges!H439="A","A"," ")</f>
        <v xml:space="preserve"> </v>
      </c>
      <c r="I121" s="369"/>
      <c r="J121" s="370" t="str">
        <f>Badges!C512</f>
        <v>Shadow one of the tree caretakers</v>
      </c>
      <c r="K121" s="372" t="str">
        <f>IF(Badges!H512="A","A"," ")</f>
        <v xml:space="preserve"> </v>
      </c>
      <c r="Q121" s="392">
        <v>4</v>
      </c>
      <c r="R121" s="418" t="str">
        <f>'Age-Level'!C76</f>
        <v>With your family, make sure you have</v>
      </c>
      <c r="S121" s="384" t="str">
        <f>IF('Age-Level'!H76="A","A","")</f>
        <v/>
      </c>
    </row>
    <row r="122" spans="1:22" x14ac:dyDescent="0.2">
      <c r="A122" s="369"/>
      <c r="B122" s="370" t="str">
        <f>Badges!C366</f>
        <v>Use a how-to book, video, or</v>
      </c>
      <c r="C122" s="372" t="str">
        <f>IF(Badges!H366="A","A"," ")</f>
        <v xml:space="preserve"> </v>
      </c>
      <c r="E122" s="369">
        <v>5</v>
      </c>
      <c r="F122" s="370" t="str">
        <f>Badges!C440</f>
        <v>Share your dishes on a culinary</v>
      </c>
      <c r="G122" s="371"/>
      <c r="I122" s="583" t="str">
        <f>Badges!B516</f>
        <v>Budgeting</v>
      </c>
      <c r="J122" s="584"/>
      <c r="K122" s="584"/>
      <c r="Q122" s="392">
        <v>5</v>
      </c>
      <c r="R122" s="418" t="str">
        <f>'Age-Level'!C77</f>
        <v>Discuss bullying with your Girl Scout</v>
      </c>
      <c r="S122" s="384" t="str">
        <f>IF('Age-Level'!H77="A","A","")</f>
        <v/>
      </c>
    </row>
    <row r="123" spans="1:22" x14ac:dyDescent="0.2">
      <c r="A123" s="369">
        <v>4</v>
      </c>
      <c r="B123" s="370" t="str">
        <f>Badges!C367</f>
        <v>Frame it in four panels</v>
      </c>
      <c r="C123" s="371"/>
      <c r="E123" s="369"/>
      <c r="F123" s="370" t="str">
        <f>Badges!C441</f>
        <v>Throw a potluck party</v>
      </c>
      <c r="G123" s="372" t="str">
        <f>IF(Badges!H441="A","A"," ")</f>
        <v xml:space="preserve"> </v>
      </c>
      <c r="I123" s="369">
        <v>1</v>
      </c>
      <c r="J123" s="370" t="str">
        <f>Badges!C517</f>
        <v>Practice budgeting for your values</v>
      </c>
      <c r="K123" s="371"/>
      <c r="Q123" s="392"/>
      <c r="R123" s="392"/>
      <c r="S123" s="362"/>
    </row>
    <row r="124" spans="1:22" x14ac:dyDescent="0.2">
      <c r="A124" s="369"/>
      <c r="B124" s="370" t="str">
        <f>Badges!C368</f>
        <v>Use facial expressions</v>
      </c>
      <c r="C124" s="372" t="str">
        <f>IF(Badges!H368="A","A"," ")</f>
        <v xml:space="preserve"> </v>
      </c>
      <c r="E124" s="369"/>
      <c r="F124" s="370" t="str">
        <f>Badges!C442</f>
        <v>Host a "new cuisine" party</v>
      </c>
      <c r="G124" s="372" t="str">
        <f>IF(Badges!H442="A","A"," ")</f>
        <v xml:space="preserve"> </v>
      </c>
      <c r="I124" s="369"/>
      <c r="J124" s="370" t="str">
        <f>Badges!C518</f>
        <v>Create a team values list</v>
      </c>
      <c r="K124" s="372" t="str">
        <f>IF(Badges!H518="A","A"," ")</f>
        <v xml:space="preserve"> </v>
      </c>
      <c r="Q124" s="575"/>
      <c r="R124" s="576"/>
      <c r="S124" s="576"/>
    </row>
    <row r="125" spans="1:22" x14ac:dyDescent="0.2">
      <c r="A125" s="369"/>
      <c r="B125" s="370" t="str">
        <f>Badges!C369</f>
        <v>Use body postures</v>
      </c>
      <c r="C125" s="372" t="str">
        <f>IF(Badges!H369="A","A"," ")</f>
        <v xml:space="preserve"> </v>
      </c>
      <c r="E125" s="369"/>
      <c r="F125" s="370" t="str">
        <f>Badges!C443</f>
        <v>Hold a progressive dinner with</v>
      </c>
      <c r="G125" s="372" t="str">
        <f>IF(Badges!H443="A","A"," ")</f>
        <v xml:space="preserve"> </v>
      </c>
      <c r="I125" s="369"/>
      <c r="J125" s="370" t="str">
        <f>Badges!C519</f>
        <v>Make your own values list</v>
      </c>
      <c r="K125" s="372" t="str">
        <f>IF(Badges!H519="A","A"," ")</f>
        <v xml:space="preserve"> </v>
      </c>
    </row>
    <row r="126" spans="1:22" x14ac:dyDescent="0.2">
      <c r="A126" s="369"/>
      <c r="B126" s="370" t="str">
        <f>Badges!C370</f>
        <v xml:space="preserve">Use both facial expressions and </v>
      </c>
      <c r="C126" s="372" t="str">
        <f>IF(Badges!H370="A","A"," ")</f>
        <v xml:space="preserve"> </v>
      </c>
      <c r="E126" s="583" t="str">
        <f>Badges!B446</f>
        <v>Cadette First Aid</v>
      </c>
      <c r="F126" s="584"/>
      <c r="G126" s="584"/>
      <c r="I126" s="369"/>
      <c r="J126" s="370" t="str">
        <f>Badges!C520</f>
        <v>Find out how other people budget to</v>
      </c>
      <c r="K126" s="372" t="str">
        <f>IF(Badges!H520="A","A"," ")</f>
        <v xml:space="preserve"> </v>
      </c>
    </row>
    <row r="127" spans="1:22" x14ac:dyDescent="0.2">
      <c r="A127" s="369">
        <v>5</v>
      </c>
      <c r="B127" s="370" t="str">
        <f>Badges!C371</f>
        <v>Add the words</v>
      </c>
      <c r="C127" s="371"/>
      <c r="E127" s="369">
        <v>1</v>
      </c>
      <c r="F127" s="370" t="str">
        <f>Badges!C447</f>
        <v>Understand how to care for younger</v>
      </c>
      <c r="G127" s="371"/>
      <c r="I127" s="369">
        <v>2</v>
      </c>
      <c r="J127" s="370" t="str">
        <f>Badges!C521</f>
        <v>Learn to track your spending</v>
      </c>
      <c r="K127" s="371"/>
    </row>
    <row r="128" spans="1:22" x14ac:dyDescent="0.2">
      <c r="A128" s="369"/>
      <c r="B128" s="370" t="str">
        <f>Badges!C372</f>
        <v>Add some dialogue</v>
      </c>
      <c r="C128" s="372" t="str">
        <f>IF(Badges!H372="A","A"," ")</f>
        <v xml:space="preserve"> </v>
      </c>
      <c r="E128" s="369"/>
      <c r="F128" s="370" t="str">
        <f>Badges!C448</f>
        <v>Take a babysitting class</v>
      </c>
      <c r="G128" s="372" t="str">
        <f>IF(Badges!H448="A","A"," ")</f>
        <v xml:space="preserve"> </v>
      </c>
      <c r="I128" s="369"/>
      <c r="J128" s="370" t="str">
        <f>Badges!C522</f>
        <v>Get on the "write" track</v>
      </c>
      <c r="K128" s="372" t="str">
        <f>IF(Badges!H522="A","A"," ")</f>
        <v xml:space="preserve"> </v>
      </c>
    </row>
    <row r="129" spans="1:19" x14ac:dyDescent="0.2">
      <c r="A129" s="369"/>
      <c r="B129" s="370" t="str">
        <f>Badges!C373</f>
        <v>Add thought bubbles</v>
      </c>
      <c r="C129" s="372" t="str">
        <f>IF(Badges!H373="A","A"," ")</f>
        <v xml:space="preserve"> </v>
      </c>
      <c r="E129" s="369"/>
      <c r="F129" s="370" t="str">
        <f>Badges!C449</f>
        <v>Ask a medical professional</v>
      </c>
      <c r="G129" s="372" t="str">
        <f>IF(Badges!H449="A","A"," ")</f>
        <v xml:space="preserve"> </v>
      </c>
      <c r="I129" s="369"/>
      <c r="J129" s="370" t="str">
        <f>Badges!C523</f>
        <v>Spot spending habits</v>
      </c>
      <c r="K129" s="372" t="str">
        <f>IF(Badges!H523="A","A"," ")</f>
        <v xml:space="preserve"> </v>
      </c>
    </row>
    <row r="130" spans="1:19" x14ac:dyDescent="0.2">
      <c r="A130" s="369"/>
      <c r="B130" s="370" t="str">
        <f>Badges!C374</f>
        <v>Run a narrative in separate</v>
      </c>
      <c r="C130" s="372" t="str">
        <f>IF(Badges!H374="A","A"," ")</f>
        <v xml:space="preserve"> </v>
      </c>
      <c r="E130" s="369"/>
      <c r="F130" s="370" t="str">
        <f>Badges!C450</f>
        <v>Talk to child care professionals</v>
      </c>
      <c r="G130" s="372" t="str">
        <f>IF(Badges!H450="A","A"," ")</f>
        <v xml:space="preserve"> </v>
      </c>
      <c r="I130" s="369"/>
      <c r="J130" s="370" t="str">
        <f>Badges!C524</f>
        <v>Pretend you're a psychologist</v>
      </c>
      <c r="K130" s="372" t="str">
        <f>IF(Badges!H524="A","A"," ")</f>
        <v xml:space="preserve"> </v>
      </c>
    </row>
    <row r="131" spans="1:19" x14ac:dyDescent="0.2">
      <c r="A131" s="583" t="str">
        <f>Badges!B377</f>
        <v>Good Sportsmanship</v>
      </c>
      <c r="B131" s="584"/>
      <c r="C131" s="584"/>
      <c r="E131" s="369">
        <v>2</v>
      </c>
      <c r="F131" s="370" t="str">
        <f>Badges!C451</f>
        <v>Know how to use everything in a</v>
      </c>
      <c r="G131" s="371"/>
      <c r="I131" s="369">
        <v>3</v>
      </c>
      <c r="J131" s="370" t="str">
        <f>Badges!C525</f>
        <v>Find out about different ways to save</v>
      </c>
      <c r="K131" s="371"/>
    </row>
    <row r="132" spans="1:19" x14ac:dyDescent="0.2">
      <c r="A132" s="369">
        <v>1</v>
      </c>
      <c r="B132" s="370" t="str">
        <f>Badges!C378</f>
        <v>Create your own definition of</v>
      </c>
      <c r="C132" s="371"/>
      <c r="E132" s="369"/>
      <c r="F132" s="370" t="str">
        <f>Badges!C452</f>
        <v>Talk to a medical professional</v>
      </c>
      <c r="G132" s="372" t="str">
        <f>IF(Badges!H452="A","A"," ")</f>
        <v xml:space="preserve"> </v>
      </c>
      <c r="I132" s="369"/>
      <c r="J132" s="370" t="str">
        <f>Badges!C526</f>
        <v>Do field research</v>
      </c>
      <c r="K132" s="372" t="str">
        <f>IF(Badges!H526="A","A"," ")</f>
        <v xml:space="preserve"> </v>
      </c>
    </row>
    <row r="133" spans="1:19" x14ac:dyDescent="0.2">
      <c r="A133" s="369"/>
      <c r="B133" s="370" t="str">
        <f>Badges!C379</f>
        <v>Go to a sports event</v>
      </c>
      <c r="C133" s="372" t="str">
        <f>IF(Badges!H379="A","A"," ")</f>
        <v xml:space="preserve"> </v>
      </c>
      <c r="E133" s="369"/>
      <c r="F133" s="370" t="str">
        <f>Badges!C453</f>
        <v>Take a course</v>
      </c>
      <c r="G133" s="372" t="str">
        <f>IF(Badges!H453="A","A"," ")</f>
        <v xml:space="preserve"> </v>
      </c>
      <c r="I133" s="369"/>
      <c r="J133" s="370" t="str">
        <f>Badges!C527</f>
        <v>Let money talk</v>
      </c>
      <c r="K133" s="372" t="str">
        <f>IF(Badges!H527="A","A"," ")</f>
        <v xml:space="preserve"> </v>
      </c>
    </row>
    <row r="134" spans="1:19" x14ac:dyDescent="0.2">
      <c r="A134" s="369"/>
      <c r="B134" s="370" t="str">
        <f>Badges!C380</f>
        <v>Watch a sports series</v>
      </c>
      <c r="C134" s="372" t="str">
        <f>IF(Badges!H380="A","A"," ")</f>
        <v xml:space="preserve"> </v>
      </c>
      <c r="E134" s="369"/>
      <c r="F134" s="370" t="str">
        <f>Badges!C454</f>
        <v>Talk to an emergency responder</v>
      </c>
      <c r="G134" s="372" t="str">
        <f>IF(Badges!H454="A","A"," ")</f>
        <v xml:space="preserve"> </v>
      </c>
      <c r="I134" s="369"/>
      <c r="J134" s="370" t="str">
        <f>Badges!C528</f>
        <v>Hit the books</v>
      </c>
      <c r="K134" s="372" t="str">
        <f>IF(Badges!H528="A","A"," ")</f>
        <v xml:space="preserve"> </v>
      </c>
    </row>
    <row r="135" spans="1:19" x14ac:dyDescent="0.2">
      <c r="A135" s="369"/>
      <c r="B135" s="370" t="str">
        <f>Badges!C381</f>
        <v>Head to the Web</v>
      </c>
      <c r="C135" s="372" t="str">
        <f>IF(Badges!H381="A","A"," ")</f>
        <v xml:space="preserve"> </v>
      </c>
      <c r="E135" s="369">
        <v>3</v>
      </c>
      <c r="F135" s="370" t="str">
        <f>Badges!C455</f>
        <v>Find out how to prevent serious</v>
      </c>
      <c r="G135" s="371"/>
      <c r="I135" s="369">
        <v>4</v>
      </c>
      <c r="J135" s="370" t="str">
        <f>Badges!C529</f>
        <v>Explore different ways to give</v>
      </c>
      <c r="K135" s="371"/>
    </row>
    <row r="136" spans="1:19" x14ac:dyDescent="0.2">
      <c r="A136" s="369">
        <v>2</v>
      </c>
      <c r="B136" s="370" t="str">
        <f>Badges!C382</f>
        <v>Be a good competitor</v>
      </c>
      <c r="C136" s="371"/>
      <c r="E136" s="369"/>
      <c r="F136" s="370" t="str">
        <f>Badges!C456</f>
        <v>Talk to first aiders</v>
      </c>
      <c r="G136" s="372" t="str">
        <f>IF(Badges!H456="A","A"," ")</f>
        <v xml:space="preserve"> </v>
      </c>
      <c r="I136" s="369"/>
      <c r="J136" s="370" t="str">
        <f>Badges!C530</f>
        <v>Lead with your heart</v>
      </c>
      <c r="K136" s="372" t="str">
        <f>IF(Badges!H530="A","A"," ")</f>
        <v xml:space="preserve"> </v>
      </c>
    </row>
    <row r="137" spans="1:19" x14ac:dyDescent="0.2">
      <c r="A137" s="369"/>
      <c r="B137" s="370" t="str">
        <f>Badges!C383</f>
        <v>Make an illustrated quote book</v>
      </c>
      <c r="C137" s="372" t="str">
        <f>IF(Badges!H383="A","A"," ")</f>
        <v xml:space="preserve"> </v>
      </c>
      <c r="E137" s="369"/>
      <c r="F137" s="370" t="str">
        <f>Badges!C457</f>
        <v>Ask a wilderness expert</v>
      </c>
      <c r="G137" s="372" t="str">
        <f>IF(Badges!H457="A","A"," ")</f>
        <v xml:space="preserve"> </v>
      </c>
      <c r="I137" s="369"/>
      <c r="J137" s="370" t="str">
        <f>Badges!C531</f>
        <v>Team up with others</v>
      </c>
      <c r="K137" s="372" t="str">
        <f>IF(Badges!H531="A","A"," ")</f>
        <v xml:space="preserve"> </v>
      </c>
    </row>
    <row r="138" spans="1:19" x14ac:dyDescent="0.2">
      <c r="A138" s="369"/>
      <c r="B138" s="370" t="str">
        <f>Badges!C384</f>
        <v>Talk to an athletic director, coach</v>
      </c>
      <c r="C138" s="372" t="str">
        <f>IF(Badges!H384="A","A"," ")</f>
        <v xml:space="preserve"> </v>
      </c>
      <c r="E138" s="369"/>
      <c r="F138" s="370" t="str">
        <f>Badges!C458</f>
        <v>Find out about common injuries</v>
      </c>
      <c r="G138" s="372" t="str">
        <f>IF(Badges!H458="A","A"," ")</f>
        <v xml:space="preserve"> </v>
      </c>
      <c r="I138" s="369"/>
      <c r="J138" s="370" t="str">
        <f>Badges!C532</f>
        <v>Learn from a professional</v>
      </c>
      <c r="K138" s="372" t="str">
        <f>IF(Badges!H532="A","A"," ")</f>
        <v xml:space="preserve"> </v>
      </c>
    </row>
    <row r="139" spans="1:19" x14ac:dyDescent="0.2">
      <c r="A139" s="369"/>
      <c r="B139" s="370" t="str">
        <f>Badges!C385</f>
        <v>Get a biography of a female athlete</v>
      </c>
      <c r="C139" s="372" t="str">
        <f>IF(Badges!H385="A","A"," ")</f>
        <v xml:space="preserve"> </v>
      </c>
      <c r="E139" s="416"/>
      <c r="F139" s="417"/>
      <c r="G139" s="425"/>
      <c r="H139" s="376"/>
      <c r="I139" s="416"/>
      <c r="J139" s="417"/>
      <c r="K139" s="425"/>
      <c r="L139" s="376"/>
      <c r="M139" s="376"/>
    </row>
    <row r="140" spans="1:19" ht="23.25" x14ac:dyDescent="0.35">
      <c r="A140" s="599" t="str">
        <f ca="1">MID(CELL("filename",A78),FIND(IF(ISERROR(FIND("]",CELL("filename",A78))),"$","]"),CELL("filename",A78))+1,256)</f>
        <v>Alex</v>
      </c>
      <c r="B140" s="599"/>
      <c r="C140" s="599"/>
      <c r="E140" s="578" t="s">
        <v>62</v>
      </c>
      <c r="F140" s="585"/>
      <c r="G140" s="585"/>
      <c r="H140" s="376"/>
      <c r="I140" s="577" t="s">
        <v>148</v>
      </c>
      <c r="J140" s="577"/>
      <c r="K140" s="577"/>
      <c r="L140" s="376"/>
      <c r="M140" s="600" t="s">
        <v>148</v>
      </c>
      <c r="N140" s="601"/>
      <c r="O140" s="602"/>
      <c r="Q140" s="600" t="s">
        <v>148</v>
      </c>
      <c r="R140" s="601"/>
      <c r="S140" s="602"/>
    </row>
    <row r="141" spans="1:19" x14ac:dyDescent="0.2">
      <c r="A141" s="364"/>
      <c r="B141" s="365"/>
      <c r="C141" s="366" t="s">
        <v>29</v>
      </c>
      <c r="E141" s="588" t="str">
        <f>'Fun Patches'!C5</f>
        <v>&lt;LIST PATCH HERE&gt;</v>
      </c>
      <c r="F141" s="589"/>
      <c r="G141" s="372" t="str">
        <f>IF('Fun Patches'!H5="A","A"," ")</f>
        <v xml:space="preserve"> </v>
      </c>
      <c r="H141" s="376"/>
      <c r="I141" s="380" t="str">
        <f>'Council Own'!B6</f>
        <v>&lt;&lt;List Badge Here&gt;&gt;</v>
      </c>
      <c r="J141" s="380"/>
      <c r="K141" s="380"/>
      <c r="L141" s="376"/>
      <c r="M141" s="380" t="str">
        <f>'Council Own'!B54</f>
        <v>&lt;&lt;List Badge Here&gt;&gt;</v>
      </c>
      <c r="N141" s="380"/>
      <c r="O141" s="380"/>
      <c r="Q141" s="380" t="str">
        <f>'Council Own'!B102</f>
        <v>&lt;&lt;List Badge Here&gt;&gt;</v>
      </c>
      <c r="R141" s="380"/>
      <c r="S141" s="380"/>
    </row>
    <row r="142" spans="1:19" x14ac:dyDescent="0.2">
      <c r="A142" s="590" t="s">
        <v>148</v>
      </c>
      <c r="B142" s="591"/>
      <c r="C142" s="592"/>
      <c r="E142" s="586" t="str">
        <f>'Fun Patches'!C6</f>
        <v>&lt;LIST PATCH HERE&gt;</v>
      </c>
      <c r="F142" s="587"/>
      <c r="G142" s="379" t="str">
        <f>IF('Fun Patches'!H6="A","A"," ")</f>
        <v xml:space="preserve"> </v>
      </c>
      <c r="H142" s="376"/>
      <c r="I142" s="369">
        <v>1</v>
      </c>
      <c r="J142" s="418" t="str">
        <f>'Council Own'!C7</f>
        <v>Discover Savannah GA</v>
      </c>
      <c r="K142" s="379" t="str">
        <f>IF('Council Own'!H7="A","A"," ")</f>
        <v xml:space="preserve"> </v>
      </c>
      <c r="L142" s="376"/>
      <c r="M142" s="369">
        <v>1</v>
      </c>
      <c r="N142" s="418" t="str">
        <f>'Council Own'!C55</f>
        <v>&lt;List Requirement Here&gt;</v>
      </c>
      <c r="O142" s="379" t="str">
        <f>IF('Council Own'!H55="A","A"," ")</f>
        <v xml:space="preserve"> </v>
      </c>
      <c r="Q142" s="369">
        <v>1</v>
      </c>
      <c r="R142" s="418" t="str">
        <f>'Council Own'!C103</f>
        <v>&lt;List Requirement Here&gt;</v>
      </c>
      <c r="S142" s="379" t="str">
        <f>IF('Council Own'!H103="A","A"," ")</f>
        <v xml:space="preserve"> </v>
      </c>
    </row>
    <row r="143" spans="1:19" x14ac:dyDescent="0.2">
      <c r="A143" s="593" t="str">
        <f>'Council Own'!B6</f>
        <v>&lt;&lt;List Badge Here&gt;&gt;</v>
      </c>
      <c r="B143" s="594"/>
      <c r="C143" s="374" t="str">
        <f>IF('Council Own'!H28="C","C",IF('Council Own'!H28="P","P",""))</f>
        <v>P</v>
      </c>
      <c r="E143" s="586" t="str">
        <f>'Fun Patches'!C7</f>
        <v>&lt;LIST PATCH HERE&gt;</v>
      </c>
      <c r="F143" s="587"/>
      <c r="G143" s="379" t="str">
        <f>IF('Fun Patches'!H7="A","A"," ")</f>
        <v xml:space="preserve"> </v>
      </c>
      <c r="H143" s="376"/>
      <c r="I143" s="369"/>
      <c r="J143" s="418" t="str">
        <f>'Council Own'!C8</f>
        <v>&lt;List Requirement Here&gt;</v>
      </c>
      <c r="K143" s="379" t="str">
        <f>IF('Council Own'!H8="A","A"," ")</f>
        <v>A</v>
      </c>
      <c r="L143" s="376"/>
      <c r="M143" s="369"/>
      <c r="N143" s="418" t="str">
        <f>'Council Own'!C56</f>
        <v>&lt;List Requirement Here&gt;</v>
      </c>
      <c r="O143" s="379" t="str">
        <f>IF('Council Own'!H56="A","A"," ")</f>
        <v xml:space="preserve"> </v>
      </c>
      <c r="Q143" s="369"/>
      <c r="R143" s="418" t="str">
        <f>'Council Own'!C104</f>
        <v>&lt;List Requirement Here&gt;</v>
      </c>
      <c r="S143" s="379" t="str">
        <f>IF('Council Own'!H104="A","A"," ")</f>
        <v xml:space="preserve"> </v>
      </c>
    </row>
    <row r="144" spans="1:19" x14ac:dyDescent="0.2">
      <c r="A144" s="593" t="str">
        <f>'Council Own'!B30</f>
        <v>&lt;&lt;List Badge Here&gt;&gt;</v>
      </c>
      <c r="B144" s="594"/>
      <c r="C144" s="374" t="str">
        <f>IF('Council Own'!H52="C","C",IF('Council Own'!H52="P","P",""))</f>
        <v/>
      </c>
      <c r="E144" s="586" t="str">
        <f>'Fun Patches'!C8</f>
        <v>&lt;LIST PATCH HERE&gt;</v>
      </c>
      <c r="F144" s="587"/>
      <c r="G144" s="379" t="str">
        <f>IF('Fun Patches'!H8="A","A"," ")</f>
        <v xml:space="preserve"> </v>
      </c>
      <c r="H144" s="376"/>
      <c r="I144" s="369"/>
      <c r="J144" s="418" t="str">
        <f>'Council Own'!C9</f>
        <v>&lt;List Requirement Here&gt;</v>
      </c>
      <c r="K144" s="379" t="str">
        <f>IF('Council Own'!H9="A","A"," ")</f>
        <v xml:space="preserve"> </v>
      </c>
      <c r="L144" s="376"/>
      <c r="M144" s="369"/>
      <c r="N144" s="418" t="str">
        <f>'Council Own'!C57</f>
        <v>&lt;List Requirement Here&gt;</v>
      </c>
      <c r="O144" s="379" t="str">
        <f>IF('Council Own'!H57="A","A"," ")</f>
        <v xml:space="preserve"> </v>
      </c>
      <c r="Q144" s="369"/>
      <c r="R144" s="418" t="str">
        <f>'Council Own'!C105</f>
        <v>&lt;List Requirement Here&gt;</v>
      </c>
      <c r="S144" s="379" t="str">
        <f>IF('Council Own'!H105="A","A"," ")</f>
        <v xml:space="preserve"> </v>
      </c>
    </row>
    <row r="145" spans="1:19" x14ac:dyDescent="0.2">
      <c r="A145" s="593" t="str">
        <f>'Council Own'!B54</f>
        <v>&lt;&lt;List Badge Here&gt;&gt;</v>
      </c>
      <c r="B145" s="594"/>
      <c r="C145" s="374" t="str">
        <f>IF('Council Own'!H76="C","C",IF('Council Own'!H76="P","P",""))</f>
        <v/>
      </c>
      <c r="E145" s="586" t="str">
        <f>'Fun Patches'!C9</f>
        <v>&lt;LIST PATCH HERE&gt;</v>
      </c>
      <c r="F145" s="587"/>
      <c r="G145" s="379" t="str">
        <f>IF('Fun Patches'!H9="A","A"," ")</f>
        <v xml:space="preserve"> </v>
      </c>
      <c r="H145" s="376"/>
      <c r="I145" s="369"/>
      <c r="J145" s="418" t="str">
        <f>'Council Own'!C10</f>
        <v>&lt;List Requirement Here&gt;</v>
      </c>
      <c r="K145" s="379" t="str">
        <f>IF('Council Own'!H10="A","A"," ")</f>
        <v xml:space="preserve"> </v>
      </c>
      <c r="L145" s="376"/>
      <c r="M145" s="369"/>
      <c r="N145" s="418" t="str">
        <f>'Council Own'!C58</f>
        <v>&lt;List Requirement Here&gt;</v>
      </c>
      <c r="O145" s="379" t="str">
        <f>IF('Council Own'!H58="A","A"," ")</f>
        <v xml:space="preserve"> </v>
      </c>
      <c r="Q145" s="369"/>
      <c r="R145" s="418" t="str">
        <f>'Council Own'!C106</f>
        <v>&lt;List Requirement Here&gt;</v>
      </c>
      <c r="S145" s="379" t="str">
        <f>IF('Council Own'!H106="A","A"," ")</f>
        <v xml:space="preserve"> </v>
      </c>
    </row>
    <row r="146" spans="1:19" x14ac:dyDescent="0.2">
      <c r="A146" s="593" t="str">
        <f>'Council Own'!B78</f>
        <v>&lt;&lt;List Badge Here&gt;&gt;</v>
      </c>
      <c r="B146" s="594"/>
      <c r="C146" s="374" t="str">
        <f>IF('Council Own'!H100="C","C",IF('Council Own'!H100="P","P",""))</f>
        <v/>
      </c>
      <c r="E146" s="586" t="str">
        <f>'Fun Patches'!C10</f>
        <v>&lt;LIST PATCH HERE&gt;</v>
      </c>
      <c r="F146" s="587"/>
      <c r="G146" s="379" t="str">
        <f>IF('Fun Patches'!H10="A","A"," ")</f>
        <v xml:space="preserve"> </v>
      </c>
      <c r="I146" s="369">
        <v>2</v>
      </c>
      <c r="J146" s="418" t="str">
        <f>'Council Own'!C11</f>
        <v>&lt;List Requirement Here&gt;</v>
      </c>
      <c r="K146" s="379" t="str">
        <f>IF('Council Own'!H11="A","A"," ")</f>
        <v xml:space="preserve"> </v>
      </c>
      <c r="M146" s="369">
        <v>2</v>
      </c>
      <c r="N146" s="418" t="str">
        <f>'Council Own'!C59</f>
        <v>&lt;List Requirement Here&gt;</v>
      </c>
      <c r="O146" s="379" t="str">
        <f>IF('Council Own'!H59="A","A"," ")</f>
        <v xml:space="preserve"> </v>
      </c>
      <c r="Q146" s="369">
        <v>2</v>
      </c>
      <c r="R146" s="418" t="str">
        <f>'Council Own'!C107</f>
        <v>&lt;List Requirement Here&gt;</v>
      </c>
      <c r="S146" s="379" t="str">
        <f>IF('Council Own'!H107="A","A"," ")</f>
        <v xml:space="preserve"> </v>
      </c>
    </row>
    <row r="147" spans="1:19" ht="12.75" customHeight="1" x14ac:dyDescent="0.2">
      <c r="A147" s="593" t="str">
        <f>'Council Own'!B102</f>
        <v>&lt;&lt;List Badge Here&gt;&gt;</v>
      </c>
      <c r="B147" s="594"/>
      <c r="C147" s="374" t="str">
        <f>IF('Council Own'!H124="C","C",IF('Council Own'!H124="P","P",""))</f>
        <v/>
      </c>
      <c r="E147" s="586" t="str">
        <f>'Fun Patches'!C11</f>
        <v>&lt;LIST PATCH HERE&gt;</v>
      </c>
      <c r="F147" s="587"/>
      <c r="G147" s="379" t="str">
        <f>IF('Fun Patches'!H11="A","A"," ")</f>
        <v xml:space="preserve"> </v>
      </c>
      <c r="I147" s="369"/>
      <c r="J147" s="418" t="str">
        <f>'Council Own'!C12</f>
        <v>&lt;List Requirement Here&gt;</v>
      </c>
      <c r="K147" s="379" t="str">
        <f>IF('Council Own'!H12="A","A"," ")</f>
        <v xml:space="preserve"> </v>
      </c>
      <c r="M147" s="369"/>
      <c r="N147" s="418" t="str">
        <f>'Council Own'!C60</f>
        <v>&lt;List Requirement Here&gt;</v>
      </c>
      <c r="O147" s="379" t="str">
        <f>IF('Council Own'!H60="A","A"," ")</f>
        <v xml:space="preserve"> </v>
      </c>
      <c r="Q147" s="369"/>
      <c r="R147" s="418" t="str">
        <f>'Council Own'!C108</f>
        <v>&lt;List Requirement Here&gt;</v>
      </c>
      <c r="S147" s="379" t="str">
        <f>IF('Council Own'!H108="A","A"," ")</f>
        <v xml:space="preserve"> </v>
      </c>
    </row>
    <row r="148" spans="1:19" ht="12.75" customHeight="1" x14ac:dyDescent="0.2">
      <c r="A148" s="593" t="str">
        <f>'Council Own'!B126</f>
        <v>&lt;&lt;List Badge Here&gt;&gt;</v>
      </c>
      <c r="B148" s="594"/>
      <c r="C148" s="374" t="str">
        <f>IF('Council Own'!H148="C","C",IF('Council Own'!H148="P","P",""))</f>
        <v/>
      </c>
      <c r="E148" s="586" t="str">
        <f>'Fun Patches'!C12</f>
        <v>&lt;LIST PATCH HERE&gt;</v>
      </c>
      <c r="F148" s="587"/>
      <c r="G148" s="379" t="str">
        <f>IF('Fun Patches'!H12="A","A"," ")</f>
        <v xml:space="preserve"> </v>
      </c>
      <c r="I148" s="369"/>
      <c r="J148" s="418" t="str">
        <f>'Council Own'!C13</f>
        <v>&lt;List Requirement Here&gt;</v>
      </c>
      <c r="K148" s="379" t="str">
        <f>IF('Council Own'!H13="A","A"," ")</f>
        <v xml:space="preserve"> </v>
      </c>
      <c r="M148" s="369"/>
      <c r="N148" s="418" t="str">
        <f>'Council Own'!C61</f>
        <v>&lt;List Requirement Here&gt;</v>
      </c>
      <c r="O148" s="379" t="str">
        <f>IF('Council Own'!H61="A","A"," ")</f>
        <v xml:space="preserve"> </v>
      </c>
      <c r="Q148" s="369"/>
      <c r="R148" s="418" t="str">
        <f>'Council Own'!C109</f>
        <v>&lt;List Requirement Here&gt;</v>
      </c>
      <c r="S148" s="379" t="str">
        <f>IF('Council Own'!H109="A","A"," ")</f>
        <v xml:space="preserve"> </v>
      </c>
    </row>
    <row r="149" spans="1:19" x14ac:dyDescent="0.2">
      <c r="E149" s="586" t="str">
        <f>'Fun Patches'!C13</f>
        <v>&lt;LIST PATCH HERE&gt;</v>
      </c>
      <c r="F149" s="587"/>
      <c r="G149" s="379" t="str">
        <f>IF('Fun Patches'!H13="A","A"," ")</f>
        <v xml:space="preserve"> </v>
      </c>
      <c r="I149" s="369"/>
      <c r="J149" s="418" t="str">
        <f>'Council Own'!C14</f>
        <v>&lt;List Requirement Here&gt;</v>
      </c>
      <c r="K149" s="379" t="str">
        <f>IF('Council Own'!H14="A","A"," ")</f>
        <v xml:space="preserve"> </v>
      </c>
      <c r="M149" s="369"/>
      <c r="N149" s="418" t="str">
        <f>'Council Own'!C62</f>
        <v>&lt;List Requirement Here&gt;</v>
      </c>
      <c r="O149" s="379" t="str">
        <f>IF('Council Own'!H62="A","A"," ")</f>
        <v xml:space="preserve"> </v>
      </c>
      <c r="Q149" s="369"/>
      <c r="R149" s="418" t="str">
        <f>'Council Own'!C110</f>
        <v>&lt;List Requirement Here&gt;</v>
      </c>
      <c r="S149" s="379" t="str">
        <f>IF('Council Own'!H110="A","A"," ")</f>
        <v xml:space="preserve"> </v>
      </c>
    </row>
    <row r="150" spans="1:19" x14ac:dyDescent="0.2">
      <c r="E150" s="586" t="str">
        <f>'Fun Patches'!C14</f>
        <v>&lt;LIST PATCH HERE&gt;</v>
      </c>
      <c r="F150" s="587"/>
      <c r="G150" s="379" t="str">
        <f>IF('Fun Patches'!H14="A","A"," ")</f>
        <v xml:space="preserve"> </v>
      </c>
      <c r="I150" s="369">
        <v>3</v>
      </c>
      <c r="J150" s="418" t="str">
        <f>'Council Own'!C15</f>
        <v>&lt;List Requirement Here&gt;</v>
      </c>
      <c r="K150" s="379" t="str">
        <f>IF('Council Own'!H15="A","A"," ")</f>
        <v xml:space="preserve"> </v>
      </c>
      <c r="M150" s="369">
        <v>3</v>
      </c>
      <c r="N150" s="418" t="str">
        <f>'Council Own'!C63</f>
        <v>&lt;List Requirement Here&gt;</v>
      </c>
      <c r="O150" s="379" t="str">
        <f>IF('Council Own'!H63="A","A"," ")</f>
        <v xml:space="preserve"> </v>
      </c>
      <c r="Q150" s="369">
        <v>3</v>
      </c>
      <c r="R150" s="418" t="str">
        <f>'Council Own'!C111</f>
        <v>&lt;List Requirement Here&gt;</v>
      </c>
      <c r="S150" s="379" t="str">
        <f>IF('Council Own'!H111="A","A"," ")</f>
        <v xml:space="preserve"> </v>
      </c>
    </row>
    <row r="151" spans="1:19" x14ac:dyDescent="0.2">
      <c r="E151" s="586" t="str">
        <f>'Fun Patches'!C15</f>
        <v>&lt;LIST PATCH HERE&gt;</v>
      </c>
      <c r="F151" s="587"/>
      <c r="G151" s="379" t="str">
        <f>IF('Fun Patches'!H15="A","A"," ")</f>
        <v xml:space="preserve"> </v>
      </c>
      <c r="I151" s="369"/>
      <c r="J151" s="418" t="str">
        <f>'Council Own'!C16</f>
        <v>&lt;List Requirement Here&gt;</v>
      </c>
      <c r="K151" s="379" t="str">
        <f>IF('Council Own'!H16="A","A"," ")</f>
        <v xml:space="preserve"> </v>
      </c>
      <c r="M151" s="369"/>
      <c r="N151" s="418" t="str">
        <f>'Council Own'!C64</f>
        <v>&lt;List Requirement Here&gt;</v>
      </c>
      <c r="O151" s="379" t="str">
        <f>IF('Council Own'!H64="A","A"," ")</f>
        <v xml:space="preserve"> </v>
      </c>
      <c r="Q151" s="369"/>
      <c r="R151" s="418" t="str">
        <f>'Council Own'!C112</f>
        <v>&lt;List Requirement Here&gt;</v>
      </c>
      <c r="S151" s="379" t="str">
        <f>IF('Council Own'!H112="A","A"," ")</f>
        <v xml:space="preserve"> </v>
      </c>
    </row>
    <row r="152" spans="1:19" x14ac:dyDescent="0.2">
      <c r="E152" s="586" t="str">
        <f>'Fun Patches'!C16</f>
        <v>&lt;LIST PATCH HERE&gt;</v>
      </c>
      <c r="F152" s="587"/>
      <c r="G152" s="379" t="str">
        <f>IF('Fun Patches'!H16="A","A"," ")</f>
        <v xml:space="preserve"> </v>
      </c>
      <c r="I152" s="369"/>
      <c r="J152" s="418" t="str">
        <f>'Council Own'!C17</f>
        <v>&lt;List Requirement Here&gt;</v>
      </c>
      <c r="K152" s="379" t="str">
        <f>IF('Council Own'!H17="A","A"," ")</f>
        <v xml:space="preserve"> </v>
      </c>
      <c r="M152" s="369"/>
      <c r="N152" s="418" t="str">
        <f>'Council Own'!C65</f>
        <v>&lt;List Requirement Here&gt;</v>
      </c>
      <c r="O152" s="379" t="str">
        <f>IF('Council Own'!H65="A","A"," ")</f>
        <v xml:space="preserve"> </v>
      </c>
      <c r="Q152" s="369"/>
      <c r="R152" s="418" t="str">
        <f>'Council Own'!C113</f>
        <v>&lt;List Requirement Here&gt;</v>
      </c>
      <c r="S152" s="379" t="str">
        <f>IF('Council Own'!H113="A","A"," ")</f>
        <v xml:space="preserve"> </v>
      </c>
    </row>
    <row r="153" spans="1:19" x14ac:dyDescent="0.2">
      <c r="E153" s="588" t="str">
        <f>'Fun Patches'!C17</f>
        <v>&lt;LIST PATCH HERE&gt;</v>
      </c>
      <c r="F153" s="589"/>
      <c r="G153" s="372" t="str">
        <f>IF('Fun Patches'!H17="A","A"," ")</f>
        <v xml:space="preserve"> </v>
      </c>
      <c r="I153" s="369"/>
      <c r="J153" s="418" t="str">
        <f>'Council Own'!C18</f>
        <v>&lt;List Requirement Here&gt;</v>
      </c>
      <c r="K153" s="379" t="str">
        <f>IF('Council Own'!H18="A","A"," ")</f>
        <v xml:space="preserve"> </v>
      </c>
      <c r="M153" s="369"/>
      <c r="N153" s="418" t="str">
        <f>'Council Own'!C66</f>
        <v>&lt;List Requirement Here&gt;</v>
      </c>
      <c r="O153" s="379" t="str">
        <f>IF('Council Own'!H66="A","A"," ")</f>
        <v xml:space="preserve"> </v>
      </c>
      <c r="Q153" s="369"/>
      <c r="R153" s="418" t="str">
        <f>'Council Own'!C114</f>
        <v>&lt;List Requirement Here&gt;</v>
      </c>
      <c r="S153" s="379" t="str">
        <f>IF('Council Own'!H114="A","A"," ")</f>
        <v xml:space="preserve"> </v>
      </c>
    </row>
    <row r="154" spans="1:19" x14ac:dyDescent="0.2">
      <c r="E154" s="586" t="str">
        <f>'Fun Patches'!C18</f>
        <v>&lt;LIST PATCH HERE&gt;</v>
      </c>
      <c r="F154" s="587"/>
      <c r="G154" s="379" t="str">
        <f>IF('Fun Patches'!H18="A","A"," ")</f>
        <v xml:space="preserve"> </v>
      </c>
      <c r="I154" s="369">
        <v>4</v>
      </c>
      <c r="J154" s="418" t="str">
        <f>'Council Own'!C19</f>
        <v>&lt;List Requirement Here&gt;</v>
      </c>
      <c r="K154" s="379" t="str">
        <f>IF('Council Own'!H19="A","A"," ")</f>
        <v xml:space="preserve"> </v>
      </c>
      <c r="M154" s="369">
        <v>4</v>
      </c>
      <c r="N154" s="418" t="str">
        <f>'Council Own'!C67</f>
        <v>&lt;List Requirement Here&gt;</v>
      </c>
      <c r="O154" s="379" t="str">
        <f>IF('Council Own'!H67="A","A"," ")</f>
        <v xml:space="preserve"> </v>
      </c>
      <c r="Q154" s="369">
        <v>4</v>
      </c>
      <c r="R154" s="418" t="str">
        <f>'Council Own'!C115</f>
        <v>&lt;List Requirement Here&gt;</v>
      </c>
      <c r="S154" s="379" t="str">
        <f>IF('Council Own'!H115="A","A"," ")</f>
        <v xml:space="preserve"> </v>
      </c>
    </row>
    <row r="155" spans="1:19" x14ac:dyDescent="0.2">
      <c r="E155" s="586" t="str">
        <f>'Fun Patches'!C19</f>
        <v>&lt;LIST PATCH HERE&gt;</v>
      </c>
      <c r="F155" s="587"/>
      <c r="G155" s="379" t="str">
        <f>IF('Fun Patches'!H19="A","A"," ")</f>
        <v xml:space="preserve"> </v>
      </c>
      <c r="I155" s="369"/>
      <c r="J155" s="418" t="str">
        <f>'Council Own'!C20</f>
        <v>&lt;List Requirement Here&gt;</v>
      </c>
      <c r="K155" s="379" t="str">
        <f>IF('Council Own'!H20="A","A"," ")</f>
        <v xml:space="preserve"> </v>
      </c>
      <c r="M155" s="369"/>
      <c r="N155" s="418" t="str">
        <f>'Council Own'!C68</f>
        <v>&lt;List Requirement Here&gt;</v>
      </c>
      <c r="O155" s="379" t="str">
        <f>IF('Council Own'!H68="A","A"," ")</f>
        <v xml:space="preserve"> </v>
      </c>
      <c r="Q155" s="369"/>
      <c r="R155" s="418" t="str">
        <f>'Council Own'!C116</f>
        <v>&lt;List Requirement Here&gt;</v>
      </c>
      <c r="S155" s="379" t="str">
        <f>IF('Council Own'!H116="A","A"," ")</f>
        <v xml:space="preserve"> </v>
      </c>
    </row>
    <row r="156" spans="1:19" x14ac:dyDescent="0.2">
      <c r="E156" s="586" t="str">
        <f>'Fun Patches'!C20</f>
        <v>&lt;LIST PATCH HERE&gt;</v>
      </c>
      <c r="F156" s="587"/>
      <c r="G156" s="379" t="str">
        <f>IF('Fun Patches'!H20="A","A"," ")</f>
        <v xml:space="preserve"> </v>
      </c>
      <c r="I156" s="369"/>
      <c r="J156" s="418" t="str">
        <f>'Council Own'!C21</f>
        <v>&lt;List Requirement Here&gt;</v>
      </c>
      <c r="K156" s="379" t="str">
        <f>IF('Council Own'!H21="A","A"," ")</f>
        <v xml:space="preserve"> </v>
      </c>
      <c r="M156" s="369"/>
      <c r="N156" s="418" t="str">
        <f>'Council Own'!C69</f>
        <v>&lt;List Requirement Here&gt;</v>
      </c>
      <c r="O156" s="379" t="str">
        <f>IF('Council Own'!H69="A","A"," ")</f>
        <v xml:space="preserve"> </v>
      </c>
      <c r="Q156" s="369"/>
      <c r="R156" s="418" t="str">
        <f>'Council Own'!C117</f>
        <v>&lt;List Requirement Here&gt;</v>
      </c>
      <c r="S156" s="379" t="str">
        <f>IF('Council Own'!H117="A","A"," ")</f>
        <v xml:space="preserve"> </v>
      </c>
    </row>
    <row r="157" spans="1:19" x14ac:dyDescent="0.2">
      <c r="E157" s="586" t="str">
        <f>'Fun Patches'!C21</f>
        <v>&lt;LIST PATCH HERE&gt;</v>
      </c>
      <c r="F157" s="587"/>
      <c r="G157" s="379" t="str">
        <f>IF('Fun Patches'!H21="A","A"," ")</f>
        <v xml:space="preserve"> </v>
      </c>
      <c r="I157" s="369"/>
      <c r="J157" s="418" t="str">
        <f>'Council Own'!C22</f>
        <v>&lt;List Requirement Here&gt;</v>
      </c>
      <c r="K157" s="379" t="str">
        <f>IF('Council Own'!H22="A","A"," ")</f>
        <v xml:space="preserve"> </v>
      </c>
      <c r="M157" s="369"/>
      <c r="N157" s="418" t="str">
        <f>'Council Own'!C70</f>
        <v>&lt;List Requirement Here&gt;</v>
      </c>
      <c r="O157" s="379" t="str">
        <f>IF('Council Own'!H70="A","A"," ")</f>
        <v xml:space="preserve"> </v>
      </c>
      <c r="Q157" s="369"/>
      <c r="R157" s="418" t="str">
        <f>'Council Own'!C118</f>
        <v>&lt;List Requirement Here&gt;</v>
      </c>
      <c r="S157" s="379" t="str">
        <f>IF('Council Own'!H118="A","A"," ")</f>
        <v xml:space="preserve"> </v>
      </c>
    </row>
    <row r="158" spans="1:19" x14ac:dyDescent="0.2">
      <c r="E158" s="586" t="str">
        <f>'Fun Patches'!C22</f>
        <v>&lt;LIST PATCH HERE&gt;</v>
      </c>
      <c r="F158" s="587"/>
      <c r="G158" s="379" t="str">
        <f>IF('Fun Patches'!H22="A","A"," ")</f>
        <v xml:space="preserve"> </v>
      </c>
      <c r="I158" s="369">
        <v>5</v>
      </c>
      <c r="J158" s="418" t="str">
        <f>'Council Own'!C23</f>
        <v>&lt;List Requirement Here&gt;</v>
      </c>
      <c r="K158" s="379" t="str">
        <f>IF('Council Own'!H23="A","A"," ")</f>
        <v xml:space="preserve"> </v>
      </c>
      <c r="M158" s="369">
        <v>5</v>
      </c>
      <c r="N158" s="418" t="str">
        <f>'Council Own'!C71</f>
        <v>&lt;List Requirement Here&gt;</v>
      </c>
      <c r="O158" s="379" t="str">
        <f>IF('Council Own'!H71="A","A"," ")</f>
        <v xml:space="preserve"> </v>
      </c>
      <c r="Q158" s="369">
        <v>5</v>
      </c>
      <c r="R158" s="418" t="str">
        <f>'Council Own'!C119</f>
        <v>&lt;List Requirement Here&gt;</v>
      </c>
      <c r="S158" s="379" t="str">
        <f>IF('Council Own'!H119="A","A"," ")</f>
        <v xml:space="preserve"> </v>
      </c>
    </row>
    <row r="159" spans="1:19" x14ac:dyDescent="0.2">
      <c r="E159" s="586" t="str">
        <f>'Fun Patches'!C23</f>
        <v>&lt;LIST PATCH HERE&gt;</v>
      </c>
      <c r="F159" s="587"/>
      <c r="G159" s="379" t="str">
        <f>IF('Fun Patches'!H23="A","A"," ")</f>
        <v xml:space="preserve"> </v>
      </c>
      <c r="I159" s="369"/>
      <c r="J159" s="418" t="str">
        <f>'Council Own'!C24</f>
        <v>&lt;List Requirement Here&gt;</v>
      </c>
      <c r="K159" s="379" t="str">
        <f>IF('Council Own'!H24="A","A"," ")</f>
        <v xml:space="preserve"> </v>
      </c>
      <c r="M159" s="369"/>
      <c r="N159" s="418" t="str">
        <f>'Council Own'!C72</f>
        <v>&lt;List Requirement Here&gt;</v>
      </c>
      <c r="O159" s="379" t="str">
        <f>IF('Council Own'!H72="A","A"," ")</f>
        <v xml:space="preserve"> </v>
      </c>
      <c r="Q159" s="369"/>
      <c r="R159" s="418" t="str">
        <f>'Council Own'!C120</f>
        <v>&lt;List Requirement Here&gt;</v>
      </c>
      <c r="S159" s="379" t="str">
        <f>IF('Council Own'!H120="A","A"," ")</f>
        <v xml:space="preserve"> </v>
      </c>
    </row>
    <row r="160" spans="1:19" x14ac:dyDescent="0.2">
      <c r="E160" s="586" t="str">
        <f>'Fun Patches'!C24</f>
        <v>&lt;LIST PATCH HERE&gt;</v>
      </c>
      <c r="F160" s="587"/>
      <c r="G160" s="379" t="str">
        <f>IF('Fun Patches'!H24="A","A"," ")</f>
        <v xml:space="preserve"> </v>
      </c>
      <c r="I160" s="369"/>
      <c r="J160" s="418" t="str">
        <f>'Council Own'!C25</f>
        <v>&lt;List Requirement Here&gt;</v>
      </c>
      <c r="K160" s="379" t="str">
        <f>IF('Council Own'!H25="A","A"," ")</f>
        <v xml:space="preserve"> </v>
      </c>
      <c r="M160" s="369"/>
      <c r="N160" s="418" t="str">
        <f>'Council Own'!C73</f>
        <v>&lt;List Requirement Here&gt;</v>
      </c>
      <c r="O160" s="379" t="str">
        <f>IF('Council Own'!H73="A","A"," ")</f>
        <v xml:space="preserve"> </v>
      </c>
      <c r="Q160" s="369"/>
      <c r="R160" s="418" t="str">
        <f>'Council Own'!C121</f>
        <v>&lt;List Requirement Here&gt;</v>
      </c>
      <c r="S160" s="379" t="str">
        <f>IF('Council Own'!H121="A","A"," ")</f>
        <v xml:space="preserve"> </v>
      </c>
    </row>
    <row r="161" spans="5:19" x14ac:dyDescent="0.2">
      <c r="E161" s="586" t="str">
        <f>'Fun Patches'!C25</f>
        <v>&lt;LIST PATCH HERE&gt;</v>
      </c>
      <c r="F161" s="587"/>
      <c r="G161" s="379" t="str">
        <f>IF('Fun Patches'!H25="A","A"," ")</f>
        <v xml:space="preserve"> </v>
      </c>
      <c r="I161" s="369"/>
      <c r="J161" s="418" t="str">
        <f>'Council Own'!C26</f>
        <v>&lt;List Requirement Here&gt;</v>
      </c>
      <c r="K161" s="379" t="str">
        <f>IF('Council Own'!H26="A","A"," ")</f>
        <v xml:space="preserve"> </v>
      </c>
      <c r="M161" s="369"/>
      <c r="N161" s="418" t="str">
        <f>'Council Own'!C74</f>
        <v>&lt;List Requirement Here&gt;</v>
      </c>
      <c r="O161" s="379" t="str">
        <f>IF('Council Own'!H68="A","A"," ")</f>
        <v xml:space="preserve"> </v>
      </c>
      <c r="Q161" s="369"/>
      <c r="R161" s="418" t="str">
        <f>'Council Own'!C122</f>
        <v>&lt;List Requirement Here&gt;</v>
      </c>
      <c r="S161" s="379" t="str">
        <f>IF('Council Own'!H122="A","A"," ")</f>
        <v xml:space="preserve"> </v>
      </c>
    </row>
    <row r="162" spans="5:19" x14ac:dyDescent="0.2">
      <c r="E162" s="586" t="str">
        <f>'Fun Patches'!C26</f>
        <v>&lt;LIST PATCH HERE&gt;</v>
      </c>
      <c r="F162" s="587"/>
      <c r="G162" s="379" t="str">
        <f>IF('Fun Patches'!H26="A","A"," ")</f>
        <v xml:space="preserve"> </v>
      </c>
      <c r="I162" s="380" t="str">
        <f>'Council Own'!B30</f>
        <v>&lt;&lt;List Badge Here&gt;&gt;</v>
      </c>
      <c r="J162" s="380"/>
      <c r="K162" s="380"/>
      <c r="M162" s="380" t="str">
        <f>'Council Own'!B78</f>
        <v>&lt;&lt;List Badge Here&gt;&gt;</v>
      </c>
      <c r="N162" s="380"/>
      <c r="O162" s="380"/>
      <c r="Q162" s="380" t="str">
        <f>'Council Own'!B126</f>
        <v>&lt;&lt;List Badge Here&gt;&gt;</v>
      </c>
      <c r="R162" s="380"/>
      <c r="S162" s="380"/>
    </row>
    <row r="163" spans="5:19" x14ac:dyDescent="0.2">
      <c r="E163" s="586" t="str">
        <f>'Fun Patches'!C27</f>
        <v>&lt;LIST PATCH HERE&gt;</v>
      </c>
      <c r="F163" s="587"/>
      <c r="G163" s="379" t="str">
        <f>IF('Fun Patches'!H27="A","A"," ")</f>
        <v xml:space="preserve"> </v>
      </c>
      <c r="I163" s="369">
        <v>1</v>
      </c>
      <c r="J163" s="418" t="str">
        <f>'Council Own'!C31</f>
        <v>&lt;List Requirement Here&gt;</v>
      </c>
      <c r="K163" s="379" t="str">
        <f>IF('Council Own'!H31="A","A"," ")</f>
        <v xml:space="preserve"> </v>
      </c>
      <c r="M163" s="369">
        <v>1</v>
      </c>
      <c r="N163" s="418" t="str">
        <f>'Council Own'!C79</f>
        <v>&lt;List Requirement Here&gt;</v>
      </c>
      <c r="O163" s="379" t="str">
        <f>IF('Council Own'!H79="A","A"," ")</f>
        <v xml:space="preserve"> </v>
      </c>
      <c r="Q163" s="369">
        <v>1</v>
      </c>
      <c r="R163" s="418" t="str">
        <f>'Council Own'!C127</f>
        <v>&lt;List Requirement Here&gt;</v>
      </c>
      <c r="S163" s="379" t="str">
        <f>IF('Council Own'!H127="A","A"," ")</f>
        <v xml:space="preserve"> </v>
      </c>
    </row>
    <row r="164" spans="5:19" x14ac:dyDescent="0.2">
      <c r="E164" s="586" t="str">
        <f>'Fun Patches'!C28</f>
        <v>&lt;LIST PATCH HERE&gt;</v>
      </c>
      <c r="F164" s="587"/>
      <c r="G164" s="379" t="str">
        <f>IF('Fun Patches'!H28="A","A"," ")</f>
        <v xml:space="preserve"> </v>
      </c>
      <c r="I164" s="369"/>
      <c r="J164" s="418" t="str">
        <f>'Council Own'!C32</f>
        <v>&lt;List Requirement Here&gt;</v>
      </c>
      <c r="K164" s="379" t="str">
        <f>IF('Council Own'!H32="A","A"," ")</f>
        <v xml:space="preserve"> </v>
      </c>
      <c r="M164" s="369"/>
      <c r="N164" s="418" t="str">
        <f>'Council Own'!C80</f>
        <v>&lt;List Requirement Here&gt;</v>
      </c>
      <c r="O164" s="379" t="str">
        <f>IF('Council Own'!H80="A","A"," ")</f>
        <v xml:space="preserve"> </v>
      </c>
      <c r="Q164" s="369"/>
      <c r="R164" s="418" t="str">
        <f>'Council Own'!C128</f>
        <v>&lt;List Requirement Here&gt;</v>
      </c>
      <c r="S164" s="379" t="str">
        <f>IF('Council Own'!H128="A","A"," ")</f>
        <v xml:space="preserve"> </v>
      </c>
    </row>
    <row r="165" spans="5:19" x14ac:dyDescent="0.2">
      <c r="E165" s="586" t="str">
        <f>'Fun Patches'!C29</f>
        <v>&lt;LIST PATCH HERE&gt;</v>
      </c>
      <c r="F165" s="587"/>
      <c r="G165" s="379" t="str">
        <f>IF('Fun Patches'!H29="A","A"," ")</f>
        <v xml:space="preserve"> </v>
      </c>
      <c r="I165" s="369"/>
      <c r="J165" s="418" t="str">
        <f>'Council Own'!C33</f>
        <v>&lt;List Requirement Here&gt;</v>
      </c>
      <c r="K165" s="379" t="str">
        <f>IF('Council Own'!H33="A","A"," ")</f>
        <v xml:space="preserve"> </v>
      </c>
      <c r="M165" s="369"/>
      <c r="N165" s="418" t="str">
        <f>'Council Own'!C81</f>
        <v>&lt;List Requirement Here&gt;</v>
      </c>
      <c r="O165" s="379" t="str">
        <f>IF('Council Own'!H81="A","A"," ")</f>
        <v xml:space="preserve"> </v>
      </c>
      <c r="Q165" s="369"/>
      <c r="R165" s="418" t="str">
        <f>'Council Own'!C129</f>
        <v>&lt;List Requirement Here&gt;</v>
      </c>
      <c r="S165" s="379" t="str">
        <f>IF('Council Own'!H129="A","A"," ")</f>
        <v xml:space="preserve"> </v>
      </c>
    </row>
    <row r="166" spans="5:19" x14ac:dyDescent="0.2">
      <c r="E166" s="586" t="str">
        <f>'Fun Patches'!C30</f>
        <v>&lt;LIST PATCH HERE&gt;</v>
      </c>
      <c r="F166" s="587"/>
      <c r="G166" s="379" t="str">
        <f>IF('Fun Patches'!H30="A","A"," ")</f>
        <v xml:space="preserve"> </v>
      </c>
      <c r="I166" s="369"/>
      <c r="J166" s="418" t="str">
        <f>'Council Own'!C34</f>
        <v>&lt;List Requirement Here&gt;</v>
      </c>
      <c r="K166" s="379" t="str">
        <f>IF('Council Own'!H34="A","A"," ")</f>
        <v xml:space="preserve"> </v>
      </c>
      <c r="M166" s="369"/>
      <c r="N166" s="418" t="str">
        <f>'Council Own'!C82</f>
        <v>&lt;List Requirement Here&gt;</v>
      </c>
      <c r="O166" s="379" t="str">
        <f>IF('Council Own'!H82="A","A"," ")</f>
        <v xml:space="preserve"> </v>
      </c>
      <c r="Q166" s="369"/>
      <c r="R166" s="418" t="str">
        <f>'Council Own'!C130</f>
        <v>&lt;List Requirement Here&gt;</v>
      </c>
      <c r="S166" s="379" t="str">
        <f>IF('Council Own'!H130="A","A"," ")</f>
        <v xml:space="preserve"> </v>
      </c>
    </row>
    <row r="167" spans="5:19" x14ac:dyDescent="0.2">
      <c r="E167" s="586" t="str">
        <f>'Fun Patches'!C31</f>
        <v>&lt;LIST PATCH HERE&gt;</v>
      </c>
      <c r="F167" s="587"/>
      <c r="G167" s="379" t="str">
        <f>IF('Fun Patches'!H31="A","A"," ")</f>
        <v xml:space="preserve"> </v>
      </c>
      <c r="I167" s="369">
        <v>2</v>
      </c>
      <c r="J167" s="418" t="str">
        <f>'Council Own'!C35</f>
        <v>&lt;List Requirement Here&gt;</v>
      </c>
      <c r="K167" s="379" t="str">
        <f>IF('Council Own'!H35="A","A"," ")</f>
        <v xml:space="preserve"> </v>
      </c>
      <c r="M167" s="369">
        <v>2</v>
      </c>
      <c r="N167" s="418" t="str">
        <f>'Council Own'!C83</f>
        <v>&lt;List Requirement Here&gt;</v>
      </c>
      <c r="O167" s="379" t="str">
        <f>IF('Council Own'!H83="A","A"," ")</f>
        <v xml:space="preserve"> </v>
      </c>
      <c r="Q167" s="369">
        <v>2</v>
      </c>
      <c r="R167" s="418" t="str">
        <f>'Council Own'!C131</f>
        <v>&lt;List Requirement Here&gt;</v>
      </c>
      <c r="S167" s="379" t="str">
        <f>IF('Council Own'!H131="A","A"," ")</f>
        <v xml:space="preserve"> </v>
      </c>
    </row>
    <row r="168" spans="5:19" x14ac:dyDescent="0.2">
      <c r="E168" s="586" t="str">
        <f>'Fun Patches'!C32</f>
        <v>&lt;LIST PATCH HERE&gt;</v>
      </c>
      <c r="F168" s="587"/>
      <c r="G168" s="379" t="str">
        <f>IF('Fun Patches'!H32="A","A"," ")</f>
        <v xml:space="preserve"> </v>
      </c>
      <c r="I168" s="369"/>
      <c r="J168" s="418" t="str">
        <f>'Council Own'!C36</f>
        <v>&lt;List Requirement Here&gt;</v>
      </c>
      <c r="K168" s="379" t="str">
        <f>IF('Council Own'!H36="A","A"," ")</f>
        <v xml:space="preserve"> </v>
      </c>
      <c r="M168" s="369"/>
      <c r="N168" s="418" t="str">
        <f>'Council Own'!C84</f>
        <v>&lt;List Requirement Here&gt;</v>
      </c>
      <c r="O168" s="379" t="str">
        <f>IF('Council Own'!H84="A","A"," ")</f>
        <v xml:space="preserve"> </v>
      </c>
      <c r="Q168" s="369"/>
      <c r="R168" s="418" t="str">
        <f>'Council Own'!C132</f>
        <v>&lt;List Requirement Here&gt;</v>
      </c>
      <c r="S168" s="379" t="str">
        <f>IF('Council Own'!H132="A","A"," ")</f>
        <v xml:space="preserve"> </v>
      </c>
    </row>
    <row r="169" spans="5:19" x14ac:dyDescent="0.2">
      <c r="E169" s="586" t="str">
        <f>'Fun Patches'!C33</f>
        <v>&lt;LIST PATCH HERE&gt;</v>
      </c>
      <c r="F169" s="587"/>
      <c r="G169" s="379" t="str">
        <f>IF('Fun Patches'!H33="A","A"," ")</f>
        <v xml:space="preserve"> </v>
      </c>
      <c r="I169" s="369"/>
      <c r="J169" s="418" t="str">
        <f>'Council Own'!C37</f>
        <v>&lt;List Requirement Here&gt;</v>
      </c>
      <c r="K169" s="379" t="str">
        <f>IF('Council Own'!H37="A","A"," ")</f>
        <v xml:space="preserve"> </v>
      </c>
      <c r="M169" s="369"/>
      <c r="N169" s="418" t="str">
        <f>'Council Own'!C85</f>
        <v>&lt;List Requirement Here&gt;</v>
      </c>
      <c r="O169" s="379" t="str">
        <f>IF('Council Own'!H85="A","A"," ")</f>
        <v xml:space="preserve"> </v>
      </c>
      <c r="Q169" s="369"/>
      <c r="R169" s="418" t="str">
        <f>'Council Own'!C133</f>
        <v>&lt;List Requirement Here&gt;</v>
      </c>
      <c r="S169" s="379" t="str">
        <f>IF('Council Own'!H133="A","A"," ")</f>
        <v xml:space="preserve"> </v>
      </c>
    </row>
    <row r="170" spans="5:19" x14ac:dyDescent="0.2">
      <c r="E170" s="586" t="str">
        <f>'Fun Patches'!C34</f>
        <v>&lt;LIST PATCH HERE&gt;</v>
      </c>
      <c r="F170" s="587"/>
      <c r="G170" s="379" t="str">
        <f>IF('Fun Patches'!H34="A","A"," ")</f>
        <v xml:space="preserve"> </v>
      </c>
      <c r="I170" s="369"/>
      <c r="J170" s="418" t="str">
        <f>'Council Own'!C38</f>
        <v>&lt;List Requirement Here&gt;</v>
      </c>
      <c r="K170" s="379" t="str">
        <f>IF('Council Own'!H38="A","A"," ")</f>
        <v xml:space="preserve"> </v>
      </c>
      <c r="M170" s="369"/>
      <c r="N170" s="418" t="str">
        <f>'Council Own'!C86</f>
        <v>&lt;List Requirement Here&gt;</v>
      </c>
      <c r="O170" s="379" t="str">
        <f>IF('Council Own'!H86="A","A"," ")</f>
        <v xml:space="preserve"> </v>
      </c>
      <c r="Q170" s="369"/>
      <c r="R170" s="418" t="str">
        <f>'Council Own'!C134</f>
        <v>&lt;List Requirement Here&gt;</v>
      </c>
      <c r="S170" s="379" t="str">
        <f>IF('Council Own'!H134="A","A"," ")</f>
        <v xml:space="preserve"> </v>
      </c>
    </row>
    <row r="171" spans="5:19" x14ac:dyDescent="0.2">
      <c r="E171" s="586" t="str">
        <f>'Fun Patches'!C35</f>
        <v>&lt;LIST PATCH HERE&gt;</v>
      </c>
      <c r="F171" s="587"/>
      <c r="G171" s="379" t="str">
        <f>IF('Fun Patches'!H35="A","A"," ")</f>
        <v xml:space="preserve"> </v>
      </c>
      <c r="I171" s="369">
        <v>3</v>
      </c>
      <c r="J171" s="418" t="str">
        <f>'Council Own'!C39</f>
        <v>&lt;List Requirement Here&gt;</v>
      </c>
      <c r="K171" s="379" t="str">
        <f>IF('Council Own'!H39="A","A"," ")</f>
        <v xml:space="preserve"> </v>
      </c>
      <c r="M171" s="369">
        <v>3</v>
      </c>
      <c r="N171" s="418" t="str">
        <f>'Council Own'!C87</f>
        <v>&lt;List Requirement Here&gt;</v>
      </c>
      <c r="O171" s="379" t="str">
        <f>IF('Council Own'!H87="A","A"," ")</f>
        <v xml:space="preserve"> </v>
      </c>
      <c r="Q171" s="369">
        <v>3</v>
      </c>
      <c r="R171" s="418" t="str">
        <f>'Council Own'!C135</f>
        <v>&lt;List Requirement Here&gt;</v>
      </c>
      <c r="S171" s="379" t="str">
        <f>IF('Council Own'!H135="A","A"," ")</f>
        <v xml:space="preserve"> </v>
      </c>
    </row>
    <row r="172" spans="5:19" ht="12.75" customHeight="1" x14ac:dyDescent="0.2">
      <c r="E172" s="586" t="str">
        <f>'Fun Patches'!C36</f>
        <v>&lt;LIST PATCH HERE&gt;</v>
      </c>
      <c r="F172" s="587"/>
      <c r="G172" s="379" t="str">
        <f>IF('Fun Patches'!H36="A","A"," ")</f>
        <v xml:space="preserve"> </v>
      </c>
      <c r="I172" s="369"/>
      <c r="J172" s="418" t="str">
        <f>'Council Own'!C40</f>
        <v>&lt;List Requirement Here&gt;</v>
      </c>
      <c r="K172" s="379" t="str">
        <f>IF('Council Own'!H40="A","A"," ")</f>
        <v xml:space="preserve"> </v>
      </c>
      <c r="M172" s="369"/>
      <c r="N172" s="418" t="str">
        <f>'Council Own'!C88</f>
        <v>&lt;List Requirement Here&gt;</v>
      </c>
      <c r="O172" s="379" t="str">
        <f>IF('Council Own'!H88="A","A"," ")</f>
        <v xml:space="preserve"> </v>
      </c>
      <c r="Q172" s="369"/>
      <c r="R172" s="418" t="str">
        <f>'Council Own'!C136</f>
        <v>&lt;List Requirement Here&gt;</v>
      </c>
      <c r="S172" s="379" t="str">
        <f>IF('Council Own'!H136="A","A"," ")</f>
        <v xml:space="preserve"> </v>
      </c>
    </row>
    <row r="173" spans="5:19" ht="12.75" customHeight="1" x14ac:dyDescent="0.2">
      <c r="E173" s="586" t="str">
        <f>'Fun Patches'!C37</f>
        <v>&lt;LIST PATCH HERE&gt;</v>
      </c>
      <c r="F173" s="587"/>
      <c r="G173" s="379" t="str">
        <f>IF('Fun Patches'!H37="A","A"," ")</f>
        <v xml:space="preserve"> </v>
      </c>
      <c r="I173" s="369"/>
      <c r="J173" s="418" t="str">
        <f>'Council Own'!C41</f>
        <v>&lt;List Requirement Here&gt;</v>
      </c>
      <c r="K173" s="379" t="str">
        <f>IF('Council Own'!H41="A","A"," ")</f>
        <v xml:space="preserve"> </v>
      </c>
      <c r="M173" s="369"/>
      <c r="N173" s="418" t="str">
        <f>'Council Own'!C89</f>
        <v>&lt;List Requirement Here&gt;</v>
      </c>
      <c r="O173" s="379" t="str">
        <f>IF('Council Own'!H89="A","A"," ")</f>
        <v xml:space="preserve"> </v>
      </c>
      <c r="Q173" s="369"/>
      <c r="R173" s="418" t="str">
        <f>'Council Own'!C137</f>
        <v>&lt;List Requirement Here&gt;</v>
      </c>
      <c r="S173" s="379" t="str">
        <f>IF('Council Own'!H137="A","A"," ")</f>
        <v xml:space="preserve"> </v>
      </c>
    </row>
    <row r="174" spans="5:19" x14ac:dyDescent="0.2">
      <c r="E174" s="586" t="str">
        <f>'Fun Patches'!C38</f>
        <v>&lt;LIST PATCH HERE&gt;</v>
      </c>
      <c r="F174" s="587"/>
      <c r="G174" s="379" t="str">
        <f>IF('Fun Patches'!H38="A","A"," ")</f>
        <v xml:space="preserve"> </v>
      </c>
      <c r="I174" s="369"/>
      <c r="J174" s="418" t="str">
        <f>'Council Own'!C42</f>
        <v>&lt;List Requirement Here&gt;</v>
      </c>
      <c r="K174" s="379" t="str">
        <f>IF('Council Own'!H42="A","A"," ")</f>
        <v xml:space="preserve"> </v>
      </c>
      <c r="M174" s="369"/>
      <c r="N174" s="418" t="str">
        <f>'Council Own'!C90</f>
        <v>&lt;List Requirement Here&gt;</v>
      </c>
      <c r="O174" s="379" t="str">
        <f>IF('Council Own'!H90="A","A"," ")</f>
        <v xml:space="preserve"> </v>
      </c>
      <c r="Q174" s="369"/>
      <c r="R174" s="418" t="str">
        <f>'Council Own'!C138</f>
        <v>&lt;List Requirement Here&gt;</v>
      </c>
      <c r="S174" s="379" t="str">
        <f>IF('Council Own'!H138="A","A"," ")</f>
        <v xml:space="preserve"> </v>
      </c>
    </row>
    <row r="175" spans="5:19" x14ac:dyDescent="0.2">
      <c r="E175" s="586" t="str">
        <f>'Fun Patches'!C39</f>
        <v>&lt;LIST PATCH HERE&gt;</v>
      </c>
      <c r="F175" s="587"/>
      <c r="G175" s="379" t="str">
        <f>IF('Fun Patches'!H39="A","A"," ")</f>
        <v xml:space="preserve"> </v>
      </c>
      <c r="I175" s="369">
        <v>4</v>
      </c>
      <c r="J175" s="418" t="str">
        <f>'Council Own'!C43</f>
        <v>&lt;List Requirement Here&gt;</v>
      </c>
      <c r="K175" s="379" t="str">
        <f>IF('Council Own'!H43="A","A"," ")</f>
        <v xml:space="preserve"> </v>
      </c>
      <c r="M175" s="369">
        <v>4</v>
      </c>
      <c r="N175" s="418" t="str">
        <f>'Council Own'!C91</f>
        <v>&lt;List Requirement Here&gt;</v>
      </c>
      <c r="O175" s="379" t="str">
        <f>IF('Council Own'!H91="A","A"," ")</f>
        <v xml:space="preserve"> </v>
      </c>
      <c r="Q175" s="369">
        <v>4</v>
      </c>
      <c r="R175" s="418" t="str">
        <f>'Council Own'!C139</f>
        <v>&lt;List Requirement Here&gt;</v>
      </c>
      <c r="S175" s="379" t="str">
        <f>IF('Council Own'!H139="A","A"," ")</f>
        <v xml:space="preserve"> </v>
      </c>
    </row>
    <row r="176" spans="5:19" x14ac:dyDescent="0.2">
      <c r="E176" s="586" t="str">
        <f>'Fun Patches'!C40</f>
        <v>&lt;LIST PATCH HERE&gt;</v>
      </c>
      <c r="F176" s="587"/>
      <c r="G176" s="379" t="str">
        <f>IF('Fun Patches'!H40="A","A"," ")</f>
        <v xml:space="preserve"> </v>
      </c>
      <c r="I176" s="369"/>
      <c r="J176" s="418" t="str">
        <f>'Council Own'!C44</f>
        <v>&lt;List Requirement Here&gt;</v>
      </c>
      <c r="K176" s="379" t="str">
        <f>IF('Council Own'!H44="A","A"," ")</f>
        <v xml:space="preserve"> </v>
      </c>
      <c r="M176" s="369"/>
      <c r="N176" s="418" t="str">
        <f>'Council Own'!C92</f>
        <v>&lt;List Requirement Here&gt;</v>
      </c>
      <c r="O176" s="379" t="str">
        <f>IF('Council Own'!H92="A","A"," ")</f>
        <v xml:space="preserve"> </v>
      </c>
      <c r="Q176" s="369"/>
      <c r="R176" s="418" t="str">
        <f>'Council Own'!C140</f>
        <v>&lt;List Requirement Here&gt;</v>
      </c>
      <c r="S176" s="379" t="str">
        <f>IF('Council Own'!H140="A","A"," ")</f>
        <v xml:space="preserve"> </v>
      </c>
    </row>
    <row r="177" spans="1:19" x14ac:dyDescent="0.2">
      <c r="E177" s="586" t="str">
        <f>'Fun Patches'!C41</f>
        <v>&lt;LIST PATCH HERE&gt;</v>
      </c>
      <c r="F177" s="587"/>
      <c r="G177" s="379" t="str">
        <f>IF('Fun Patches'!H41="A","A"," ")</f>
        <v xml:space="preserve"> </v>
      </c>
      <c r="I177" s="369"/>
      <c r="J177" s="418" t="str">
        <f>'Council Own'!C45</f>
        <v>&lt;List Requirement Here&gt;</v>
      </c>
      <c r="K177" s="379" t="str">
        <f>IF('Council Own'!H45="A","A"," ")</f>
        <v xml:space="preserve"> </v>
      </c>
      <c r="M177" s="369"/>
      <c r="N177" s="418" t="str">
        <f>'Council Own'!C93</f>
        <v>&lt;List Requirement Here&gt;</v>
      </c>
      <c r="O177" s="379" t="str">
        <f>IF('Council Own'!H93="A","A"," ")</f>
        <v xml:space="preserve"> </v>
      </c>
      <c r="Q177" s="369"/>
      <c r="R177" s="418" t="str">
        <f>'Council Own'!C141</f>
        <v>&lt;List Requirement Here&gt;</v>
      </c>
      <c r="S177" s="379" t="str">
        <f>IF('Council Own'!H141="A","A"," ")</f>
        <v xml:space="preserve"> </v>
      </c>
    </row>
    <row r="178" spans="1:19" x14ac:dyDescent="0.2">
      <c r="E178" s="586" t="str">
        <f>'Fun Patches'!C42</f>
        <v>&lt;LIST PATCH HERE&gt;</v>
      </c>
      <c r="F178" s="587"/>
      <c r="G178" s="379" t="str">
        <f>IF('Fun Patches'!H42="A","A"," ")</f>
        <v xml:space="preserve"> </v>
      </c>
      <c r="I178" s="369"/>
      <c r="J178" s="418" t="str">
        <f>'Council Own'!C46</f>
        <v>&lt;List Requirement Here&gt;</v>
      </c>
      <c r="K178" s="379" t="str">
        <f>IF('Council Own'!H46="A","A"," ")</f>
        <v xml:space="preserve"> </v>
      </c>
      <c r="M178" s="369"/>
      <c r="N178" s="418" t="str">
        <f>'Council Own'!C94</f>
        <v>&lt;List Requirement Here&gt;</v>
      </c>
      <c r="O178" s="379" t="str">
        <f>IF('Council Own'!H94="A","A"," ")</f>
        <v xml:space="preserve"> </v>
      </c>
      <c r="Q178" s="369"/>
      <c r="R178" s="418" t="str">
        <f>'Council Own'!C142</f>
        <v>&lt;List Requirement Here&gt;</v>
      </c>
      <c r="S178" s="379" t="str">
        <f>IF('Council Own'!H142="A","A"," ")</f>
        <v xml:space="preserve"> </v>
      </c>
    </row>
    <row r="179" spans="1:19" x14ac:dyDescent="0.2">
      <c r="E179" s="586" t="str">
        <f>'Fun Patches'!C43</f>
        <v>&lt;LIST PATCH HERE&gt;</v>
      </c>
      <c r="F179" s="587"/>
      <c r="G179" s="379" t="str">
        <f>IF('Fun Patches'!H43="A","A"," ")</f>
        <v xml:space="preserve"> </v>
      </c>
      <c r="I179" s="369">
        <v>5</v>
      </c>
      <c r="J179" s="418" t="str">
        <f>'Council Own'!C47</f>
        <v>&lt;List Requirement Here&gt;</v>
      </c>
      <c r="K179" s="379" t="str">
        <f>IF('Council Own'!H47="A","A"," ")</f>
        <v xml:space="preserve"> </v>
      </c>
      <c r="M179" s="369">
        <v>5</v>
      </c>
      <c r="N179" s="418" t="str">
        <f>'Council Own'!C95</f>
        <v>&lt;List Requirement Here&gt;</v>
      </c>
      <c r="O179" s="379" t="str">
        <f>IF('Council Own'!H95="A","A"," ")</f>
        <v xml:space="preserve"> </v>
      </c>
      <c r="Q179" s="369">
        <v>5</v>
      </c>
      <c r="R179" s="418" t="str">
        <f>'Council Own'!C143</f>
        <v>&lt;List Requirement Here&gt;</v>
      </c>
      <c r="S179" s="379" t="str">
        <f>IF('Council Own'!H143="A","A"," ")</f>
        <v xml:space="preserve"> </v>
      </c>
    </row>
    <row r="180" spans="1:19" x14ac:dyDescent="0.2">
      <c r="E180" s="586" t="str">
        <f>'Fun Patches'!C44</f>
        <v>&lt;LIST PATCH HERE&gt;</v>
      </c>
      <c r="F180" s="587"/>
      <c r="G180" s="379" t="str">
        <f>IF('Fun Patches'!H44="A","A"," ")</f>
        <v xml:space="preserve"> </v>
      </c>
      <c r="I180" s="369"/>
      <c r="J180" s="418" t="str">
        <f>'Council Own'!C48</f>
        <v>&lt;List Requirement Here&gt;</v>
      </c>
      <c r="K180" s="379" t="str">
        <f>IF('Council Own'!H48="A","A"," ")</f>
        <v xml:space="preserve"> </v>
      </c>
      <c r="M180" s="369"/>
      <c r="N180" s="418" t="str">
        <f>'Council Own'!C96</f>
        <v>&lt;List Requirement Here&gt;</v>
      </c>
      <c r="O180" s="379" t="str">
        <f>IF('Council Own'!H96="A","A"," ")</f>
        <v xml:space="preserve"> </v>
      </c>
      <c r="Q180" s="369"/>
      <c r="R180" s="418" t="str">
        <f>'Council Own'!C144</f>
        <v>&lt;List Requirement Here&gt;</v>
      </c>
      <c r="S180" s="379" t="str">
        <f>IF('Council Own'!H144="A","A"," ")</f>
        <v xml:space="preserve"> </v>
      </c>
    </row>
    <row r="181" spans="1:19" x14ac:dyDescent="0.2">
      <c r="E181" s="586" t="str">
        <f>'Fun Patches'!C45</f>
        <v>&lt;LIST PATCH HERE&gt;</v>
      </c>
      <c r="F181" s="587"/>
      <c r="G181" s="379" t="str">
        <f>IF('Fun Patches'!H45="A","A"," ")</f>
        <v xml:space="preserve"> </v>
      </c>
      <c r="I181" s="369"/>
      <c r="J181" s="418" t="str">
        <f>'Council Own'!C49</f>
        <v>&lt;List Requirement Here&gt;</v>
      </c>
      <c r="K181" s="379" t="str">
        <f>IF('Council Own'!H49="A","A"," ")</f>
        <v xml:space="preserve"> </v>
      </c>
      <c r="M181" s="369"/>
      <c r="N181" s="418" t="str">
        <f>'Council Own'!C97</f>
        <v>&lt;List Requirement Here&gt;</v>
      </c>
      <c r="O181" s="379" t="str">
        <f>IF('Council Own'!H97="A","A"," ")</f>
        <v xml:space="preserve"> </v>
      </c>
      <c r="Q181" s="369"/>
      <c r="R181" s="418" t="str">
        <f>'Council Own'!C145</f>
        <v>&lt;List Requirement Here&gt;</v>
      </c>
      <c r="S181" s="379" t="str">
        <f>IF('Council Own'!H145="A","A"," ")</f>
        <v xml:space="preserve"> </v>
      </c>
    </row>
    <row r="182" spans="1:19" x14ac:dyDescent="0.2">
      <c r="E182" s="586" t="str">
        <f>'Fun Patches'!C46</f>
        <v>&lt;LIST PATCH HERE&gt;</v>
      </c>
      <c r="F182" s="587"/>
      <c r="G182" s="379" t="str">
        <f>IF('Fun Patches'!H46="A","A"," ")</f>
        <v xml:space="preserve"> </v>
      </c>
      <c r="I182" s="369"/>
      <c r="J182" s="418" t="str">
        <f>'Council Own'!C50</f>
        <v>&lt;List Requirement Here&gt;</v>
      </c>
      <c r="K182" s="379" t="str">
        <f>IF('Council Own'!H50="A","A"," ")</f>
        <v xml:space="preserve"> </v>
      </c>
      <c r="M182" s="369"/>
      <c r="N182" s="418" t="str">
        <f>'Council Own'!C98</f>
        <v>&lt;List Requirement Here&gt;</v>
      </c>
      <c r="O182" s="379" t="str">
        <f>IF('Council Own'!H98="A","A"," ")</f>
        <v xml:space="preserve"> </v>
      </c>
      <c r="Q182" s="369"/>
      <c r="R182" s="418" t="str">
        <f>'Council Own'!C146</f>
        <v>&lt;List Requirement Here&gt;</v>
      </c>
      <c r="S182" s="379" t="str">
        <f>IF('Council Own'!H146="A","A"," ")</f>
        <v xml:space="preserve"> </v>
      </c>
    </row>
    <row r="183" spans="1:19" x14ac:dyDescent="0.2">
      <c r="E183" s="588" t="str">
        <f>'Fun Patches'!C47</f>
        <v>&lt;LIST PATCH HERE&gt;</v>
      </c>
      <c r="F183" s="589"/>
      <c r="G183" s="372" t="str">
        <f>IF('Fun Patches'!H47="A","A"," ")</f>
        <v xml:space="preserve"> </v>
      </c>
      <c r="I183" s="416"/>
      <c r="J183" s="385"/>
      <c r="K183" s="425"/>
    </row>
    <row r="184" spans="1:19" x14ac:dyDescent="0.2">
      <c r="E184" s="586" t="str">
        <f>'Fun Patches'!C48</f>
        <v>&lt;LIST PATCH HERE&gt;</v>
      </c>
      <c r="F184" s="587"/>
      <c r="G184" s="379" t="str">
        <f>IF('Fun Patches'!H48="A","A"," ")</f>
        <v xml:space="preserve"> </v>
      </c>
      <c r="I184" s="416"/>
      <c r="J184" s="385"/>
      <c r="K184" s="425"/>
    </row>
    <row r="185" spans="1:19" x14ac:dyDescent="0.2">
      <c r="E185" s="586" t="str">
        <f>'Fun Patches'!C49</f>
        <v>&lt;LIST PATCH HERE&gt;</v>
      </c>
      <c r="F185" s="587"/>
      <c r="G185" s="379" t="str">
        <f>IF('Fun Patches'!H49="A","A"," ")</f>
        <v xml:space="preserve"> </v>
      </c>
      <c r="I185" s="416"/>
      <c r="J185" s="385"/>
      <c r="K185" s="425"/>
    </row>
    <row r="186" spans="1:19" x14ac:dyDescent="0.2">
      <c r="A186" s="578" t="s">
        <v>81</v>
      </c>
      <c r="B186" s="579"/>
      <c r="C186" s="579"/>
      <c r="E186" s="586" t="str">
        <f>'Fun Patches'!C50</f>
        <v>&lt;LIST PATCH HERE&gt;</v>
      </c>
      <c r="F186" s="587"/>
      <c r="G186" s="379" t="str">
        <f>IF('Fun Patches'!H50="A","A"," ")</f>
        <v xml:space="preserve"> </v>
      </c>
      <c r="I186" s="416"/>
      <c r="J186" s="385"/>
      <c r="K186" s="425"/>
    </row>
    <row r="187" spans="1:19" x14ac:dyDescent="0.2">
      <c r="A187" s="580" t="s">
        <v>78</v>
      </c>
      <c r="B187" s="581"/>
      <c r="C187" s="582"/>
      <c r="E187" s="586" t="str">
        <f>'Fun Patches'!C51</f>
        <v>&lt;LIST PATCH HERE&gt;</v>
      </c>
      <c r="F187" s="587"/>
      <c r="G187" s="379" t="str">
        <f>IF('Fun Patches'!H51="A","A"," ")</f>
        <v xml:space="preserve"> </v>
      </c>
      <c r="I187" s="416"/>
      <c r="J187" s="385"/>
      <c r="K187" s="425"/>
    </row>
    <row r="188" spans="1:19" x14ac:dyDescent="0.2">
      <c r="A188" s="580" t="s">
        <v>79</v>
      </c>
      <c r="B188" s="581"/>
      <c r="C188" s="582"/>
      <c r="E188" s="586" t="str">
        <f>'Fun Patches'!C52</f>
        <v>&lt;LIST PATCH HERE&gt;</v>
      </c>
      <c r="F188" s="587"/>
      <c r="G188" s="379" t="str">
        <f>IF('Fun Patches'!H52="A","A"," ")</f>
        <v xml:space="preserve"> </v>
      </c>
      <c r="I188" s="416"/>
      <c r="J188" s="385"/>
      <c r="K188" s="425"/>
    </row>
    <row r="189" spans="1:19" x14ac:dyDescent="0.2">
      <c r="A189" s="595" t="s">
        <v>80</v>
      </c>
      <c r="B189" s="596"/>
      <c r="C189" s="597"/>
      <c r="E189" s="586" t="str">
        <f>'Fun Patches'!C53</f>
        <v>&lt;LIST PATCH HERE&gt;</v>
      </c>
      <c r="F189" s="587"/>
      <c r="G189" s="379" t="str">
        <f>IF('Fun Patches'!H53="A","A"," ")</f>
        <v xml:space="preserve"> </v>
      </c>
      <c r="J189" s="376"/>
      <c r="K189" s="376"/>
    </row>
    <row r="190" spans="1:19" x14ac:dyDescent="0.2">
      <c r="E190" s="586" t="str">
        <f>'Fun Patches'!C54</f>
        <v>&lt;LIST PATCH HERE&gt;</v>
      </c>
      <c r="F190" s="587"/>
      <c r="G190" s="379" t="str">
        <f>IF('Fun Patches'!H54="A","A"," ")</f>
        <v xml:space="preserve"> </v>
      </c>
    </row>
    <row r="191" spans="1:19" x14ac:dyDescent="0.2">
      <c r="E191" s="416"/>
      <c r="F191" s="385"/>
      <c r="G191" s="425"/>
    </row>
    <row r="222" spans="1:3" x14ac:dyDescent="0.2">
      <c r="A222" s="424"/>
      <c r="B222" s="424"/>
      <c r="C222" s="424"/>
    </row>
    <row r="225" spans="1:3" x14ac:dyDescent="0.2">
      <c r="A225" s="424"/>
      <c r="B225" s="424"/>
      <c r="C225" s="424"/>
    </row>
    <row r="226" spans="1:3" x14ac:dyDescent="0.2">
      <c r="A226" s="424"/>
      <c r="B226" s="424"/>
      <c r="C226" s="424"/>
    </row>
    <row r="227" spans="1:3" x14ac:dyDescent="0.2">
      <c r="A227" s="424"/>
      <c r="B227" s="424"/>
      <c r="C227" s="424"/>
    </row>
    <row r="228" spans="1:3" x14ac:dyDescent="0.2">
      <c r="A228" s="424"/>
      <c r="B228" s="424"/>
      <c r="C228" s="424"/>
    </row>
    <row r="229" spans="1:3" x14ac:dyDescent="0.2">
      <c r="A229" s="424"/>
      <c r="B229" s="424"/>
      <c r="C229" s="424"/>
    </row>
  </sheetData>
  <sheetProtection password="EB7E" sheet="1" objects="1" scenarios="1" selectLockedCells="1" selectUnlockedCells="1"/>
  <mergeCells count="178">
    <mergeCell ref="A188:C188"/>
    <mergeCell ref="E188:F188"/>
    <mergeCell ref="A189:C189"/>
    <mergeCell ref="E189:F189"/>
    <mergeCell ref="E190:F190"/>
    <mergeCell ref="E183:F183"/>
    <mergeCell ref="E184:F184"/>
    <mergeCell ref="E185:F185"/>
    <mergeCell ref="A186:C186"/>
    <mergeCell ref="E186:F186"/>
    <mergeCell ref="A187:C187"/>
    <mergeCell ref="E187:F187"/>
    <mergeCell ref="E177:F177"/>
    <mergeCell ref="E178:F178"/>
    <mergeCell ref="E179:F179"/>
    <mergeCell ref="E180:F180"/>
    <mergeCell ref="E181:F181"/>
    <mergeCell ref="E182:F182"/>
    <mergeCell ref="E171:F171"/>
    <mergeCell ref="E172:F172"/>
    <mergeCell ref="E173:F173"/>
    <mergeCell ref="E174:F174"/>
    <mergeCell ref="E175:F175"/>
    <mergeCell ref="E176:F176"/>
    <mergeCell ref="E165:F165"/>
    <mergeCell ref="E166:F166"/>
    <mergeCell ref="E167:F167"/>
    <mergeCell ref="E168:F168"/>
    <mergeCell ref="E169:F169"/>
    <mergeCell ref="E170:F170"/>
    <mergeCell ref="E159:F159"/>
    <mergeCell ref="E160:F160"/>
    <mergeCell ref="E161:F161"/>
    <mergeCell ref="E162:F162"/>
    <mergeCell ref="E163:F163"/>
    <mergeCell ref="E164:F164"/>
    <mergeCell ref="E153:F153"/>
    <mergeCell ref="E154:F154"/>
    <mergeCell ref="E155:F155"/>
    <mergeCell ref="E156:F156"/>
    <mergeCell ref="E157:F157"/>
    <mergeCell ref="E158:F158"/>
    <mergeCell ref="A148:B148"/>
    <mergeCell ref="E148:F148"/>
    <mergeCell ref="E149:F149"/>
    <mergeCell ref="E150:F150"/>
    <mergeCell ref="E151:F151"/>
    <mergeCell ref="E152:F152"/>
    <mergeCell ref="A145:B145"/>
    <mergeCell ref="E145:F145"/>
    <mergeCell ref="A146:B146"/>
    <mergeCell ref="E146:F146"/>
    <mergeCell ref="A147:B147"/>
    <mergeCell ref="E147:F147"/>
    <mergeCell ref="A142:C142"/>
    <mergeCell ref="E142:F142"/>
    <mergeCell ref="A143:B143"/>
    <mergeCell ref="E143:F143"/>
    <mergeCell ref="A144:B144"/>
    <mergeCell ref="E144:F144"/>
    <mergeCell ref="A140:C140"/>
    <mergeCell ref="E140:G140"/>
    <mergeCell ref="I140:K140"/>
    <mergeCell ref="M140:O140"/>
    <mergeCell ref="Q140:S140"/>
    <mergeCell ref="E141:F141"/>
    <mergeCell ref="Q111:R111"/>
    <mergeCell ref="Q117:R117"/>
    <mergeCell ref="I122:K122"/>
    <mergeCell ref="Q124:S124"/>
    <mergeCell ref="E126:G126"/>
    <mergeCell ref="A131:C131"/>
    <mergeCell ref="I101:K101"/>
    <mergeCell ref="A104:C104"/>
    <mergeCell ref="E105:G105"/>
    <mergeCell ref="Q105:R105"/>
    <mergeCell ref="M108:O108"/>
    <mergeCell ref="A110:C110"/>
    <mergeCell ref="Q95:R95"/>
    <mergeCell ref="Q96:R96"/>
    <mergeCell ref="M97:O97"/>
    <mergeCell ref="Q97:R97"/>
    <mergeCell ref="Q98:R98"/>
    <mergeCell ref="Q99:R99"/>
    <mergeCell ref="Q89:R89"/>
    <mergeCell ref="Q90:R90"/>
    <mergeCell ref="Q91:R91"/>
    <mergeCell ref="Q92:R92"/>
    <mergeCell ref="Q93:R93"/>
    <mergeCell ref="Q94:R94"/>
    <mergeCell ref="A85:B85"/>
    <mergeCell ref="Q85:R85"/>
    <mergeCell ref="Q86:R86"/>
    <mergeCell ref="A87:C87"/>
    <mergeCell ref="Q87:R87"/>
    <mergeCell ref="B88:C88"/>
    <mergeCell ref="Q88:R88"/>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76:B76"/>
    <mergeCell ref="M76:O76"/>
    <mergeCell ref="Q76:R76"/>
    <mergeCell ref="A77:B77"/>
    <mergeCell ref="Q77:R77"/>
    <mergeCell ref="A78:B78"/>
    <mergeCell ref="Q78:R78"/>
    <mergeCell ref="A73:B73"/>
    <mergeCell ref="Q73:R73"/>
    <mergeCell ref="A74:B74"/>
    <mergeCell ref="Q74:R74"/>
    <mergeCell ref="A75:B75"/>
    <mergeCell ref="Q75:R75"/>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Q28:S28"/>
    <mergeCell ref="M32:O32"/>
    <mergeCell ref="I36:K36"/>
    <mergeCell ref="E40:G40"/>
    <mergeCell ref="A44:C44"/>
    <mergeCell ref="Q49:S49"/>
    <mergeCell ref="A18:B18"/>
    <mergeCell ref="A19:B19"/>
    <mergeCell ref="E19:G19"/>
    <mergeCell ref="A20:B20"/>
    <mergeCell ref="A21:B21"/>
    <mergeCell ref="A23:C23"/>
    <mergeCell ref="A13:B13"/>
    <mergeCell ref="A14:B14"/>
    <mergeCell ref="A15:B15"/>
    <mergeCell ref="I15:K15"/>
    <mergeCell ref="A16:C16"/>
    <mergeCell ref="A17:B17"/>
    <mergeCell ref="A8:B8"/>
    <mergeCell ref="A9:B9"/>
    <mergeCell ref="A10:C10"/>
    <mergeCell ref="A11:B11"/>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s>
  <pageMargins left="0.75" right="0.75" top="0.4" bottom="0.2" header="0.2" footer="0.2"/>
  <pageSetup scale="64" fitToHeight="0" orientation="landscape" horizontalDpi="300" verticalDpi="300" r:id="rId1"/>
  <headerFooter alignWithMargins="0">
    <oddHeader>&amp;C&amp;"Arial,Bold"&amp;12CadetteTrax - &amp;10&amp;D</oddHeader>
  </headerFooter>
  <rowBreaks count="1" manualBreakCount="1">
    <brk id="69" max="1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G180"/>
  <sheetViews>
    <sheetView showGridLines="0" topLeftCell="A56" zoomScaleNormal="100" workbookViewId="0">
      <selection activeCell="G59" sqref="G59"/>
    </sheetView>
  </sheetViews>
  <sheetFormatPr defaultRowHeight="12.75" x14ac:dyDescent="0.2"/>
  <cols>
    <col min="1" max="1" width="15.140625" customWidth="1"/>
    <col min="2" max="2" width="26.42578125" bestFit="1" customWidth="1"/>
    <col min="3" max="3" width="15.140625" customWidth="1"/>
    <col min="4" max="4" width="24.7109375" customWidth="1"/>
    <col min="5" max="5" width="2.7109375" style="7" customWidth="1"/>
    <col min="6" max="6" width="14" bestFit="1" customWidth="1"/>
    <col min="7" max="7" width="24.85546875" customWidth="1"/>
  </cols>
  <sheetData>
    <row r="1" spans="1:7" ht="28.5" customHeight="1" x14ac:dyDescent="0.25">
      <c r="A1" s="43" t="str">
        <f>Victoria!$A$1</f>
        <v>Victoria</v>
      </c>
      <c r="B1" s="44" t="s">
        <v>839</v>
      </c>
      <c r="C1" s="72" t="s">
        <v>22</v>
      </c>
      <c r="D1" s="45">
        <v>36934</v>
      </c>
      <c r="E1" s="493" t="s">
        <v>72</v>
      </c>
      <c r="F1" s="39"/>
      <c r="G1" s="40"/>
    </row>
    <row r="2" spans="1:7" x14ac:dyDescent="0.2">
      <c r="A2" s="8" t="s">
        <v>105</v>
      </c>
      <c r="B2" s="470" t="s">
        <v>842</v>
      </c>
      <c r="C2" s="52" t="s">
        <v>48</v>
      </c>
      <c r="D2" s="122">
        <v>3046769059</v>
      </c>
      <c r="E2" s="493"/>
      <c r="F2" s="39"/>
      <c r="G2" s="40"/>
    </row>
    <row r="3" spans="1:7" x14ac:dyDescent="0.2">
      <c r="A3" s="492" t="s">
        <v>838</v>
      </c>
      <c r="B3" s="492"/>
      <c r="C3" s="492" t="s">
        <v>843</v>
      </c>
      <c r="D3" s="492"/>
      <c r="E3" s="494"/>
      <c r="F3" s="5" t="s">
        <v>43</v>
      </c>
      <c r="G3" s="471" t="s">
        <v>845</v>
      </c>
    </row>
    <row r="4" spans="1:7" x14ac:dyDescent="0.2">
      <c r="A4" s="5" t="s">
        <v>41</v>
      </c>
      <c r="B4" s="115" t="s">
        <v>868</v>
      </c>
      <c r="C4" s="5" t="s">
        <v>41</v>
      </c>
      <c r="D4" s="22" t="s">
        <v>873</v>
      </c>
      <c r="E4" s="494"/>
      <c r="G4" s="6"/>
    </row>
    <row r="5" spans="1:7" x14ac:dyDescent="0.2">
      <c r="A5" s="5" t="s">
        <v>43</v>
      </c>
      <c r="B5" s="115" t="s">
        <v>840</v>
      </c>
      <c r="C5" s="5" t="s">
        <v>43</v>
      </c>
      <c r="D5" s="22"/>
      <c r="E5" s="494"/>
      <c r="F5" s="5" t="s">
        <v>73</v>
      </c>
      <c r="G5" s="22" t="s">
        <v>846</v>
      </c>
    </row>
    <row r="6" spans="1:7" x14ac:dyDescent="0.2">
      <c r="A6" s="5" t="s">
        <v>44</v>
      </c>
      <c r="B6" s="115" t="s">
        <v>841</v>
      </c>
      <c r="C6" s="5" t="s">
        <v>44</v>
      </c>
      <c r="D6" s="22"/>
      <c r="E6" s="494"/>
      <c r="G6" s="6"/>
    </row>
    <row r="7" spans="1:7" x14ac:dyDescent="0.2">
      <c r="A7" s="5" t="s">
        <v>42</v>
      </c>
      <c r="B7" s="20" t="s">
        <v>844</v>
      </c>
      <c r="C7" s="5" t="s">
        <v>42</v>
      </c>
      <c r="D7" s="22"/>
      <c r="E7" s="494"/>
      <c r="F7" s="5" t="s">
        <v>46</v>
      </c>
      <c r="G7" s="106">
        <v>7183562913</v>
      </c>
    </row>
    <row r="8" spans="1:7" x14ac:dyDescent="0.2">
      <c r="A8" s="5" t="s">
        <v>46</v>
      </c>
      <c r="B8" s="105">
        <v>3042299253</v>
      </c>
      <c r="C8" s="5" t="s">
        <v>46</v>
      </c>
      <c r="D8" s="106"/>
      <c r="E8" s="494"/>
      <c r="G8" s="6"/>
    </row>
    <row r="9" spans="1:7" x14ac:dyDescent="0.2">
      <c r="A9" s="5" t="s">
        <v>45</v>
      </c>
      <c r="B9" s="105"/>
      <c r="C9" s="5" t="s">
        <v>45</v>
      </c>
      <c r="D9" s="106"/>
      <c r="E9" s="494"/>
      <c r="F9" s="5" t="s">
        <v>45</v>
      </c>
      <c r="G9" s="106"/>
    </row>
    <row r="10" spans="1:7" x14ac:dyDescent="0.2">
      <c r="A10" s="5" t="s">
        <v>48</v>
      </c>
      <c r="B10" s="105">
        <v>3046769059</v>
      </c>
      <c r="C10" s="5" t="s">
        <v>48</v>
      </c>
      <c r="D10" s="106">
        <v>3046769650</v>
      </c>
      <c r="E10" s="494"/>
      <c r="G10" s="6"/>
    </row>
    <row r="11" spans="1:7" x14ac:dyDescent="0.2">
      <c r="A11" s="5" t="s">
        <v>49</v>
      </c>
      <c r="B11" s="20"/>
      <c r="C11" s="5" t="s">
        <v>49</v>
      </c>
      <c r="D11" s="22"/>
      <c r="E11" s="494"/>
      <c r="F11" s="5" t="s">
        <v>48</v>
      </c>
      <c r="G11" s="106">
        <v>6463728795</v>
      </c>
    </row>
    <row r="12" spans="1:7" x14ac:dyDescent="0.2">
      <c r="A12" s="19" t="s">
        <v>47</v>
      </c>
      <c r="B12" s="21"/>
      <c r="C12" s="19" t="s">
        <v>47</v>
      </c>
      <c r="D12" s="23"/>
      <c r="E12" s="495"/>
      <c r="F12" s="19"/>
      <c r="G12" s="42"/>
    </row>
    <row r="13" spans="1:7" ht="28.5" customHeight="1" x14ac:dyDescent="0.25">
      <c r="A13" s="43" t="str">
        <f>Darla!A1</f>
        <v>Darla</v>
      </c>
      <c r="B13" s="44" t="s">
        <v>847</v>
      </c>
      <c r="C13" s="72" t="s">
        <v>22</v>
      </c>
      <c r="D13" s="45">
        <v>37109</v>
      </c>
      <c r="E13" s="493" t="s">
        <v>72</v>
      </c>
      <c r="F13" s="39"/>
      <c r="G13" s="40"/>
    </row>
    <row r="14" spans="1:7" x14ac:dyDescent="0.2">
      <c r="A14" s="8" t="s">
        <v>105</v>
      </c>
      <c r="B14" s="53"/>
      <c r="C14" s="52" t="s">
        <v>48</v>
      </c>
      <c r="D14" s="122"/>
      <c r="E14" s="493"/>
      <c r="F14" s="39"/>
      <c r="G14" s="40"/>
    </row>
    <row r="15" spans="1:7" x14ac:dyDescent="0.2">
      <c r="A15" s="492" t="s">
        <v>849</v>
      </c>
      <c r="B15" s="492"/>
      <c r="C15" s="492" t="s">
        <v>850</v>
      </c>
      <c r="D15" s="492"/>
      <c r="E15" s="494"/>
      <c r="F15" s="5" t="s">
        <v>43</v>
      </c>
      <c r="G15" s="471" t="s">
        <v>878</v>
      </c>
    </row>
    <row r="16" spans="1:7" x14ac:dyDescent="0.2">
      <c r="A16" s="5" t="s">
        <v>41</v>
      </c>
      <c r="B16" s="115"/>
      <c r="C16" s="5" t="s">
        <v>41</v>
      </c>
      <c r="D16" s="22"/>
      <c r="E16" s="494"/>
      <c r="G16" s="6"/>
    </row>
    <row r="17" spans="1:7" x14ac:dyDescent="0.2">
      <c r="A17" s="5" t="s">
        <v>43</v>
      </c>
      <c r="B17" s="115" t="s">
        <v>848</v>
      </c>
      <c r="C17" s="5" t="s">
        <v>43</v>
      </c>
      <c r="D17" s="22"/>
      <c r="E17" s="494"/>
      <c r="F17" s="5" t="s">
        <v>73</v>
      </c>
      <c r="G17" s="22" t="s">
        <v>879</v>
      </c>
    </row>
    <row r="18" spans="1:7" x14ac:dyDescent="0.2">
      <c r="A18" s="5" t="s">
        <v>44</v>
      </c>
      <c r="B18" s="115" t="s">
        <v>876</v>
      </c>
      <c r="C18" s="5" t="s">
        <v>44</v>
      </c>
      <c r="D18" s="22"/>
      <c r="E18" s="494"/>
      <c r="G18" s="6"/>
    </row>
    <row r="19" spans="1:7" x14ac:dyDescent="0.2">
      <c r="A19" s="5" t="s">
        <v>42</v>
      </c>
      <c r="B19" s="20" t="s">
        <v>877</v>
      </c>
      <c r="C19" s="5" t="s">
        <v>42</v>
      </c>
      <c r="D19" s="22"/>
      <c r="E19" s="494"/>
      <c r="F19" s="5" t="s">
        <v>46</v>
      </c>
      <c r="G19" s="106"/>
    </row>
    <row r="20" spans="1:7" x14ac:dyDescent="0.2">
      <c r="A20" s="5" t="s">
        <v>46</v>
      </c>
      <c r="B20" s="105"/>
      <c r="C20" s="5" t="s">
        <v>46</v>
      </c>
      <c r="D20" s="106"/>
      <c r="E20" s="494"/>
      <c r="G20" s="6"/>
    </row>
    <row r="21" spans="1:7" x14ac:dyDescent="0.2">
      <c r="A21" s="5" t="s">
        <v>45</v>
      </c>
      <c r="B21" s="105"/>
      <c r="C21" s="5" t="s">
        <v>45</v>
      </c>
      <c r="D21" s="106"/>
      <c r="E21" s="494"/>
      <c r="F21" s="5" t="s">
        <v>45</v>
      </c>
      <c r="G21" s="106"/>
    </row>
    <row r="22" spans="1:7" x14ac:dyDescent="0.2">
      <c r="A22" s="5" t="s">
        <v>48</v>
      </c>
      <c r="B22" s="105">
        <v>3045824257</v>
      </c>
      <c r="C22" s="5" t="s">
        <v>48</v>
      </c>
      <c r="D22" s="106">
        <v>3045824213</v>
      </c>
      <c r="E22" s="494"/>
      <c r="G22" s="6"/>
    </row>
    <row r="23" spans="1:7" x14ac:dyDescent="0.2">
      <c r="A23" s="5" t="s">
        <v>49</v>
      </c>
      <c r="B23" s="20"/>
      <c r="C23" s="5" t="s">
        <v>49</v>
      </c>
      <c r="D23" s="22"/>
      <c r="E23" s="494"/>
      <c r="F23" s="5" t="s">
        <v>48</v>
      </c>
      <c r="G23" s="106">
        <v>3045824285</v>
      </c>
    </row>
    <row r="24" spans="1:7" x14ac:dyDescent="0.2">
      <c r="A24" s="19" t="s">
        <v>47</v>
      </c>
      <c r="B24" s="21"/>
      <c r="C24" s="19" t="s">
        <v>47</v>
      </c>
      <c r="D24" s="23"/>
      <c r="E24" s="495"/>
      <c r="F24" s="19"/>
      <c r="G24" s="42"/>
    </row>
    <row r="25" spans="1:7" ht="28.5" customHeight="1" x14ac:dyDescent="0.25">
      <c r="A25" s="43" t="str">
        <f>Dakota!A1</f>
        <v>Dakota</v>
      </c>
      <c r="B25" s="44" t="s">
        <v>860</v>
      </c>
      <c r="C25" s="72" t="s">
        <v>22</v>
      </c>
      <c r="D25" s="45">
        <v>36514</v>
      </c>
      <c r="E25" s="493" t="s">
        <v>72</v>
      </c>
      <c r="F25" s="39"/>
      <c r="G25" s="40"/>
    </row>
    <row r="26" spans="1:7" x14ac:dyDescent="0.2">
      <c r="A26" s="300" t="s">
        <v>105</v>
      </c>
      <c r="B26" s="53"/>
      <c r="C26" s="52" t="s">
        <v>48</v>
      </c>
      <c r="D26" s="122"/>
      <c r="E26" s="493"/>
      <c r="F26" s="39"/>
      <c r="G26" s="40"/>
    </row>
    <row r="27" spans="1:7" x14ac:dyDescent="0.2">
      <c r="A27" s="492" t="s">
        <v>861</v>
      </c>
      <c r="B27" s="492"/>
      <c r="C27" s="492"/>
      <c r="D27" s="492"/>
      <c r="E27" s="494"/>
      <c r="F27" s="5" t="s">
        <v>43</v>
      </c>
      <c r="G27" s="471" t="s">
        <v>901</v>
      </c>
    </row>
    <row r="28" spans="1:7" x14ac:dyDescent="0.2">
      <c r="A28" s="5" t="s">
        <v>41</v>
      </c>
      <c r="B28" s="115"/>
      <c r="C28" s="5" t="s">
        <v>41</v>
      </c>
      <c r="D28" s="22"/>
      <c r="E28" s="494"/>
      <c r="G28" s="6"/>
    </row>
    <row r="29" spans="1:7" x14ac:dyDescent="0.2">
      <c r="A29" s="5" t="s">
        <v>43</v>
      </c>
      <c r="B29" s="115" t="s">
        <v>862</v>
      </c>
      <c r="C29" s="5" t="s">
        <v>43</v>
      </c>
      <c r="D29" s="22"/>
      <c r="E29" s="494"/>
      <c r="F29" s="5" t="s">
        <v>73</v>
      </c>
      <c r="G29" s="22" t="s">
        <v>902</v>
      </c>
    </row>
    <row r="30" spans="1:7" x14ac:dyDescent="0.2">
      <c r="A30" s="5" t="s">
        <v>44</v>
      </c>
      <c r="B30" s="115" t="s">
        <v>899</v>
      </c>
      <c r="C30" s="5" t="s">
        <v>44</v>
      </c>
      <c r="D30" s="22"/>
      <c r="E30" s="494"/>
      <c r="G30" s="6"/>
    </row>
    <row r="31" spans="1:7" x14ac:dyDescent="0.2">
      <c r="A31" s="5" t="s">
        <v>42</v>
      </c>
      <c r="B31" s="20" t="s">
        <v>900</v>
      </c>
      <c r="C31" s="5" t="s">
        <v>42</v>
      </c>
      <c r="D31" s="22"/>
      <c r="E31" s="494"/>
      <c r="F31" s="5" t="s">
        <v>46</v>
      </c>
      <c r="G31" s="106"/>
    </row>
    <row r="32" spans="1:7" x14ac:dyDescent="0.2">
      <c r="A32" s="5" t="s">
        <v>46</v>
      </c>
      <c r="B32" s="105"/>
      <c r="C32" s="5" t="s">
        <v>46</v>
      </c>
      <c r="D32" s="106"/>
      <c r="E32" s="494"/>
      <c r="G32" s="6"/>
    </row>
    <row r="33" spans="1:7" x14ac:dyDescent="0.2">
      <c r="A33" s="5" t="s">
        <v>45</v>
      </c>
      <c r="B33" s="105"/>
      <c r="C33" s="5" t="s">
        <v>45</v>
      </c>
      <c r="D33" s="106"/>
      <c r="E33" s="494"/>
      <c r="F33" s="5" t="s">
        <v>45</v>
      </c>
      <c r="G33" s="106"/>
    </row>
    <row r="34" spans="1:7" x14ac:dyDescent="0.2">
      <c r="A34" s="5" t="s">
        <v>48</v>
      </c>
      <c r="B34" s="105">
        <v>3048392960</v>
      </c>
      <c r="C34" s="5" t="s">
        <v>48</v>
      </c>
      <c r="D34" s="106"/>
      <c r="E34" s="494"/>
      <c r="G34" s="6"/>
    </row>
    <row r="35" spans="1:7" x14ac:dyDescent="0.2">
      <c r="A35" s="5" t="s">
        <v>49</v>
      </c>
      <c r="B35" s="20"/>
      <c r="C35" s="5" t="s">
        <v>49</v>
      </c>
      <c r="D35" s="22"/>
      <c r="E35" s="494"/>
      <c r="F35" s="5" t="s">
        <v>48</v>
      </c>
      <c r="G35" s="106">
        <v>5405505544</v>
      </c>
    </row>
    <row r="36" spans="1:7" x14ac:dyDescent="0.2">
      <c r="A36" s="19" t="s">
        <v>47</v>
      </c>
      <c r="B36" s="21"/>
      <c r="C36" s="19" t="s">
        <v>47</v>
      </c>
      <c r="D36" s="23"/>
      <c r="E36" s="495"/>
      <c r="F36" s="19"/>
      <c r="G36" s="42"/>
    </row>
    <row r="37" spans="1:7" ht="28.5" customHeight="1" x14ac:dyDescent="0.25">
      <c r="A37" s="43" t="str">
        <f>Chloe!A1</f>
        <v>Chloe</v>
      </c>
      <c r="B37" s="44" t="s">
        <v>851</v>
      </c>
      <c r="C37" s="72" t="s">
        <v>22</v>
      </c>
      <c r="D37" s="45">
        <v>37125</v>
      </c>
      <c r="E37" s="493" t="s">
        <v>72</v>
      </c>
      <c r="F37" s="39"/>
      <c r="G37" s="40"/>
    </row>
    <row r="38" spans="1:7" x14ac:dyDescent="0.2">
      <c r="A38" s="8" t="s">
        <v>105</v>
      </c>
      <c r="B38" s="53"/>
      <c r="C38" s="52" t="s">
        <v>48</v>
      </c>
      <c r="D38" s="122"/>
      <c r="E38" s="493"/>
      <c r="F38" s="39"/>
      <c r="G38" s="40"/>
    </row>
    <row r="39" spans="1:7" x14ac:dyDescent="0.2">
      <c r="A39" s="496" t="s">
        <v>875</v>
      </c>
      <c r="B39" s="496"/>
      <c r="C39" s="492" t="s">
        <v>874</v>
      </c>
      <c r="D39" s="492"/>
      <c r="E39" s="494"/>
      <c r="F39" s="5" t="s">
        <v>43</v>
      </c>
      <c r="G39" s="471" t="s">
        <v>891</v>
      </c>
    </row>
    <row r="40" spans="1:7" x14ac:dyDescent="0.2">
      <c r="A40" s="5" t="s">
        <v>41</v>
      </c>
      <c r="B40" s="115" t="s">
        <v>868</v>
      </c>
      <c r="C40" s="5" t="s">
        <v>41</v>
      </c>
      <c r="D40" s="22" t="s">
        <v>873</v>
      </c>
      <c r="E40" s="494"/>
      <c r="G40" s="6" t="s">
        <v>893</v>
      </c>
    </row>
    <row r="41" spans="1:7" x14ac:dyDescent="0.2">
      <c r="A41" s="5" t="s">
        <v>43</v>
      </c>
      <c r="B41" s="115" t="s">
        <v>852</v>
      </c>
      <c r="C41" s="5" t="s">
        <v>43</v>
      </c>
      <c r="D41" s="22"/>
      <c r="E41" s="494"/>
      <c r="F41" s="5" t="s">
        <v>73</v>
      </c>
      <c r="G41" s="22" t="s">
        <v>892</v>
      </c>
    </row>
    <row r="42" spans="1:7" x14ac:dyDescent="0.2">
      <c r="A42" s="5" t="s">
        <v>44</v>
      </c>
      <c r="B42" s="115" t="s">
        <v>890</v>
      </c>
      <c r="C42" s="5" t="s">
        <v>44</v>
      </c>
      <c r="D42" s="22"/>
      <c r="E42" s="494"/>
      <c r="G42" s="6" t="s">
        <v>894</v>
      </c>
    </row>
    <row r="43" spans="1:7" x14ac:dyDescent="0.2">
      <c r="A43" s="5" t="s">
        <v>42</v>
      </c>
      <c r="B43" s="115"/>
      <c r="C43" s="5" t="s">
        <v>42</v>
      </c>
      <c r="D43" s="22"/>
      <c r="E43" s="494"/>
      <c r="F43" s="5" t="s">
        <v>46</v>
      </c>
      <c r="G43" s="106"/>
    </row>
    <row r="44" spans="1:7" x14ac:dyDescent="0.2">
      <c r="A44" s="5" t="s">
        <v>46</v>
      </c>
      <c r="B44" s="105">
        <v>3018981696</v>
      </c>
      <c r="C44" s="5" t="s">
        <v>46</v>
      </c>
      <c r="D44" s="106">
        <v>3018981696</v>
      </c>
      <c r="E44" s="494"/>
      <c r="G44" s="6"/>
    </row>
    <row r="45" spans="1:7" x14ac:dyDescent="0.2">
      <c r="A45" s="5" t="s">
        <v>45</v>
      </c>
      <c r="B45" s="105"/>
      <c r="C45" s="5" t="s">
        <v>45</v>
      </c>
      <c r="D45" s="106"/>
      <c r="E45" s="494"/>
      <c r="F45" s="5" t="s">
        <v>45</v>
      </c>
      <c r="G45" s="106"/>
    </row>
    <row r="46" spans="1:7" x14ac:dyDescent="0.2">
      <c r="A46" s="5" t="s">
        <v>48</v>
      </c>
      <c r="B46" s="105">
        <v>2404572309</v>
      </c>
      <c r="C46" s="5" t="s">
        <v>48</v>
      </c>
      <c r="D46" s="106">
        <v>2404390278</v>
      </c>
      <c r="E46" s="494"/>
      <c r="G46" s="6"/>
    </row>
    <row r="47" spans="1:7" x14ac:dyDescent="0.2">
      <c r="A47" s="5" t="s">
        <v>49</v>
      </c>
      <c r="B47" s="20"/>
      <c r="C47" s="5" t="s">
        <v>49</v>
      </c>
      <c r="D47" s="22"/>
      <c r="E47" s="494"/>
      <c r="F47" s="5" t="s">
        <v>48</v>
      </c>
      <c r="G47" s="106">
        <v>2406265212</v>
      </c>
    </row>
    <row r="48" spans="1:7" x14ac:dyDescent="0.2">
      <c r="A48" s="19" t="s">
        <v>47</v>
      </c>
      <c r="B48" s="21"/>
      <c r="C48" s="19" t="s">
        <v>47</v>
      </c>
      <c r="D48" s="23"/>
      <c r="E48" s="495"/>
      <c r="F48" s="19"/>
      <c r="G48" s="42">
        <v>3017882121</v>
      </c>
    </row>
    <row r="49" spans="1:7" ht="28.5" customHeight="1" x14ac:dyDescent="0.25">
      <c r="A49" s="43" t="str">
        <f>Alex!A1</f>
        <v>Alex</v>
      </c>
      <c r="B49" s="44" t="s">
        <v>853</v>
      </c>
      <c r="C49" s="72" t="s">
        <v>22</v>
      </c>
      <c r="D49" s="46"/>
      <c r="E49" s="493" t="s">
        <v>72</v>
      </c>
      <c r="F49" s="39"/>
      <c r="G49" s="40"/>
    </row>
    <row r="50" spans="1:7" x14ac:dyDescent="0.2">
      <c r="A50" s="8" t="s">
        <v>105</v>
      </c>
      <c r="B50" s="53"/>
      <c r="C50" s="52" t="s">
        <v>48</v>
      </c>
      <c r="D50" s="122"/>
      <c r="E50" s="493"/>
      <c r="F50" s="39"/>
      <c r="G50" s="40"/>
    </row>
    <row r="51" spans="1:7" x14ac:dyDescent="0.2">
      <c r="A51" s="492" t="s">
        <v>855</v>
      </c>
      <c r="B51" s="492"/>
      <c r="C51" s="492" t="s">
        <v>40</v>
      </c>
      <c r="D51" s="492"/>
      <c r="E51" s="494"/>
      <c r="F51" s="5" t="s">
        <v>43</v>
      </c>
      <c r="G51" s="471" t="s">
        <v>904</v>
      </c>
    </row>
    <row r="52" spans="1:7" x14ac:dyDescent="0.2">
      <c r="A52" s="5" t="s">
        <v>41</v>
      </c>
      <c r="B52" s="115"/>
      <c r="C52" s="5" t="s">
        <v>41</v>
      </c>
      <c r="D52" s="22"/>
      <c r="E52" s="494"/>
      <c r="G52" s="6"/>
    </row>
    <row r="53" spans="1:7" x14ac:dyDescent="0.2">
      <c r="A53" s="5" t="s">
        <v>43</v>
      </c>
      <c r="B53" s="115" t="s">
        <v>854</v>
      </c>
      <c r="C53" s="5" t="s">
        <v>43</v>
      </c>
      <c r="D53" s="22"/>
      <c r="E53" s="494"/>
      <c r="F53" s="5" t="s">
        <v>73</v>
      </c>
      <c r="G53" s="22" t="s">
        <v>894</v>
      </c>
    </row>
    <row r="54" spans="1:7" x14ac:dyDescent="0.2">
      <c r="A54" s="5" t="s">
        <v>44</v>
      </c>
      <c r="B54" s="115" t="s">
        <v>903</v>
      </c>
      <c r="C54" s="5" t="s">
        <v>44</v>
      </c>
      <c r="D54" s="22"/>
      <c r="E54" s="494"/>
      <c r="G54" s="6"/>
    </row>
    <row r="55" spans="1:7" x14ac:dyDescent="0.2">
      <c r="A55" s="5" t="s">
        <v>42</v>
      </c>
      <c r="B55" s="115" t="s">
        <v>900</v>
      </c>
      <c r="C55" s="5" t="s">
        <v>42</v>
      </c>
      <c r="D55" s="22"/>
      <c r="E55" s="494"/>
      <c r="F55" s="5" t="s">
        <v>46</v>
      </c>
      <c r="G55" s="106"/>
    </row>
    <row r="56" spans="1:7" x14ac:dyDescent="0.2">
      <c r="A56" s="5" t="s">
        <v>46</v>
      </c>
      <c r="B56" s="105"/>
      <c r="C56" s="5" t="s">
        <v>46</v>
      </c>
      <c r="D56" s="106"/>
      <c r="E56" s="494"/>
      <c r="G56" s="6"/>
    </row>
    <row r="57" spans="1:7" x14ac:dyDescent="0.2">
      <c r="A57" s="5" t="s">
        <v>45</v>
      </c>
      <c r="B57" s="105"/>
      <c r="C57" s="5" t="s">
        <v>45</v>
      </c>
      <c r="D57" s="106"/>
      <c r="E57" s="494"/>
      <c r="F57" s="5" t="s">
        <v>45</v>
      </c>
      <c r="G57" s="106"/>
    </row>
    <row r="58" spans="1:7" x14ac:dyDescent="0.2">
      <c r="A58" s="5" t="s">
        <v>48</v>
      </c>
      <c r="B58" s="105">
        <v>5403270368</v>
      </c>
      <c r="C58" s="5" t="s">
        <v>48</v>
      </c>
      <c r="D58" s="106"/>
      <c r="E58" s="494"/>
      <c r="G58" s="6"/>
    </row>
    <row r="59" spans="1:7" x14ac:dyDescent="0.2">
      <c r="A59" s="5" t="s">
        <v>49</v>
      </c>
      <c r="B59" s="20"/>
      <c r="C59" s="5" t="s">
        <v>49</v>
      </c>
      <c r="D59" s="22"/>
      <c r="E59" s="494"/>
      <c r="F59" s="5" t="s">
        <v>48</v>
      </c>
      <c r="G59" s="106">
        <v>5403251036</v>
      </c>
    </row>
    <row r="60" spans="1:7" x14ac:dyDescent="0.2">
      <c r="A60" s="19" t="s">
        <v>47</v>
      </c>
      <c r="B60" s="21"/>
      <c r="C60" s="19" t="s">
        <v>47</v>
      </c>
      <c r="D60" s="23"/>
      <c r="E60" s="495"/>
      <c r="F60" s="19"/>
      <c r="G60" s="42"/>
    </row>
    <row r="61" spans="1:7" ht="28.5" customHeight="1" x14ac:dyDescent="0.25">
      <c r="A61" s="43" t="str">
        <f>Olivia!A1</f>
        <v>Olivia</v>
      </c>
      <c r="B61" s="44" t="s">
        <v>856</v>
      </c>
      <c r="C61" s="72" t="s">
        <v>22</v>
      </c>
      <c r="D61" s="45">
        <v>36643</v>
      </c>
      <c r="E61" s="493" t="s">
        <v>72</v>
      </c>
      <c r="F61" s="39"/>
      <c r="G61" s="40"/>
    </row>
    <row r="62" spans="1:7" x14ac:dyDescent="0.2">
      <c r="A62" s="8" t="s">
        <v>105</v>
      </c>
      <c r="B62" s="53"/>
      <c r="C62" s="52" t="s">
        <v>48</v>
      </c>
      <c r="D62" s="122"/>
      <c r="E62" s="493"/>
      <c r="F62" s="39"/>
      <c r="G62" s="40"/>
    </row>
    <row r="63" spans="1:7" x14ac:dyDescent="0.2">
      <c r="A63" s="492" t="s">
        <v>858</v>
      </c>
      <c r="B63" s="492"/>
      <c r="C63" s="492" t="s">
        <v>859</v>
      </c>
      <c r="D63" s="492"/>
      <c r="E63" s="494"/>
      <c r="F63" s="5" t="s">
        <v>43</v>
      </c>
      <c r="G63" s="471" t="s">
        <v>871</v>
      </c>
    </row>
    <row r="64" spans="1:7" x14ac:dyDescent="0.2">
      <c r="A64" s="5" t="s">
        <v>41</v>
      </c>
      <c r="B64" s="115"/>
      <c r="C64" s="5" t="s">
        <v>41</v>
      </c>
      <c r="D64" s="22"/>
      <c r="E64" s="494"/>
      <c r="G64" s="6"/>
    </row>
    <row r="65" spans="1:7" x14ac:dyDescent="0.2">
      <c r="A65" s="5" t="s">
        <v>43</v>
      </c>
      <c r="B65" s="115" t="s">
        <v>857</v>
      </c>
      <c r="C65" s="5" t="s">
        <v>43</v>
      </c>
      <c r="D65" s="22"/>
      <c r="E65" s="494"/>
      <c r="F65" s="5" t="s">
        <v>73</v>
      </c>
      <c r="G65" s="22" t="s">
        <v>872</v>
      </c>
    </row>
    <row r="66" spans="1:7" x14ac:dyDescent="0.2">
      <c r="A66" s="5" t="s">
        <v>44</v>
      </c>
      <c r="B66" s="115" t="s">
        <v>869</v>
      </c>
      <c r="C66" s="5" t="s">
        <v>44</v>
      </c>
      <c r="D66" s="22"/>
      <c r="E66" s="494"/>
      <c r="G66" s="6"/>
    </row>
    <row r="67" spans="1:7" x14ac:dyDescent="0.2">
      <c r="A67" s="5" t="s">
        <v>42</v>
      </c>
      <c r="B67" s="20" t="s">
        <v>870</v>
      </c>
      <c r="C67" s="5" t="s">
        <v>42</v>
      </c>
      <c r="D67" s="22"/>
      <c r="E67" s="494"/>
      <c r="F67" s="5" t="s">
        <v>46</v>
      </c>
      <c r="G67" s="106">
        <v>3042293213</v>
      </c>
    </row>
    <row r="68" spans="1:7" x14ac:dyDescent="0.2">
      <c r="A68" s="5" t="s">
        <v>46</v>
      </c>
      <c r="B68" s="105">
        <v>3042299684</v>
      </c>
      <c r="C68" s="5" t="s">
        <v>46</v>
      </c>
      <c r="D68" s="106">
        <v>3042299684</v>
      </c>
      <c r="E68" s="494"/>
      <c r="G68" s="6"/>
    </row>
    <row r="69" spans="1:7" x14ac:dyDescent="0.2">
      <c r="A69" s="5" t="s">
        <v>45</v>
      </c>
      <c r="B69" s="105">
        <v>3042293546</v>
      </c>
      <c r="C69" s="5" t="s">
        <v>45</v>
      </c>
      <c r="D69" s="106">
        <v>5404544787</v>
      </c>
      <c r="E69" s="494"/>
      <c r="F69" s="5" t="s">
        <v>45</v>
      </c>
      <c r="G69" s="106">
        <v>3042649080</v>
      </c>
    </row>
    <row r="70" spans="1:7" x14ac:dyDescent="0.2">
      <c r="A70" s="5" t="s">
        <v>48</v>
      </c>
      <c r="B70" s="105">
        <v>3046716272</v>
      </c>
      <c r="C70" s="5" t="s">
        <v>48</v>
      </c>
      <c r="D70" s="106">
        <v>3042612476</v>
      </c>
      <c r="E70" s="494"/>
      <c r="G70" s="6"/>
    </row>
    <row r="71" spans="1:7" x14ac:dyDescent="0.2">
      <c r="A71" s="5" t="s">
        <v>49</v>
      </c>
      <c r="B71" s="20"/>
      <c r="C71" s="5" t="s">
        <v>49</v>
      </c>
      <c r="D71" s="22"/>
      <c r="E71" s="494"/>
      <c r="F71" s="5" t="s">
        <v>48</v>
      </c>
      <c r="G71" s="106">
        <v>3042790136</v>
      </c>
    </row>
    <row r="72" spans="1:7" x14ac:dyDescent="0.2">
      <c r="A72" s="19" t="s">
        <v>47</v>
      </c>
      <c r="B72" s="21"/>
      <c r="C72" s="19" t="s">
        <v>47</v>
      </c>
      <c r="D72" s="23"/>
      <c r="E72" s="495"/>
      <c r="F72" s="19"/>
      <c r="G72" s="42"/>
    </row>
    <row r="73" spans="1:7" ht="28.5" customHeight="1" x14ac:dyDescent="0.25">
      <c r="A73" s="43" t="str">
        <f>Ava!A1</f>
        <v>Ava</v>
      </c>
      <c r="B73" s="44" t="s">
        <v>21</v>
      </c>
      <c r="C73" s="72" t="s">
        <v>22</v>
      </c>
      <c r="D73" s="45"/>
      <c r="E73" s="493" t="s">
        <v>72</v>
      </c>
      <c r="F73" s="39"/>
      <c r="G73" s="40"/>
    </row>
    <row r="74" spans="1:7" x14ac:dyDescent="0.2">
      <c r="A74" s="8" t="s">
        <v>105</v>
      </c>
      <c r="B74" s="53"/>
      <c r="C74" s="52" t="s">
        <v>48</v>
      </c>
      <c r="D74" s="122"/>
      <c r="E74" s="493"/>
      <c r="F74" s="39"/>
      <c r="G74" s="40"/>
    </row>
    <row r="75" spans="1:7" x14ac:dyDescent="0.2">
      <c r="A75" s="492" t="s">
        <v>39</v>
      </c>
      <c r="B75" s="492"/>
      <c r="C75" s="492" t="s">
        <v>40</v>
      </c>
      <c r="D75" s="492"/>
      <c r="E75" s="494"/>
      <c r="F75" s="5" t="s">
        <v>43</v>
      </c>
      <c r="G75" s="41"/>
    </row>
    <row r="76" spans="1:7" x14ac:dyDescent="0.2">
      <c r="A76" s="5" t="s">
        <v>41</v>
      </c>
      <c r="B76" s="115"/>
      <c r="C76" s="5" t="s">
        <v>41</v>
      </c>
      <c r="D76" s="22"/>
      <c r="E76" s="494"/>
      <c r="G76" s="6"/>
    </row>
    <row r="77" spans="1:7" x14ac:dyDescent="0.2">
      <c r="A77" s="5" t="s">
        <v>43</v>
      </c>
      <c r="B77" s="115" t="s">
        <v>863</v>
      </c>
      <c r="C77" s="5" t="s">
        <v>43</v>
      </c>
      <c r="D77" s="22"/>
      <c r="E77" s="494"/>
      <c r="F77" s="5" t="s">
        <v>73</v>
      </c>
      <c r="G77" s="22"/>
    </row>
    <row r="78" spans="1:7" x14ac:dyDescent="0.2">
      <c r="A78" s="5" t="s">
        <v>44</v>
      </c>
      <c r="B78" s="115"/>
      <c r="C78" s="5" t="s">
        <v>44</v>
      </c>
      <c r="D78" s="22"/>
      <c r="E78" s="494"/>
      <c r="G78" s="6"/>
    </row>
    <row r="79" spans="1:7" x14ac:dyDescent="0.2">
      <c r="A79" s="5" t="s">
        <v>42</v>
      </c>
      <c r="B79" s="115"/>
      <c r="C79" s="5" t="s">
        <v>42</v>
      </c>
      <c r="D79" s="22"/>
      <c r="E79" s="494"/>
      <c r="F79" s="5" t="s">
        <v>46</v>
      </c>
      <c r="G79" s="106"/>
    </row>
    <row r="80" spans="1:7" x14ac:dyDescent="0.2">
      <c r="A80" s="5" t="s">
        <v>46</v>
      </c>
      <c r="B80" s="105"/>
      <c r="C80" s="5" t="s">
        <v>46</v>
      </c>
      <c r="D80" s="106"/>
      <c r="E80" s="494"/>
      <c r="G80" s="6"/>
    </row>
    <row r="81" spans="1:7" x14ac:dyDescent="0.2">
      <c r="A81" s="5" t="s">
        <v>45</v>
      </c>
      <c r="B81" s="105"/>
      <c r="C81" s="5" t="s">
        <v>45</v>
      </c>
      <c r="D81" s="106"/>
      <c r="E81" s="494"/>
      <c r="F81" s="5" t="s">
        <v>45</v>
      </c>
      <c r="G81" s="106"/>
    </row>
    <row r="82" spans="1:7" x14ac:dyDescent="0.2">
      <c r="A82" s="5" t="s">
        <v>48</v>
      </c>
      <c r="B82" s="105"/>
      <c r="C82" s="5" t="s">
        <v>48</v>
      </c>
      <c r="D82" s="106"/>
      <c r="E82" s="494"/>
      <c r="G82" s="6"/>
    </row>
    <row r="83" spans="1:7" x14ac:dyDescent="0.2">
      <c r="A83" s="5" t="s">
        <v>49</v>
      </c>
      <c r="B83" s="20"/>
      <c r="C83" s="5" t="s">
        <v>49</v>
      </c>
      <c r="D83" s="22"/>
      <c r="E83" s="494"/>
      <c r="F83" s="5" t="s">
        <v>48</v>
      </c>
      <c r="G83" s="106"/>
    </row>
    <row r="84" spans="1:7" x14ac:dyDescent="0.2">
      <c r="A84" s="19" t="s">
        <v>47</v>
      </c>
      <c r="B84" s="21"/>
      <c r="C84" s="19" t="s">
        <v>47</v>
      </c>
      <c r="D84" s="23"/>
      <c r="E84" s="495"/>
      <c r="F84" s="19"/>
      <c r="G84" s="42"/>
    </row>
    <row r="85" spans="1:7" ht="28.5" customHeight="1" x14ac:dyDescent="0.25">
      <c r="A85" s="43" t="str">
        <f ca="1">Elizabeth!A1</f>
        <v>Elizabeth</v>
      </c>
      <c r="B85" s="44" t="s">
        <v>866</v>
      </c>
      <c r="C85" s="72" t="s">
        <v>22</v>
      </c>
      <c r="D85" s="45">
        <v>37103</v>
      </c>
      <c r="E85" s="493" t="s">
        <v>72</v>
      </c>
      <c r="F85" s="39"/>
      <c r="G85" s="40"/>
    </row>
    <row r="86" spans="1:7" x14ac:dyDescent="0.2">
      <c r="A86" s="8" t="s">
        <v>105</v>
      </c>
      <c r="B86" s="53"/>
      <c r="C86" s="52" t="s">
        <v>48</v>
      </c>
      <c r="D86" s="122"/>
      <c r="E86" s="493"/>
      <c r="F86" s="39"/>
      <c r="G86" s="40"/>
    </row>
    <row r="87" spans="1:7" x14ac:dyDescent="0.2">
      <c r="A87" s="492" t="s">
        <v>39</v>
      </c>
      <c r="B87" s="492"/>
      <c r="C87" s="492" t="s">
        <v>40</v>
      </c>
      <c r="D87" s="492"/>
      <c r="E87" s="494"/>
      <c r="F87" s="5" t="s">
        <v>43</v>
      </c>
      <c r="G87" s="471" t="s">
        <v>896</v>
      </c>
    </row>
    <row r="88" spans="1:7" x14ac:dyDescent="0.2">
      <c r="A88" s="5" t="s">
        <v>41</v>
      </c>
      <c r="B88" s="115" t="s">
        <v>868</v>
      </c>
      <c r="C88" s="5" t="s">
        <v>41</v>
      </c>
      <c r="D88" s="22"/>
      <c r="E88" s="494"/>
      <c r="G88" s="6" t="s">
        <v>897</v>
      </c>
    </row>
    <row r="89" spans="1:7" x14ac:dyDescent="0.2">
      <c r="A89" s="5" t="s">
        <v>43</v>
      </c>
      <c r="B89" s="115" t="s">
        <v>867</v>
      </c>
      <c r="C89" s="5" t="s">
        <v>43</v>
      </c>
      <c r="D89" s="22"/>
      <c r="E89" s="494"/>
      <c r="F89" s="5" t="s">
        <v>73</v>
      </c>
      <c r="G89" s="22" t="s">
        <v>887</v>
      </c>
    </row>
    <row r="90" spans="1:7" x14ac:dyDescent="0.2">
      <c r="A90" s="5" t="s">
        <v>44</v>
      </c>
      <c r="B90" s="115" t="s">
        <v>895</v>
      </c>
      <c r="C90" s="5" t="s">
        <v>44</v>
      </c>
      <c r="D90" s="22"/>
      <c r="E90" s="494"/>
      <c r="G90" s="6" t="s">
        <v>898</v>
      </c>
    </row>
    <row r="91" spans="1:7" x14ac:dyDescent="0.2">
      <c r="A91" s="5" t="s">
        <v>42</v>
      </c>
      <c r="B91" s="115" t="s">
        <v>844</v>
      </c>
      <c r="C91" s="5" t="s">
        <v>42</v>
      </c>
      <c r="D91" s="22"/>
      <c r="E91" s="494"/>
      <c r="F91" s="5" t="s">
        <v>46</v>
      </c>
      <c r="G91" s="106"/>
    </row>
    <row r="92" spans="1:7" x14ac:dyDescent="0.2">
      <c r="A92" s="5" t="s">
        <v>46</v>
      </c>
      <c r="B92" s="105">
        <v>3042295798</v>
      </c>
      <c r="C92" s="5" t="s">
        <v>46</v>
      </c>
      <c r="D92" s="106"/>
      <c r="E92" s="494"/>
      <c r="G92" s="6"/>
    </row>
    <row r="93" spans="1:7" x14ac:dyDescent="0.2">
      <c r="A93" s="5" t="s">
        <v>45</v>
      </c>
      <c r="B93" s="105"/>
      <c r="C93" s="5" t="s">
        <v>45</v>
      </c>
      <c r="D93" s="106"/>
      <c r="E93" s="494"/>
      <c r="F93" s="5" t="s">
        <v>45</v>
      </c>
      <c r="G93" s="106"/>
    </row>
    <row r="94" spans="1:7" x14ac:dyDescent="0.2">
      <c r="A94" s="5" t="s">
        <v>48</v>
      </c>
      <c r="B94" s="105">
        <v>5714712606</v>
      </c>
      <c r="C94" s="5" t="s">
        <v>48</v>
      </c>
      <c r="D94" s="106">
        <v>3045793906</v>
      </c>
      <c r="E94" s="494"/>
      <c r="G94" s="6"/>
    </row>
    <row r="95" spans="1:7" x14ac:dyDescent="0.2">
      <c r="A95" s="5" t="s">
        <v>49</v>
      </c>
      <c r="B95" s="20"/>
      <c r="C95" s="5" t="s">
        <v>49</v>
      </c>
      <c r="D95" s="22"/>
      <c r="E95" s="494"/>
      <c r="F95" s="5" t="s">
        <v>48</v>
      </c>
      <c r="G95" s="106">
        <v>3045963415</v>
      </c>
    </row>
    <row r="96" spans="1:7" x14ac:dyDescent="0.2">
      <c r="A96" s="19" t="s">
        <v>47</v>
      </c>
      <c r="B96" s="21"/>
      <c r="C96" s="19" t="s">
        <v>47</v>
      </c>
      <c r="D96" s="23"/>
      <c r="E96" s="495"/>
      <c r="F96" s="19"/>
      <c r="G96" s="42">
        <v>7036630152</v>
      </c>
    </row>
    <row r="97" spans="1:7" ht="28.5" customHeight="1" x14ac:dyDescent="0.25">
      <c r="A97" s="43" t="str">
        <f ca="1">Honor!A1</f>
        <v>Honor</v>
      </c>
      <c r="B97" s="44" t="s">
        <v>880</v>
      </c>
      <c r="C97" s="72" t="s">
        <v>22</v>
      </c>
      <c r="D97" s="45">
        <v>36950</v>
      </c>
      <c r="E97" s="493" t="s">
        <v>72</v>
      </c>
      <c r="F97" s="39"/>
      <c r="G97" s="40"/>
    </row>
    <row r="98" spans="1:7" x14ac:dyDescent="0.2">
      <c r="A98" s="8" t="s">
        <v>105</v>
      </c>
      <c r="B98" s="53"/>
      <c r="C98" s="52" t="s">
        <v>48</v>
      </c>
      <c r="D98" s="122"/>
      <c r="E98" s="493"/>
      <c r="F98" s="39"/>
      <c r="G98" s="40"/>
    </row>
    <row r="99" spans="1:7" x14ac:dyDescent="0.2">
      <c r="A99" s="492" t="s">
        <v>881</v>
      </c>
      <c r="B99" s="492"/>
      <c r="C99" s="492" t="s">
        <v>882</v>
      </c>
      <c r="D99" s="492"/>
      <c r="E99" s="494"/>
      <c r="F99" s="5" t="s">
        <v>43</v>
      </c>
      <c r="G99" s="471" t="s">
        <v>886</v>
      </c>
    </row>
    <row r="100" spans="1:7" x14ac:dyDescent="0.2">
      <c r="A100" s="5" t="s">
        <v>41</v>
      </c>
      <c r="B100" s="115" t="s">
        <v>868</v>
      </c>
      <c r="C100" s="5" t="s">
        <v>41</v>
      </c>
      <c r="D100" s="22" t="s">
        <v>873</v>
      </c>
      <c r="E100" s="494"/>
      <c r="G100" s="6" t="s">
        <v>888</v>
      </c>
    </row>
    <row r="101" spans="1:7" x14ac:dyDescent="0.2">
      <c r="A101" s="5" t="s">
        <v>43</v>
      </c>
      <c r="B101" s="115" t="s">
        <v>883</v>
      </c>
      <c r="C101" s="5" t="s">
        <v>43</v>
      </c>
      <c r="D101" s="22"/>
      <c r="E101" s="494"/>
      <c r="F101" s="5" t="s">
        <v>73</v>
      </c>
      <c r="G101" s="22" t="s">
        <v>887</v>
      </c>
    </row>
    <row r="102" spans="1:7" x14ac:dyDescent="0.2">
      <c r="A102" s="5" t="s">
        <v>44</v>
      </c>
      <c r="B102" s="115" t="s">
        <v>884</v>
      </c>
      <c r="C102" s="5" t="s">
        <v>44</v>
      </c>
      <c r="D102" s="22"/>
      <c r="E102" s="494"/>
      <c r="G102" s="6" t="s">
        <v>889</v>
      </c>
    </row>
    <row r="103" spans="1:7" x14ac:dyDescent="0.2">
      <c r="A103" s="5" t="s">
        <v>42</v>
      </c>
      <c r="B103" s="20" t="s">
        <v>885</v>
      </c>
      <c r="C103" s="5" t="s">
        <v>42</v>
      </c>
      <c r="D103" s="22"/>
      <c r="E103" s="494"/>
      <c r="F103" s="5" t="s">
        <v>46</v>
      </c>
      <c r="G103" s="106"/>
    </row>
    <row r="104" spans="1:7" x14ac:dyDescent="0.2">
      <c r="A104" s="5" t="s">
        <v>46</v>
      </c>
      <c r="B104" s="105">
        <v>9795407443</v>
      </c>
      <c r="C104" s="5" t="s">
        <v>46</v>
      </c>
      <c r="D104" s="106"/>
      <c r="E104" s="494"/>
      <c r="G104" s="6"/>
    </row>
    <row r="105" spans="1:7" x14ac:dyDescent="0.2">
      <c r="A105" s="5" t="s">
        <v>45</v>
      </c>
      <c r="B105" s="105"/>
      <c r="C105" s="5" t="s">
        <v>45</v>
      </c>
      <c r="D105" s="106"/>
      <c r="E105" s="494"/>
      <c r="F105" s="5" t="s">
        <v>45</v>
      </c>
      <c r="G105" s="106"/>
    </row>
    <row r="106" spans="1:7" x14ac:dyDescent="0.2">
      <c r="A106" s="5" t="s">
        <v>48</v>
      </c>
      <c r="B106" s="105"/>
      <c r="C106" s="5" t="s">
        <v>48</v>
      </c>
      <c r="D106" s="106">
        <v>9795407442</v>
      </c>
      <c r="E106" s="494"/>
      <c r="G106" s="6"/>
    </row>
    <row r="107" spans="1:7" x14ac:dyDescent="0.2">
      <c r="A107" s="5" t="s">
        <v>49</v>
      </c>
      <c r="B107" s="20"/>
      <c r="C107" s="5" t="s">
        <v>49</v>
      </c>
      <c r="D107" s="22"/>
      <c r="E107" s="494"/>
      <c r="F107" s="5" t="s">
        <v>48</v>
      </c>
      <c r="G107" s="106">
        <v>9792710156</v>
      </c>
    </row>
    <row r="108" spans="1:7" x14ac:dyDescent="0.2">
      <c r="A108" s="19" t="s">
        <v>47</v>
      </c>
      <c r="B108" s="21"/>
      <c r="C108" s="19" t="s">
        <v>47</v>
      </c>
      <c r="D108" s="23"/>
      <c r="E108" s="495"/>
      <c r="F108" s="19"/>
      <c r="G108" s="42">
        <v>9792009488</v>
      </c>
    </row>
    <row r="109" spans="1:7" ht="28.5" customHeight="1" x14ac:dyDescent="0.25">
      <c r="A109" s="43" t="str">
        <f ca="1">Kayla!A1</f>
        <v>Kayla</v>
      </c>
      <c r="B109" s="44" t="s">
        <v>21</v>
      </c>
      <c r="C109" s="72" t="s">
        <v>22</v>
      </c>
      <c r="D109" s="45"/>
      <c r="E109" s="493" t="s">
        <v>72</v>
      </c>
      <c r="F109" s="39"/>
      <c r="G109" s="40"/>
    </row>
    <row r="110" spans="1:7" x14ac:dyDescent="0.2">
      <c r="A110" s="8" t="s">
        <v>105</v>
      </c>
      <c r="B110" s="53"/>
      <c r="C110" s="52" t="s">
        <v>48</v>
      </c>
      <c r="D110" s="122"/>
      <c r="E110" s="493"/>
      <c r="F110" s="39"/>
      <c r="G110" s="40"/>
    </row>
    <row r="111" spans="1:7" x14ac:dyDescent="0.2">
      <c r="A111" s="492" t="s">
        <v>39</v>
      </c>
      <c r="B111" s="492"/>
      <c r="C111" s="492" t="s">
        <v>40</v>
      </c>
      <c r="D111" s="492"/>
      <c r="E111" s="494"/>
      <c r="F111" s="5" t="s">
        <v>43</v>
      </c>
      <c r="G111" s="41"/>
    </row>
    <row r="112" spans="1:7" x14ac:dyDescent="0.2">
      <c r="A112" s="5" t="s">
        <v>41</v>
      </c>
      <c r="B112" s="115"/>
      <c r="C112" s="5" t="s">
        <v>41</v>
      </c>
      <c r="D112" s="22"/>
      <c r="E112" s="494"/>
      <c r="G112" s="6"/>
    </row>
    <row r="113" spans="1:7" x14ac:dyDescent="0.2">
      <c r="A113" s="5" t="s">
        <v>43</v>
      </c>
      <c r="B113" s="115"/>
      <c r="C113" s="5" t="s">
        <v>43</v>
      </c>
      <c r="D113" s="22"/>
      <c r="E113" s="494"/>
      <c r="F113" s="5" t="s">
        <v>73</v>
      </c>
      <c r="G113" s="22"/>
    </row>
    <row r="114" spans="1:7" x14ac:dyDescent="0.2">
      <c r="A114" s="5" t="s">
        <v>44</v>
      </c>
      <c r="B114" s="115"/>
      <c r="C114" s="5" t="s">
        <v>44</v>
      </c>
      <c r="D114" s="22"/>
      <c r="E114" s="494"/>
      <c r="G114" s="6"/>
    </row>
    <row r="115" spans="1:7" x14ac:dyDescent="0.2">
      <c r="A115" s="5" t="s">
        <v>42</v>
      </c>
      <c r="B115" s="20"/>
      <c r="C115" s="5" t="s">
        <v>42</v>
      </c>
      <c r="D115" s="22"/>
      <c r="E115" s="494"/>
      <c r="F115" s="5" t="s">
        <v>46</v>
      </c>
      <c r="G115" s="106"/>
    </row>
    <row r="116" spans="1:7" x14ac:dyDescent="0.2">
      <c r="A116" s="5" t="s">
        <v>46</v>
      </c>
      <c r="B116" s="105"/>
      <c r="C116" s="5" t="s">
        <v>46</v>
      </c>
      <c r="D116" s="106"/>
      <c r="E116" s="494"/>
      <c r="G116" s="6"/>
    </row>
    <row r="117" spans="1:7" x14ac:dyDescent="0.2">
      <c r="A117" s="5" t="s">
        <v>45</v>
      </c>
      <c r="B117" s="105"/>
      <c r="C117" s="5" t="s">
        <v>45</v>
      </c>
      <c r="D117" s="106"/>
      <c r="E117" s="494"/>
      <c r="F117" s="5" t="s">
        <v>45</v>
      </c>
      <c r="G117" s="106"/>
    </row>
    <row r="118" spans="1:7" x14ac:dyDescent="0.2">
      <c r="A118" s="5" t="s">
        <v>48</v>
      </c>
      <c r="B118" s="105"/>
      <c r="C118" s="5" t="s">
        <v>48</v>
      </c>
      <c r="D118" s="106"/>
      <c r="E118" s="494"/>
      <c r="G118" s="6"/>
    </row>
    <row r="119" spans="1:7" x14ac:dyDescent="0.2">
      <c r="A119" s="5" t="s">
        <v>49</v>
      </c>
      <c r="B119" s="20"/>
      <c r="C119" s="5" t="s">
        <v>49</v>
      </c>
      <c r="D119" s="22"/>
      <c r="E119" s="494"/>
      <c r="F119" s="5" t="s">
        <v>48</v>
      </c>
      <c r="G119" s="106"/>
    </row>
    <row r="120" spans="1:7" x14ac:dyDescent="0.2">
      <c r="A120" s="19" t="s">
        <v>47</v>
      </c>
      <c r="B120" s="21"/>
      <c r="C120" s="19" t="s">
        <v>47</v>
      </c>
      <c r="D120" s="23"/>
      <c r="E120" s="495"/>
      <c r="F120" s="19"/>
      <c r="G120" s="42"/>
    </row>
    <row r="121" spans="1:7" ht="28.5" customHeight="1" x14ac:dyDescent="0.25">
      <c r="A121" s="43" t="str">
        <f ca="1">Bekah!A1</f>
        <v>Bekah</v>
      </c>
      <c r="B121" s="44" t="s">
        <v>21</v>
      </c>
      <c r="C121" s="72" t="s">
        <v>22</v>
      </c>
      <c r="D121" s="45"/>
      <c r="E121" s="493" t="s">
        <v>72</v>
      </c>
      <c r="F121" s="39"/>
      <c r="G121" s="40"/>
    </row>
    <row r="122" spans="1:7" x14ac:dyDescent="0.2">
      <c r="A122" s="8" t="s">
        <v>105</v>
      </c>
      <c r="B122" s="53"/>
      <c r="C122" s="52" t="s">
        <v>48</v>
      </c>
      <c r="D122" s="122"/>
      <c r="E122" s="493"/>
      <c r="F122" s="39"/>
      <c r="G122" s="40"/>
    </row>
    <row r="123" spans="1:7" x14ac:dyDescent="0.2">
      <c r="A123" s="492" t="s">
        <v>39</v>
      </c>
      <c r="B123" s="492"/>
      <c r="C123" s="492" t="s">
        <v>40</v>
      </c>
      <c r="D123" s="492"/>
      <c r="E123" s="494"/>
      <c r="F123" s="5" t="s">
        <v>43</v>
      </c>
      <c r="G123" s="41"/>
    </row>
    <row r="124" spans="1:7" x14ac:dyDescent="0.2">
      <c r="A124" s="5" t="s">
        <v>41</v>
      </c>
      <c r="B124" s="115"/>
      <c r="C124" s="5" t="s">
        <v>41</v>
      </c>
      <c r="D124" s="22"/>
      <c r="E124" s="494"/>
      <c r="G124" s="6"/>
    </row>
    <row r="125" spans="1:7" x14ac:dyDescent="0.2">
      <c r="A125" s="5" t="s">
        <v>43</v>
      </c>
      <c r="B125" s="115"/>
      <c r="C125" s="5" t="s">
        <v>43</v>
      </c>
      <c r="D125" s="22"/>
      <c r="E125" s="494"/>
      <c r="F125" s="5" t="s">
        <v>73</v>
      </c>
      <c r="G125" s="22"/>
    </row>
    <row r="126" spans="1:7" x14ac:dyDescent="0.2">
      <c r="A126" s="5" t="s">
        <v>44</v>
      </c>
      <c r="B126" s="115"/>
      <c r="C126" s="5" t="s">
        <v>44</v>
      </c>
      <c r="D126" s="22"/>
      <c r="E126" s="494"/>
      <c r="G126" s="6"/>
    </row>
    <row r="127" spans="1:7" x14ac:dyDescent="0.2">
      <c r="A127" s="5" t="s">
        <v>42</v>
      </c>
      <c r="B127" s="115"/>
      <c r="C127" s="5" t="s">
        <v>42</v>
      </c>
      <c r="D127" s="22"/>
      <c r="E127" s="494"/>
      <c r="F127" s="5" t="s">
        <v>46</v>
      </c>
      <c r="G127" s="106"/>
    </row>
    <row r="128" spans="1:7" x14ac:dyDescent="0.2">
      <c r="A128" s="5" t="s">
        <v>46</v>
      </c>
      <c r="B128" s="105"/>
      <c r="C128" s="5" t="s">
        <v>46</v>
      </c>
      <c r="D128" s="106"/>
      <c r="E128" s="494"/>
      <c r="G128" s="6"/>
    </row>
    <row r="129" spans="1:7" x14ac:dyDescent="0.2">
      <c r="A129" s="5" t="s">
        <v>45</v>
      </c>
      <c r="B129" s="105"/>
      <c r="C129" s="5" t="s">
        <v>45</v>
      </c>
      <c r="D129" s="106"/>
      <c r="E129" s="494"/>
      <c r="F129" s="5" t="s">
        <v>45</v>
      </c>
      <c r="G129" s="106"/>
    </row>
    <row r="130" spans="1:7" x14ac:dyDescent="0.2">
      <c r="A130" s="5" t="s">
        <v>48</v>
      </c>
      <c r="B130" s="105"/>
      <c r="C130" s="5" t="s">
        <v>48</v>
      </c>
      <c r="D130" s="106"/>
      <c r="E130" s="494"/>
      <c r="G130" s="6"/>
    </row>
    <row r="131" spans="1:7" x14ac:dyDescent="0.2">
      <c r="A131" s="5" t="s">
        <v>49</v>
      </c>
      <c r="B131" s="20"/>
      <c r="C131" s="5" t="s">
        <v>49</v>
      </c>
      <c r="D131" s="22"/>
      <c r="E131" s="494"/>
      <c r="F131" s="5" t="s">
        <v>48</v>
      </c>
      <c r="G131" s="106"/>
    </row>
    <row r="132" spans="1:7" x14ac:dyDescent="0.2">
      <c r="A132" s="19" t="s">
        <v>47</v>
      </c>
      <c r="B132" s="21"/>
      <c r="C132" s="19" t="s">
        <v>47</v>
      </c>
      <c r="D132" s="23"/>
      <c r="E132" s="495"/>
      <c r="F132" s="19"/>
      <c r="G132" s="42"/>
    </row>
    <row r="133" spans="1:7" ht="28.5" customHeight="1" x14ac:dyDescent="0.25">
      <c r="A133" s="43" t="str">
        <f ca="1">Meagan!A1</f>
        <v>Meagan</v>
      </c>
      <c r="B133" s="44" t="s">
        <v>21</v>
      </c>
      <c r="C133" s="72" t="s">
        <v>22</v>
      </c>
      <c r="D133" s="45"/>
      <c r="E133" s="493" t="s">
        <v>72</v>
      </c>
      <c r="F133" s="39"/>
      <c r="G133" s="40"/>
    </row>
    <row r="134" spans="1:7" x14ac:dyDescent="0.2">
      <c r="A134" s="8" t="s">
        <v>105</v>
      </c>
      <c r="B134" s="53"/>
      <c r="C134" s="52" t="s">
        <v>48</v>
      </c>
      <c r="D134" s="122"/>
      <c r="E134" s="493"/>
      <c r="F134" s="39"/>
      <c r="G134" s="40"/>
    </row>
    <row r="135" spans="1:7" x14ac:dyDescent="0.2">
      <c r="A135" s="492" t="s">
        <v>39</v>
      </c>
      <c r="B135" s="492"/>
      <c r="C135" s="492" t="s">
        <v>40</v>
      </c>
      <c r="D135" s="492"/>
      <c r="E135" s="494"/>
      <c r="F135" s="5" t="s">
        <v>43</v>
      </c>
      <c r="G135" s="41"/>
    </row>
    <row r="136" spans="1:7" x14ac:dyDescent="0.2">
      <c r="A136" s="5" t="s">
        <v>41</v>
      </c>
      <c r="B136" s="115"/>
      <c r="C136" s="5" t="s">
        <v>41</v>
      </c>
      <c r="D136" s="22"/>
      <c r="E136" s="494"/>
      <c r="G136" s="6"/>
    </row>
    <row r="137" spans="1:7" x14ac:dyDescent="0.2">
      <c r="A137" s="5" t="s">
        <v>43</v>
      </c>
      <c r="B137" s="115"/>
      <c r="C137" s="5" t="s">
        <v>43</v>
      </c>
      <c r="D137" s="22"/>
      <c r="E137" s="494"/>
      <c r="F137" s="5" t="s">
        <v>73</v>
      </c>
      <c r="G137" s="22"/>
    </row>
    <row r="138" spans="1:7" x14ac:dyDescent="0.2">
      <c r="A138" s="5" t="s">
        <v>44</v>
      </c>
      <c r="B138" s="115"/>
      <c r="C138" s="5" t="s">
        <v>44</v>
      </c>
      <c r="D138" s="22"/>
      <c r="E138" s="494"/>
      <c r="G138" s="6"/>
    </row>
    <row r="139" spans="1:7" x14ac:dyDescent="0.2">
      <c r="A139" s="5" t="s">
        <v>42</v>
      </c>
      <c r="B139" s="20"/>
      <c r="C139" s="5" t="s">
        <v>42</v>
      </c>
      <c r="D139" s="22"/>
      <c r="E139" s="494"/>
      <c r="F139" s="5" t="s">
        <v>46</v>
      </c>
      <c r="G139" s="106"/>
    </row>
    <row r="140" spans="1:7" x14ac:dyDescent="0.2">
      <c r="A140" s="5" t="s">
        <v>46</v>
      </c>
      <c r="B140" s="105"/>
      <c r="C140" s="5" t="s">
        <v>46</v>
      </c>
      <c r="D140" s="106"/>
      <c r="E140" s="494"/>
      <c r="G140" s="6"/>
    </row>
    <row r="141" spans="1:7" x14ac:dyDescent="0.2">
      <c r="A141" s="5" t="s">
        <v>45</v>
      </c>
      <c r="B141" s="105"/>
      <c r="C141" s="5" t="s">
        <v>45</v>
      </c>
      <c r="D141" s="106"/>
      <c r="E141" s="494"/>
      <c r="F141" s="5" t="s">
        <v>45</v>
      </c>
      <c r="G141" s="106"/>
    </row>
    <row r="142" spans="1:7" x14ac:dyDescent="0.2">
      <c r="A142" s="5" t="s">
        <v>48</v>
      </c>
      <c r="B142" s="105"/>
      <c r="C142" s="5" t="s">
        <v>48</v>
      </c>
      <c r="D142" s="106"/>
      <c r="E142" s="494"/>
      <c r="G142" s="6"/>
    </row>
    <row r="143" spans="1:7" x14ac:dyDescent="0.2">
      <c r="A143" s="5" t="s">
        <v>49</v>
      </c>
      <c r="B143" s="20"/>
      <c r="C143" s="5" t="s">
        <v>49</v>
      </c>
      <c r="D143" s="22"/>
      <c r="E143" s="494"/>
      <c r="F143" s="5" t="s">
        <v>48</v>
      </c>
      <c r="G143" s="106"/>
    </row>
    <row r="144" spans="1:7" x14ac:dyDescent="0.2">
      <c r="A144" s="19" t="s">
        <v>47</v>
      </c>
      <c r="B144" s="21"/>
      <c r="C144" s="19" t="s">
        <v>47</v>
      </c>
      <c r="D144" s="23"/>
      <c r="E144" s="495"/>
      <c r="F144" s="19"/>
      <c r="G144" s="42"/>
    </row>
    <row r="145" spans="1:7" ht="28.5" customHeight="1" x14ac:dyDescent="0.25">
      <c r="A145" s="43" t="str">
        <f ca="1">'Elizabeth H'!A1</f>
        <v>Elizabeth H</v>
      </c>
      <c r="B145" s="44" t="s">
        <v>21</v>
      </c>
      <c r="C145" s="72" t="s">
        <v>22</v>
      </c>
      <c r="D145" s="45"/>
      <c r="E145" s="493" t="s">
        <v>72</v>
      </c>
      <c r="F145" s="39"/>
      <c r="G145" s="40"/>
    </row>
    <row r="146" spans="1:7" x14ac:dyDescent="0.2">
      <c r="A146" s="8" t="s">
        <v>105</v>
      </c>
      <c r="B146" s="53"/>
      <c r="C146" s="52" t="s">
        <v>48</v>
      </c>
      <c r="D146" s="122"/>
      <c r="E146" s="493"/>
      <c r="F146" s="39"/>
      <c r="G146" s="40"/>
    </row>
    <row r="147" spans="1:7" x14ac:dyDescent="0.2">
      <c r="A147" s="492" t="s">
        <v>39</v>
      </c>
      <c r="B147" s="492"/>
      <c r="C147" s="492" t="s">
        <v>40</v>
      </c>
      <c r="D147" s="492"/>
      <c r="E147" s="494"/>
      <c r="F147" s="5" t="s">
        <v>43</v>
      </c>
      <c r="G147" s="41"/>
    </row>
    <row r="148" spans="1:7" x14ac:dyDescent="0.2">
      <c r="A148" s="5" t="s">
        <v>41</v>
      </c>
      <c r="B148" s="115"/>
      <c r="C148" s="5" t="s">
        <v>41</v>
      </c>
      <c r="D148" s="22"/>
      <c r="E148" s="494"/>
      <c r="G148" s="6"/>
    </row>
    <row r="149" spans="1:7" x14ac:dyDescent="0.2">
      <c r="A149" s="5" t="s">
        <v>43</v>
      </c>
      <c r="B149" s="115"/>
      <c r="C149" s="5" t="s">
        <v>43</v>
      </c>
      <c r="D149" s="22"/>
      <c r="E149" s="494"/>
      <c r="F149" s="5" t="s">
        <v>73</v>
      </c>
      <c r="G149" s="22"/>
    </row>
    <row r="150" spans="1:7" x14ac:dyDescent="0.2">
      <c r="A150" s="5" t="s">
        <v>44</v>
      </c>
      <c r="B150" s="115"/>
      <c r="C150" s="5" t="s">
        <v>44</v>
      </c>
      <c r="D150" s="22"/>
      <c r="E150" s="494"/>
      <c r="G150" s="6"/>
    </row>
    <row r="151" spans="1:7" x14ac:dyDescent="0.2">
      <c r="A151" s="5" t="s">
        <v>42</v>
      </c>
      <c r="B151" s="20"/>
      <c r="C151" s="5" t="s">
        <v>42</v>
      </c>
      <c r="D151" s="22"/>
      <c r="E151" s="494"/>
      <c r="F151" s="5" t="s">
        <v>46</v>
      </c>
      <c r="G151" s="106"/>
    </row>
    <row r="152" spans="1:7" x14ac:dyDescent="0.2">
      <c r="A152" s="5" t="s">
        <v>46</v>
      </c>
      <c r="B152" s="105"/>
      <c r="C152" s="5" t="s">
        <v>46</v>
      </c>
      <c r="D152" s="106"/>
      <c r="E152" s="494"/>
      <c r="G152" s="6"/>
    </row>
    <row r="153" spans="1:7" x14ac:dyDescent="0.2">
      <c r="A153" s="5" t="s">
        <v>45</v>
      </c>
      <c r="B153" s="105"/>
      <c r="C153" s="5" t="s">
        <v>45</v>
      </c>
      <c r="D153" s="106"/>
      <c r="E153" s="494"/>
      <c r="F153" s="5" t="s">
        <v>45</v>
      </c>
      <c r="G153" s="106"/>
    </row>
    <row r="154" spans="1:7" x14ac:dyDescent="0.2">
      <c r="A154" s="5" t="s">
        <v>48</v>
      </c>
      <c r="B154" s="105"/>
      <c r="C154" s="5" t="s">
        <v>48</v>
      </c>
      <c r="D154" s="106"/>
      <c r="E154" s="494"/>
      <c r="G154" s="107"/>
    </row>
    <row r="155" spans="1:7" x14ac:dyDescent="0.2">
      <c r="A155" s="5" t="s">
        <v>49</v>
      </c>
      <c r="B155" s="20"/>
      <c r="C155" s="5" t="s">
        <v>49</v>
      </c>
      <c r="D155" s="22"/>
      <c r="E155" s="494"/>
      <c r="F155" s="5" t="s">
        <v>48</v>
      </c>
      <c r="G155" s="106"/>
    </row>
    <row r="156" spans="1:7" x14ac:dyDescent="0.2">
      <c r="A156" s="19" t="s">
        <v>47</v>
      </c>
      <c r="B156" s="21"/>
      <c r="C156" s="19" t="s">
        <v>47</v>
      </c>
      <c r="D156" s="23"/>
      <c r="E156" s="495"/>
      <c r="F156" s="19"/>
      <c r="G156" s="42"/>
    </row>
    <row r="157" spans="1:7" ht="28.5" customHeight="1" x14ac:dyDescent="0.25">
      <c r="A157" s="43" t="str">
        <f ca="1">'Cadette 14'!A1</f>
        <v>Cadette 14</v>
      </c>
      <c r="B157" s="44" t="s">
        <v>21</v>
      </c>
      <c r="C157" s="72" t="s">
        <v>22</v>
      </c>
      <c r="D157" s="46"/>
      <c r="E157" s="493" t="s">
        <v>72</v>
      </c>
      <c r="F157" s="39"/>
      <c r="G157" s="40"/>
    </row>
    <row r="158" spans="1:7" x14ac:dyDescent="0.2">
      <c r="A158" s="8" t="s">
        <v>105</v>
      </c>
      <c r="B158" s="53"/>
      <c r="C158" s="52" t="s">
        <v>48</v>
      </c>
      <c r="D158" s="122"/>
      <c r="E158" s="493"/>
      <c r="F158" s="39"/>
      <c r="G158" s="40"/>
    </row>
    <row r="159" spans="1:7" x14ac:dyDescent="0.2">
      <c r="A159" s="492" t="s">
        <v>39</v>
      </c>
      <c r="B159" s="492"/>
      <c r="C159" s="492" t="s">
        <v>40</v>
      </c>
      <c r="D159" s="492"/>
      <c r="E159" s="494"/>
      <c r="F159" s="5" t="s">
        <v>43</v>
      </c>
      <c r="G159" s="41"/>
    </row>
    <row r="160" spans="1:7" x14ac:dyDescent="0.2">
      <c r="A160" s="5" t="s">
        <v>41</v>
      </c>
      <c r="B160" s="115"/>
      <c r="C160" s="5" t="s">
        <v>41</v>
      </c>
      <c r="D160" s="22"/>
      <c r="E160" s="494"/>
      <c r="G160" s="6"/>
    </row>
    <row r="161" spans="1:7" x14ac:dyDescent="0.2">
      <c r="A161" s="5" t="s">
        <v>43</v>
      </c>
      <c r="B161" s="115"/>
      <c r="C161" s="5" t="s">
        <v>43</v>
      </c>
      <c r="D161" s="22"/>
      <c r="E161" s="494"/>
      <c r="F161" s="5" t="s">
        <v>73</v>
      </c>
      <c r="G161" s="22"/>
    </row>
    <row r="162" spans="1:7" x14ac:dyDescent="0.2">
      <c r="A162" s="5" t="s">
        <v>44</v>
      </c>
      <c r="B162" s="115"/>
      <c r="C162" s="5" t="s">
        <v>44</v>
      </c>
      <c r="D162" s="22"/>
      <c r="E162" s="494"/>
      <c r="G162" s="6"/>
    </row>
    <row r="163" spans="1:7" x14ac:dyDescent="0.2">
      <c r="A163" s="5" t="s">
        <v>42</v>
      </c>
      <c r="B163" s="20"/>
      <c r="C163" s="5" t="s">
        <v>42</v>
      </c>
      <c r="D163" s="22"/>
      <c r="E163" s="494"/>
      <c r="F163" s="5" t="s">
        <v>46</v>
      </c>
      <c r="G163" s="106"/>
    </row>
    <row r="164" spans="1:7" x14ac:dyDescent="0.2">
      <c r="A164" s="5" t="s">
        <v>46</v>
      </c>
      <c r="B164" s="105"/>
      <c r="C164" s="5" t="s">
        <v>46</v>
      </c>
      <c r="D164" s="106"/>
      <c r="E164" s="494"/>
      <c r="G164" s="6"/>
    </row>
    <row r="165" spans="1:7" x14ac:dyDescent="0.2">
      <c r="A165" s="5" t="s">
        <v>45</v>
      </c>
      <c r="B165" s="105"/>
      <c r="C165" s="5" t="s">
        <v>45</v>
      </c>
      <c r="D165" s="106"/>
      <c r="E165" s="494"/>
      <c r="F165" s="5" t="s">
        <v>45</v>
      </c>
      <c r="G165" s="106"/>
    </row>
    <row r="166" spans="1:7" x14ac:dyDescent="0.2">
      <c r="A166" s="5" t="s">
        <v>48</v>
      </c>
      <c r="B166" s="105"/>
      <c r="C166" s="5" t="s">
        <v>48</v>
      </c>
      <c r="D166" s="106"/>
      <c r="E166" s="494"/>
      <c r="G166" s="6"/>
    </row>
    <row r="167" spans="1:7" x14ac:dyDescent="0.2">
      <c r="A167" s="5" t="s">
        <v>49</v>
      </c>
      <c r="B167" s="20"/>
      <c r="C167" s="5" t="s">
        <v>49</v>
      </c>
      <c r="D167" s="22"/>
      <c r="E167" s="494"/>
      <c r="F167" s="5" t="s">
        <v>48</v>
      </c>
      <c r="G167" s="106"/>
    </row>
    <row r="168" spans="1:7" x14ac:dyDescent="0.2">
      <c r="A168" s="19" t="s">
        <v>47</v>
      </c>
      <c r="B168" s="21"/>
      <c r="C168" s="19" t="s">
        <v>47</v>
      </c>
      <c r="D168" s="23"/>
      <c r="E168" s="495"/>
      <c r="F168" s="19"/>
      <c r="G168" s="42"/>
    </row>
    <row r="169" spans="1:7" ht="28.5" customHeight="1" x14ac:dyDescent="0.25">
      <c r="A169" s="43" t="str">
        <f ca="1">'Cadette 15'!A1</f>
        <v>Cadette 15</v>
      </c>
      <c r="B169" s="44" t="s">
        <v>21</v>
      </c>
      <c r="C169" s="72" t="s">
        <v>22</v>
      </c>
      <c r="D169" s="46"/>
      <c r="E169" s="493" t="s">
        <v>72</v>
      </c>
      <c r="F169" s="39"/>
      <c r="G169" s="40"/>
    </row>
    <row r="170" spans="1:7" x14ac:dyDescent="0.2">
      <c r="A170" s="8" t="s">
        <v>105</v>
      </c>
      <c r="B170" s="53"/>
      <c r="C170" s="52" t="s">
        <v>48</v>
      </c>
      <c r="D170" s="122"/>
      <c r="E170" s="493"/>
      <c r="F170" s="39"/>
      <c r="G170" s="40"/>
    </row>
    <row r="171" spans="1:7" x14ac:dyDescent="0.2">
      <c r="A171" s="492" t="s">
        <v>39</v>
      </c>
      <c r="B171" s="492"/>
      <c r="C171" s="492" t="s">
        <v>40</v>
      </c>
      <c r="D171" s="492"/>
      <c r="E171" s="494"/>
      <c r="F171" s="5" t="s">
        <v>43</v>
      </c>
      <c r="G171" s="41"/>
    </row>
    <row r="172" spans="1:7" x14ac:dyDescent="0.2">
      <c r="A172" s="5" t="s">
        <v>41</v>
      </c>
      <c r="B172" s="115"/>
      <c r="C172" s="5" t="s">
        <v>41</v>
      </c>
      <c r="D172" s="22"/>
      <c r="E172" s="494"/>
      <c r="G172" s="6"/>
    </row>
    <row r="173" spans="1:7" x14ac:dyDescent="0.2">
      <c r="A173" s="5" t="s">
        <v>43</v>
      </c>
      <c r="B173" s="115"/>
      <c r="C173" s="5" t="s">
        <v>43</v>
      </c>
      <c r="D173" s="22"/>
      <c r="E173" s="494"/>
      <c r="F173" s="5" t="s">
        <v>73</v>
      </c>
      <c r="G173" s="22"/>
    </row>
    <row r="174" spans="1:7" x14ac:dyDescent="0.2">
      <c r="A174" s="5" t="s">
        <v>44</v>
      </c>
      <c r="B174" s="115"/>
      <c r="C174" s="5" t="s">
        <v>44</v>
      </c>
      <c r="D174" s="22"/>
      <c r="E174" s="494"/>
      <c r="G174" s="6"/>
    </row>
    <row r="175" spans="1:7" x14ac:dyDescent="0.2">
      <c r="A175" s="5" t="s">
        <v>42</v>
      </c>
      <c r="B175" s="115"/>
      <c r="C175" s="5" t="s">
        <v>42</v>
      </c>
      <c r="D175" s="22"/>
      <c r="E175" s="494"/>
      <c r="F175" s="5" t="s">
        <v>46</v>
      </c>
      <c r="G175" s="106"/>
    </row>
    <row r="176" spans="1:7" x14ac:dyDescent="0.2">
      <c r="A176" s="5" t="s">
        <v>46</v>
      </c>
      <c r="B176" s="105"/>
      <c r="C176" s="5" t="s">
        <v>46</v>
      </c>
      <c r="D176" s="106"/>
      <c r="E176" s="494"/>
      <c r="G176" s="6"/>
    </row>
    <row r="177" spans="1:7" x14ac:dyDescent="0.2">
      <c r="A177" s="5" t="s">
        <v>45</v>
      </c>
      <c r="B177" s="105"/>
      <c r="C177" s="5" t="s">
        <v>45</v>
      </c>
      <c r="D177" s="106"/>
      <c r="E177" s="494"/>
      <c r="F177" s="5" t="s">
        <v>45</v>
      </c>
      <c r="G177" s="106"/>
    </row>
    <row r="178" spans="1:7" x14ac:dyDescent="0.2">
      <c r="A178" s="5" t="s">
        <v>48</v>
      </c>
      <c r="B178" s="105"/>
      <c r="C178" s="5" t="s">
        <v>48</v>
      </c>
      <c r="D178" s="106"/>
      <c r="E178" s="494"/>
      <c r="G178" s="6"/>
    </row>
    <row r="179" spans="1:7" x14ac:dyDescent="0.2">
      <c r="A179" s="5" t="s">
        <v>49</v>
      </c>
      <c r="B179" s="20"/>
      <c r="C179" s="5" t="s">
        <v>49</v>
      </c>
      <c r="D179" s="22"/>
      <c r="E179" s="494"/>
      <c r="F179" s="5" t="s">
        <v>48</v>
      </c>
      <c r="G179" s="106"/>
    </row>
    <row r="180" spans="1:7" x14ac:dyDescent="0.2">
      <c r="A180" s="19" t="s">
        <v>47</v>
      </c>
      <c r="B180" s="21"/>
      <c r="C180" s="19" t="s">
        <v>47</v>
      </c>
      <c r="D180" s="23"/>
      <c r="E180" s="495"/>
      <c r="F180" s="19"/>
      <c r="G180" s="42"/>
    </row>
  </sheetData>
  <sheetProtection selectLockedCells="1"/>
  <protectedRanges>
    <protectedRange sqref="D61:G62 D133:G134 D85:G86 D1:G2 D145:G146 D13:G14 D49:G50 D73:G74 D97:G98 D157:G158 D109:G110 D25:G26 D121:G122 D37:G38 D169:G170" name="Range2"/>
    <protectedRange sqref="B1:B2 B73:B74 B157:B158 B13:B14 B121:B122 B37:B38 B49:B50 B61:B62 B25:B26 B85:B86 B145:B146 B97:B98 B109:B110 B133:B134 B169:B170" name="Range1"/>
  </protectedRanges>
  <mergeCells count="45">
    <mergeCell ref="E49:E60"/>
    <mergeCell ref="E61:E72"/>
    <mergeCell ref="E73:E84"/>
    <mergeCell ref="E85:E96"/>
    <mergeCell ref="E169:E180"/>
    <mergeCell ref="E97:E108"/>
    <mergeCell ref="E109:E120"/>
    <mergeCell ref="E121:E132"/>
    <mergeCell ref="E133:E144"/>
    <mergeCell ref="E1:E12"/>
    <mergeCell ref="E13:E24"/>
    <mergeCell ref="E25:E36"/>
    <mergeCell ref="E37:E48"/>
    <mergeCell ref="A3:B3"/>
    <mergeCell ref="C3:D3"/>
    <mergeCell ref="C15:D15"/>
    <mergeCell ref="A15:B15"/>
    <mergeCell ref="A27:B27"/>
    <mergeCell ref="C27:D27"/>
    <mergeCell ref="A51:B51"/>
    <mergeCell ref="C51:D51"/>
    <mergeCell ref="C63:D63"/>
    <mergeCell ref="A63:B63"/>
    <mergeCell ref="C39:D39"/>
    <mergeCell ref="A39:B39"/>
    <mergeCell ref="A135:B135"/>
    <mergeCell ref="C135:D135"/>
    <mergeCell ref="A75:B75"/>
    <mergeCell ref="C75:D75"/>
    <mergeCell ref="C87:D87"/>
    <mergeCell ref="A87:B87"/>
    <mergeCell ref="A99:B99"/>
    <mergeCell ref="C99:D99"/>
    <mergeCell ref="A123:B123"/>
    <mergeCell ref="C123:D123"/>
    <mergeCell ref="A111:B111"/>
    <mergeCell ref="C111:D111"/>
    <mergeCell ref="A171:B171"/>
    <mergeCell ref="C171:D171"/>
    <mergeCell ref="E145:E156"/>
    <mergeCell ref="A147:B147"/>
    <mergeCell ref="C147:D147"/>
    <mergeCell ref="E157:E168"/>
    <mergeCell ref="A159:B159"/>
    <mergeCell ref="C159:D159"/>
  </mergeCells>
  <phoneticPr fontId="2" type="noConversion"/>
  <hyperlinks>
    <hyperlink ref="B2" r:id="rId1"/>
  </hyperlinks>
  <pageMargins left="0.5" right="0.5" top="1" bottom="0.75" header="0.5" footer="0.5"/>
  <pageSetup scale="89" orientation="landscape" horizontalDpi="4294967293" r:id="rId2"/>
  <headerFooter alignWithMargins="0">
    <oddHeader>&amp;C&amp;"Arial,Bold"&amp;14CadetteTrax&amp;"Arial,Regular"&amp;10
&amp;"Arial,Bold"&amp;12Parent Contact Info - &amp;D</oddHeader>
    <oddFooter>&amp;CPage &amp;P</oddFooter>
  </headerFooter>
  <rowBreaks count="4" manualBreakCount="4">
    <brk id="36" max="16383" man="1"/>
    <brk id="72" max="16383" man="1"/>
    <brk id="108" max="16383" man="1"/>
    <brk id="14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9"/>
  <sheetViews>
    <sheetView showGridLines="0" topLeftCell="A69" zoomScale="90" zoomScaleNormal="90" workbookViewId="0">
      <selection activeCell="T1" sqref="T1"/>
    </sheetView>
  </sheetViews>
  <sheetFormatPr defaultRowHeight="12.75" x14ac:dyDescent="0.2"/>
  <cols>
    <col min="1" max="1" width="2.7109375" style="363" customWidth="1"/>
    <col min="2" max="2" width="30.7109375" style="363" customWidth="1"/>
    <col min="3" max="4" width="2.5703125" style="363" customWidth="1"/>
    <col min="5" max="5" width="2.7109375" style="363" bestFit="1" customWidth="1"/>
    <col min="6" max="6" width="30.28515625" style="363" customWidth="1"/>
    <col min="7" max="7" width="3" style="363" customWidth="1"/>
    <col min="8" max="8" width="3.140625" style="363" customWidth="1"/>
    <col min="9" max="9" width="2" style="363" customWidth="1"/>
    <col min="10" max="10" width="30.28515625" style="363" customWidth="1"/>
    <col min="11" max="11" width="3" style="363" customWidth="1"/>
    <col min="12" max="12" width="3.140625" style="363" customWidth="1"/>
    <col min="13" max="13" width="2" style="363" customWidth="1"/>
    <col min="14" max="14" width="30.28515625" style="363" customWidth="1"/>
    <col min="15" max="16" width="3" style="363" customWidth="1"/>
    <col min="17" max="17" width="2.7109375" style="363" customWidth="1"/>
    <col min="18" max="18" width="30.5703125" style="363" customWidth="1"/>
    <col min="19" max="19" width="2.7109375" style="363" customWidth="1"/>
    <col min="20" max="16384" width="9.140625" style="363"/>
  </cols>
  <sheetData>
    <row r="1" spans="1:21" ht="21" customHeight="1" x14ac:dyDescent="0.35">
      <c r="A1" s="619" t="str">
        <f>'Parent Contact Info'!B65</f>
        <v>Olivia</v>
      </c>
      <c r="B1" s="620"/>
      <c r="C1" s="620"/>
      <c r="D1" s="388"/>
      <c r="E1" s="610" t="s">
        <v>16</v>
      </c>
      <c r="F1" s="615"/>
      <c r="G1" s="615"/>
      <c r="I1" s="610" t="s">
        <v>16</v>
      </c>
      <c r="J1" s="610"/>
      <c r="K1" s="610"/>
      <c r="M1" s="610" t="s">
        <v>16</v>
      </c>
      <c r="N1" s="610"/>
      <c r="O1" s="610"/>
      <c r="Q1" s="610" t="s">
        <v>16</v>
      </c>
      <c r="R1" s="610"/>
      <c r="S1" s="610"/>
      <c r="T1" s="361"/>
      <c r="U1" s="361"/>
    </row>
    <row r="2" spans="1:21" s="367" customFormat="1" ht="13.5" thickBot="1" x14ac:dyDescent="0.25">
      <c r="A2" s="364"/>
      <c r="B2" s="365"/>
      <c r="C2" s="366" t="s">
        <v>17</v>
      </c>
      <c r="D2" s="365"/>
      <c r="E2" s="583" t="str">
        <f>Badges!B52</f>
        <v>Public Speaker</v>
      </c>
      <c r="F2" s="584"/>
      <c r="G2" s="584"/>
      <c r="H2" s="363"/>
      <c r="I2" s="583" t="str">
        <f>Badges!B122</f>
        <v>Book Artist</v>
      </c>
      <c r="J2" s="584"/>
      <c r="K2" s="584"/>
      <c r="L2" s="363"/>
      <c r="M2" s="583" t="str">
        <f>Badges!B191</f>
        <v>Trailblazing</v>
      </c>
      <c r="N2" s="584"/>
      <c r="O2" s="584"/>
      <c r="Q2" s="583" t="str">
        <f>Badges!B261</f>
        <v>Animal Helpers</v>
      </c>
      <c r="R2" s="584"/>
      <c r="S2" s="584"/>
      <c r="T2" s="361"/>
      <c r="U2" s="361"/>
    </row>
    <row r="3" spans="1:21" x14ac:dyDescent="0.2">
      <c r="A3" s="617" t="s">
        <v>147</v>
      </c>
      <c r="B3" s="618"/>
      <c r="C3" s="368">
        <f>INT(COUNTIF(C5:C21,"C"))+INT(COUNTIF(C73:C85,"C"))</f>
        <v>3</v>
      </c>
      <c r="E3" s="369">
        <v>2</v>
      </c>
      <c r="F3" s="370" t="str">
        <f>Badges!C57</f>
        <v>Focus on body language</v>
      </c>
      <c r="G3" s="371"/>
      <c r="I3" s="369">
        <v>3</v>
      </c>
      <c r="J3" s="370" t="str">
        <f>Badges!C131</f>
        <v>Try out book artist techniques</v>
      </c>
      <c r="K3" s="371"/>
      <c r="M3" s="369">
        <v>4</v>
      </c>
      <c r="N3" s="370" t="str">
        <f>Badges!C204</f>
        <v>Gain some trailblazing know-how</v>
      </c>
      <c r="O3" s="371"/>
      <c r="Q3" s="369">
        <v>5</v>
      </c>
      <c r="R3" s="370" t="str">
        <f>Badges!C278</f>
        <v>Look at how animals might help us</v>
      </c>
      <c r="S3" s="371"/>
      <c r="T3" s="361"/>
      <c r="U3" s="361"/>
    </row>
    <row r="4" spans="1:21" x14ac:dyDescent="0.2">
      <c r="A4" s="577" t="str">
        <f>Summary!A3</f>
        <v>It's Your World -- Change It!</v>
      </c>
      <c r="B4" s="577"/>
      <c r="C4" s="577"/>
      <c r="E4" s="369"/>
      <c r="F4" s="370" t="str">
        <f>Badges!C58</f>
        <v>Get a group together and play</v>
      </c>
      <c r="G4" s="372" t="str">
        <f>IF(Badges!I58="A","A"," ")</f>
        <v xml:space="preserve"> </v>
      </c>
      <c r="I4" s="369"/>
      <c r="J4" s="370" t="str">
        <f>Badges!C132</f>
        <v>Fold method and glue method</v>
      </c>
      <c r="K4" s="372" t="str">
        <f>IF(Badges!I132="A","A"," ")</f>
        <v xml:space="preserve"> </v>
      </c>
      <c r="M4" s="369"/>
      <c r="N4" s="370" t="str">
        <f>Badges!C205</f>
        <v>Learn how to purify water</v>
      </c>
      <c r="O4" s="372" t="str">
        <f>IF(Badges!I205="A","A"," ")</f>
        <v xml:space="preserve"> </v>
      </c>
      <c r="Q4" s="369"/>
      <c r="R4" s="370" t="str">
        <f>Badges!C279</f>
        <v>Get a sense of different animals'</v>
      </c>
      <c r="S4" s="372" t="str">
        <f>IF(Badges!I279="A","A"," ")</f>
        <v>A</v>
      </c>
      <c r="T4" s="361"/>
      <c r="U4" s="361"/>
    </row>
    <row r="5" spans="1:21" ht="12.75" customHeight="1" x14ac:dyDescent="0.2">
      <c r="A5" s="608" t="str">
        <f>Summary!A4</f>
        <v>Digital Movie Maker</v>
      </c>
      <c r="B5" s="609"/>
      <c r="C5" s="373" t="str">
        <f>IF(Badges!I28="C","C",IF(Badges!I28="P","P",""))</f>
        <v>C</v>
      </c>
      <c r="E5" s="369"/>
      <c r="F5" s="370" t="str">
        <f>Badges!C59</f>
        <v>Videotape yourself miming one</v>
      </c>
      <c r="G5" s="372" t="str">
        <f>IF(Badges!I59="A","A"," ")</f>
        <v xml:space="preserve"> </v>
      </c>
      <c r="I5" s="369"/>
      <c r="J5" s="370" t="str">
        <f>Badges!C133</f>
        <v>Fold method and stitch method</v>
      </c>
      <c r="K5" s="372" t="str">
        <f>IF(Badges!I133="A","A"," ")</f>
        <v>A</v>
      </c>
      <c r="M5" s="369"/>
      <c r="N5" s="370" t="str">
        <f>Badges!C206</f>
        <v>Practice navigating with a map and</v>
      </c>
      <c r="O5" s="372" t="str">
        <f>IF(Badges!I206="A","A"," ")</f>
        <v xml:space="preserve"> </v>
      </c>
      <c r="Q5" s="369"/>
      <c r="R5" s="370" t="str">
        <f>Badges!C280</f>
        <v>Talk to an animal expert at a zoo</v>
      </c>
      <c r="S5" s="372" t="str">
        <f>IF(Badges!I280="A","A"," ")</f>
        <v xml:space="preserve"> </v>
      </c>
      <c r="T5" s="361"/>
      <c r="U5" s="361"/>
    </row>
    <row r="6" spans="1:21" ht="12.75" customHeight="1" x14ac:dyDescent="0.2">
      <c r="A6" s="606" t="str">
        <f>Summary!A5</f>
        <v>Eating for Beauty</v>
      </c>
      <c r="B6" s="607"/>
      <c r="C6" s="374" t="str">
        <f>IF(Badges!I51="C","C",IF(Badges!I51="P","P",""))</f>
        <v/>
      </c>
      <c r="E6" s="369"/>
      <c r="F6" s="370" t="str">
        <f>Badges!C60</f>
        <v>Pretend an item is something else</v>
      </c>
      <c r="G6" s="372" t="str">
        <f>IF(Badges!I60="A","A"," ")</f>
        <v xml:space="preserve"> </v>
      </c>
      <c r="I6" s="369"/>
      <c r="J6" s="370" t="str">
        <f>Badges!C134</f>
        <v>Glue method and stitch method</v>
      </c>
      <c r="K6" s="372" t="str">
        <f>IF(Badges!I134="A","A"," ")</f>
        <v xml:space="preserve"> </v>
      </c>
      <c r="M6" s="369"/>
      <c r="N6" s="370" t="str">
        <f>Badges!C207</f>
        <v>Pitch your tent three times in three</v>
      </c>
      <c r="O6" s="372" t="str">
        <f>IF(Badges!I207="A","A"," ")</f>
        <v xml:space="preserve"> </v>
      </c>
      <c r="Q6" s="369"/>
      <c r="R6" s="370" t="str">
        <f>Badges!C281</f>
        <v>Practice being a scientist</v>
      </c>
      <c r="S6" s="372" t="str">
        <f>IF(Badges!I281="A","A"," ")</f>
        <v xml:space="preserve"> </v>
      </c>
      <c r="T6" s="361"/>
      <c r="U6" s="361"/>
    </row>
    <row r="7" spans="1:21" x14ac:dyDescent="0.2">
      <c r="A7" s="606" t="str">
        <f>Summary!A6</f>
        <v>Public Speaker</v>
      </c>
      <c r="B7" s="607"/>
      <c r="C7" s="374" t="str">
        <f>IF(Badges!I74="C","C",IF(Badges!I74="P","P",""))</f>
        <v/>
      </c>
      <c r="E7" s="369">
        <v>3</v>
      </c>
      <c r="F7" s="370" t="str">
        <f>Badges!C61</f>
        <v>Find your voice</v>
      </c>
      <c r="G7" s="371"/>
      <c r="I7" s="369">
        <v>4</v>
      </c>
      <c r="J7" s="370" t="str">
        <f>Badges!C135</f>
        <v>Focus on function</v>
      </c>
      <c r="K7" s="371"/>
      <c r="M7" s="369">
        <v>5</v>
      </c>
      <c r="N7" s="370" t="str">
        <f>Badges!C208</f>
        <v>Head out on the trail</v>
      </c>
      <c r="O7" s="371"/>
      <c r="Q7" s="583" t="str">
        <f>Badges!B284</f>
        <v>Field Day</v>
      </c>
      <c r="R7" s="584"/>
      <c r="S7" s="584"/>
    </row>
    <row r="8" spans="1:21" x14ac:dyDescent="0.2">
      <c r="A8" s="606" t="str">
        <f>Summary!A7</f>
        <v>Science of Happiness</v>
      </c>
      <c r="B8" s="607"/>
      <c r="C8" s="374" t="str">
        <f>IF(Badges!I97="C","C",IF(Badges!I97="P","P",""))</f>
        <v/>
      </c>
      <c r="E8" s="369"/>
      <c r="F8" s="370" t="str">
        <f>Badges!C62</f>
        <v>Repeat one word, one sentence, and</v>
      </c>
      <c r="G8" s="372" t="str">
        <f>IF(Badges!I62="A","A"," ")</f>
        <v xml:space="preserve"> </v>
      </c>
      <c r="I8" s="369"/>
      <c r="J8" s="370" t="str">
        <f>Badges!C136</f>
        <v>Make an organizational book</v>
      </c>
      <c r="K8" s="372" t="str">
        <f>IF(Badges!I136="A","A"," ")</f>
        <v xml:space="preserve"> </v>
      </c>
      <c r="M8" s="369"/>
      <c r="N8" s="370" t="str">
        <f>Badges!C209</f>
        <v>Play stuff-sack dramatics</v>
      </c>
      <c r="O8" s="372" t="str">
        <f>IF(Badges!I209="A","A"," ")</f>
        <v xml:space="preserve"> </v>
      </c>
      <c r="Q8" s="369">
        <v>1</v>
      </c>
      <c r="R8" s="370" t="str">
        <f>Badges!C285</f>
        <v>Team up and dress up</v>
      </c>
      <c r="S8" s="371"/>
    </row>
    <row r="9" spans="1:21" x14ac:dyDescent="0.2">
      <c r="A9" s="613" t="str">
        <f>Summary!A8</f>
        <v>Screenwriter</v>
      </c>
      <c r="B9" s="614"/>
      <c r="C9" s="375" t="str">
        <f>IF(Badges!I120="C","C",IF(Badges!I120="P","P",""))</f>
        <v/>
      </c>
      <c r="E9" s="369"/>
      <c r="F9" s="370" t="str">
        <f>Badges!C63</f>
        <v>Tell your own story, from birth until</v>
      </c>
      <c r="G9" s="372" t="str">
        <f>IF(Badges!I63="A","A"," ")</f>
        <v xml:space="preserve"> </v>
      </c>
      <c r="I9" s="369"/>
      <c r="J9" s="370" t="str">
        <f>Badges!C137</f>
        <v>Make a scrapbook, memory book,</v>
      </c>
      <c r="K9" s="372" t="str">
        <f>IF(Badges!I137="A","A"," ")</f>
        <v xml:space="preserve"> </v>
      </c>
      <c r="M9" s="369"/>
      <c r="N9" s="370" t="str">
        <f>Badges!C210</f>
        <v>See the stars</v>
      </c>
      <c r="O9" s="372" t="str">
        <f>IF(Badges!I210="A","A"," ")</f>
        <v xml:space="preserve"> </v>
      </c>
      <c r="Q9" s="369"/>
      <c r="R9" s="370" t="str">
        <f>Badges!C286</f>
        <v>Go, Blue! Go, Red!</v>
      </c>
      <c r="S9" s="372" t="str">
        <f>IF(Badges!I286="A","A"," ")</f>
        <v xml:space="preserve"> </v>
      </c>
    </row>
    <row r="10" spans="1:21" x14ac:dyDescent="0.2">
      <c r="A10" s="577" t="str">
        <f>Summary!A9</f>
        <v>It's Your Planet -- Love It!</v>
      </c>
      <c r="B10" s="577"/>
      <c r="C10" s="577"/>
      <c r="E10" s="369"/>
      <c r="F10" s="370" t="str">
        <f>Badges!C64</f>
        <v>Practice impressions of three</v>
      </c>
      <c r="G10" s="372" t="str">
        <f>IF(Badges!I64="A","A"," ")</f>
        <v xml:space="preserve"> </v>
      </c>
      <c r="I10" s="369"/>
      <c r="J10" s="370" t="str">
        <f>Badges!C138</f>
        <v>Make a gift book</v>
      </c>
      <c r="K10" s="372" t="str">
        <f>IF(Badges!I138="A","A"," ")</f>
        <v xml:space="preserve"> </v>
      </c>
      <c r="M10" s="369"/>
      <c r="N10" s="370" t="str">
        <f>Badges!C211</f>
        <v>Tell a progressive story</v>
      </c>
      <c r="O10" s="372" t="str">
        <f>IF(Badges!I211="A","A"," ")</f>
        <v xml:space="preserve"> </v>
      </c>
      <c r="Q10" s="369"/>
      <c r="R10" s="370" t="str">
        <f>Badges!C287</f>
        <v>Unique uniforms</v>
      </c>
      <c r="S10" s="372" t="str">
        <f>IF(Badges!I287="A","A"," ")</f>
        <v xml:space="preserve"> </v>
      </c>
    </row>
    <row r="11" spans="1:21" x14ac:dyDescent="0.2">
      <c r="A11" s="608" t="str">
        <f>Summary!A10</f>
        <v>Book Artist</v>
      </c>
      <c r="B11" s="609"/>
      <c r="C11" s="373" t="str">
        <f>IF(Badges!I144="C","C",IF(Badges!I144="P","P",""))</f>
        <v>P</v>
      </c>
      <c r="E11" s="369">
        <v>4</v>
      </c>
      <c r="F11" s="370" t="str">
        <f>Badges!C65</f>
        <v>Choose or create a piece to perform</v>
      </c>
      <c r="G11" s="371"/>
      <c r="I11" s="369">
        <v>5</v>
      </c>
      <c r="J11" s="370" t="str">
        <f>Badges!C139</f>
        <v>Focus on style</v>
      </c>
      <c r="K11" s="371"/>
      <c r="M11" s="583" t="str">
        <f>Badges!B214</f>
        <v>Babysitter</v>
      </c>
      <c r="N11" s="584"/>
      <c r="O11" s="584"/>
      <c r="Q11" s="369"/>
      <c r="R11" s="370" t="str">
        <f>Badges!C288</f>
        <v>Theme costumes</v>
      </c>
      <c r="S11" s="372" t="str">
        <f>IF(Badges!I288="A","A"," ")</f>
        <v xml:space="preserve"> </v>
      </c>
    </row>
    <row r="12" spans="1:21" x14ac:dyDescent="0.2">
      <c r="A12" s="606" t="str">
        <f>Summary!A11</f>
        <v>Woodworker</v>
      </c>
      <c r="B12" s="607"/>
      <c r="C12" s="374" t="str">
        <f>IF(Badges!I167="C","C",IF(Badges!I167="P","P",""))</f>
        <v/>
      </c>
      <c r="E12" s="369"/>
      <c r="F12" s="370" t="str">
        <f>Badges!C66</f>
        <v>Write a speech about something</v>
      </c>
      <c r="G12" s="372" t="str">
        <f>IF(Badges!I66="A","A"," ")</f>
        <v xml:space="preserve"> </v>
      </c>
      <c r="I12" s="369"/>
      <c r="J12" s="370" t="str">
        <f>Badges!C140</f>
        <v xml:space="preserve">Make a book from something </v>
      </c>
      <c r="K12" s="372" t="str">
        <f>IF(Badges!I140="A","A"," ")</f>
        <v>A</v>
      </c>
      <c r="M12" s="369">
        <v>1</v>
      </c>
      <c r="N12" s="370" t="str">
        <f>Badges!C215</f>
        <v>Get to know how kids develop</v>
      </c>
      <c r="O12" s="371"/>
      <c r="Q12" s="369">
        <v>2</v>
      </c>
      <c r="R12" s="370" t="str">
        <f>Badges!C289</f>
        <v>Host a historical game</v>
      </c>
      <c r="S12" s="371"/>
    </row>
    <row r="13" spans="1:21" x14ac:dyDescent="0.2">
      <c r="A13" s="606" t="str">
        <f>Summary!A12</f>
        <v>Special Agent</v>
      </c>
      <c r="B13" s="607"/>
      <c r="C13" s="374" t="str">
        <f>IF(Badges!I190="C","C",IF(Badges!I190="P","P",""))</f>
        <v/>
      </c>
      <c r="E13" s="369"/>
      <c r="F13" s="370" t="str">
        <f>Badges!C67</f>
        <v>Create a piece for a character</v>
      </c>
      <c r="G13" s="372" t="str">
        <f>IF(Badges!I67="A","A"," ")</f>
        <v xml:space="preserve"> </v>
      </c>
      <c r="I13" s="369"/>
      <c r="J13" s="370" t="str">
        <f>Badges!C141</f>
        <v>Try a different binding technique or</v>
      </c>
      <c r="K13" s="372" t="str">
        <f>IF(Badges!I141="A","A"," ")</f>
        <v xml:space="preserve"> </v>
      </c>
      <c r="M13" s="369"/>
      <c r="N13" s="370" t="str">
        <f>Badges!C216</f>
        <v>Observe kids in person for at least</v>
      </c>
      <c r="O13" s="372" t="str">
        <f>IF(Badges!I216="A","A"," ")</f>
        <v xml:space="preserve"> </v>
      </c>
      <c r="Q13" s="369"/>
      <c r="R13" s="370" t="str">
        <f>Badges!C290</f>
        <v>An amazing race</v>
      </c>
      <c r="S13" s="372" t="str">
        <f>IF(Badges!I290="A","A"," ")</f>
        <v xml:space="preserve"> </v>
      </c>
    </row>
    <row r="14" spans="1:21" x14ac:dyDescent="0.2">
      <c r="A14" s="606" t="str">
        <f>Summary!A13</f>
        <v>Trailblazing</v>
      </c>
      <c r="B14" s="607"/>
      <c r="C14" s="374" t="str">
        <f>IF(Badges!I213="C","C",IF(Badges!I213="P","P",""))</f>
        <v/>
      </c>
      <c r="E14" s="369"/>
      <c r="F14" s="370" t="str">
        <f>Badges!C68</f>
        <v>Pick an existing piece</v>
      </c>
      <c r="G14" s="372" t="str">
        <f>IF(Badges!I68="A","A"," ")</f>
        <v xml:space="preserve"> </v>
      </c>
      <c r="I14" s="369"/>
      <c r="J14" s="370" t="str">
        <f>Badges!C142</f>
        <v>Get creative with the definition of</v>
      </c>
      <c r="K14" s="372" t="str">
        <f>IF(Badges!I142="A","A"," ")</f>
        <v xml:space="preserve"> </v>
      </c>
      <c r="M14" s="369"/>
      <c r="N14" s="370" t="str">
        <f>Badges!C217</f>
        <v xml:space="preserve">Ask an expert  </v>
      </c>
      <c r="O14" s="372" t="str">
        <f>IF(Badges!I217="A","A"," ")</f>
        <v xml:space="preserve"> </v>
      </c>
      <c r="Q14" s="369"/>
      <c r="R14" s="370" t="str">
        <f>Badges!C291</f>
        <v>Target practice</v>
      </c>
      <c r="S14" s="372" t="str">
        <f>IF(Badges!I291="A","A"," ")</f>
        <v xml:space="preserve"> </v>
      </c>
    </row>
    <row r="15" spans="1:21" x14ac:dyDescent="0.2">
      <c r="A15" s="613" t="str">
        <f>Summary!A14</f>
        <v>Babysitter</v>
      </c>
      <c r="B15" s="614"/>
      <c r="C15" s="375" t="str">
        <f>IF(Badges!I236="C","C",IF(Badges!I236="P","P",""))</f>
        <v>P</v>
      </c>
      <c r="E15" s="369">
        <v>5</v>
      </c>
      <c r="F15" s="370" t="str">
        <f>Badges!C69</f>
        <v>Get onstage</v>
      </c>
      <c r="G15" s="371"/>
      <c r="I15" s="583" t="str">
        <f>Badges!B145</f>
        <v>Woodworker</v>
      </c>
      <c r="J15" s="584"/>
      <c r="K15" s="584"/>
      <c r="M15" s="369"/>
      <c r="N15" s="370" t="str">
        <f>Badges!C218</f>
        <v>Find information at the library or</v>
      </c>
      <c r="O15" s="372" t="str">
        <f>IF(Badges!I218="A","A"," ")</f>
        <v xml:space="preserve"> </v>
      </c>
      <c r="Q15" s="369"/>
      <c r="R15" s="370" t="str">
        <f>Badges!C292</f>
        <v>Tests of strength</v>
      </c>
      <c r="S15" s="372" t="str">
        <f>IF(Badges!I292="A","A"," ")</f>
        <v xml:space="preserve"> </v>
      </c>
    </row>
    <row r="16" spans="1:21" x14ac:dyDescent="0.2">
      <c r="A16" s="577" t="str">
        <f>Summary!A15</f>
        <v>It's Your Story -- Tell It!</v>
      </c>
      <c r="B16" s="577"/>
      <c r="C16" s="577"/>
      <c r="E16" s="369"/>
      <c r="F16" s="370" t="str">
        <f>Badges!C70</f>
        <v>Create a theater in your own home</v>
      </c>
      <c r="G16" s="372" t="str">
        <f>IF(Badges!I70="A","A"," ")</f>
        <v xml:space="preserve"> </v>
      </c>
      <c r="I16" s="369">
        <v>1</v>
      </c>
      <c r="J16" s="370" t="str">
        <f>Badges!C146</f>
        <v>Swing a hammer</v>
      </c>
      <c r="K16" s="371"/>
      <c r="M16" s="369">
        <v>2</v>
      </c>
      <c r="N16" s="370" t="str">
        <f>Badges!C219</f>
        <v>Prepare for challenges</v>
      </c>
      <c r="O16" s="371"/>
      <c r="Q16" s="369">
        <v>3</v>
      </c>
      <c r="R16" s="370" t="str">
        <f>Badges!C293</f>
        <v>Play a scientific game</v>
      </c>
      <c r="S16" s="371"/>
    </row>
    <row r="17" spans="1:19" x14ac:dyDescent="0.2">
      <c r="A17" s="608" t="str">
        <f>Summary!A16</f>
        <v>Night Owl</v>
      </c>
      <c r="B17" s="609"/>
      <c r="C17" s="373" t="str">
        <f>IF(Badges!I260="C","C",IF(Badges!I260="P","P",""))</f>
        <v/>
      </c>
      <c r="E17" s="369"/>
      <c r="F17" s="370" t="str">
        <f>Badges!C71</f>
        <v>Perform at school</v>
      </c>
      <c r="G17" s="372" t="str">
        <f>IF(Badges!I71="A","A"," ")</f>
        <v xml:space="preserve"> </v>
      </c>
      <c r="I17" s="369"/>
      <c r="J17" s="370" t="str">
        <f>Badges!C147</f>
        <v>Write your name in nails</v>
      </c>
      <c r="K17" s="372" t="str">
        <f>IF(Badges!I146="A","A"," ")</f>
        <v xml:space="preserve"> </v>
      </c>
      <c r="M17" s="369"/>
      <c r="N17" s="370" t="str">
        <f>Badges!C220</f>
        <v>Attend a babysitter training course</v>
      </c>
      <c r="O17" s="372" t="str">
        <f>IF(Badges!I220="A","A"," ")</f>
        <v xml:space="preserve"> </v>
      </c>
      <c r="Q17" s="369"/>
      <c r="R17" s="370" t="str">
        <f>Badges!C294</f>
        <v>Construction challenge</v>
      </c>
      <c r="S17" s="372" t="str">
        <f>IF(Badges!I294="A","A"," ")</f>
        <v xml:space="preserve"> </v>
      </c>
    </row>
    <row r="18" spans="1:19" x14ac:dyDescent="0.2">
      <c r="A18" s="606" t="str">
        <f>Summary!A17</f>
        <v>Animal Helpers</v>
      </c>
      <c r="B18" s="607"/>
      <c r="C18" s="374" t="str">
        <f>IF(Badges!I283="C","C",IF(Badges!I283="P","P",""))</f>
        <v>C</v>
      </c>
      <c r="E18" s="369"/>
      <c r="F18" s="370" t="str">
        <f>Badges!C72</f>
        <v>Go to your audience</v>
      </c>
      <c r="G18" s="372" t="str">
        <f>IF(Badges!I72="A","A"," ")</f>
        <v xml:space="preserve"> </v>
      </c>
      <c r="I18" s="369"/>
      <c r="J18" s="370" t="str">
        <f>Badges!C148</f>
        <v>Make a design with nails on wood</v>
      </c>
      <c r="K18" s="372" t="str">
        <f>IF(Badges!I147="A","A"," ")</f>
        <v xml:space="preserve"> </v>
      </c>
      <c r="M18" s="369"/>
      <c r="N18" s="370" t="str">
        <f>Badges!C221</f>
        <v>Interview five moms about what they</v>
      </c>
      <c r="O18" s="372" t="str">
        <f>IF(Badges!I221="A","A"," ")</f>
        <v xml:space="preserve"> </v>
      </c>
      <c r="Q18" s="369"/>
      <c r="R18" s="370" t="str">
        <f>Badges!C295</f>
        <v>Soar winners</v>
      </c>
      <c r="S18" s="372" t="str">
        <f>IF(Badges!I295="A","A"," ")</f>
        <v xml:space="preserve"> </v>
      </c>
    </row>
    <row r="19" spans="1:19" x14ac:dyDescent="0.2">
      <c r="A19" s="606" t="str">
        <f>Summary!A18</f>
        <v>Field Day</v>
      </c>
      <c r="B19" s="607"/>
      <c r="C19" s="374" t="str">
        <f>IF(Badges!I306="C","C",IF(Badges!I306="P","P",""))</f>
        <v/>
      </c>
      <c r="E19" s="583" t="str">
        <f>Badges!B75</f>
        <v>Science of Happiness</v>
      </c>
      <c r="F19" s="584"/>
      <c r="G19" s="584"/>
      <c r="I19" s="369"/>
      <c r="J19" s="370" t="str">
        <f>Badges!C149</f>
        <v>Create a sculpture</v>
      </c>
      <c r="K19" s="372" t="str">
        <f>IF(Badges!I148="A","A"," ")</f>
        <v xml:space="preserve"> </v>
      </c>
      <c r="M19" s="369"/>
      <c r="N19" s="370" t="str">
        <f>Badges!C222</f>
        <v>Interview five experienced babysitters</v>
      </c>
      <c r="O19" s="372" t="str">
        <f>IF(Badges!I222="A","A"," ")</f>
        <v xml:space="preserve"> </v>
      </c>
      <c r="Q19" s="369"/>
      <c r="R19" s="370" t="str">
        <f>Badges!C296</f>
        <v>Make it "flink."</v>
      </c>
      <c r="S19" s="372" t="str">
        <f>IF(Badges!I296="A","A"," ")</f>
        <v xml:space="preserve"> </v>
      </c>
    </row>
    <row r="20" spans="1:19" x14ac:dyDescent="0.2">
      <c r="A20" s="606" t="str">
        <f>Summary!A19</f>
        <v>Entrepreneur</v>
      </c>
      <c r="B20" s="607"/>
      <c r="C20" s="374" t="str">
        <f>IF(Badges!I329="C","C",IF(Badges!I329="P","P",""))</f>
        <v/>
      </c>
      <c r="E20" s="369">
        <v>1</v>
      </c>
      <c r="F20" s="370" t="str">
        <f>Badges!C76</f>
        <v>Make yourself happier</v>
      </c>
      <c r="G20" s="371"/>
      <c r="I20" s="369">
        <v>2</v>
      </c>
      <c r="J20" s="370" t="str">
        <f>Badges!C150</f>
        <v>Keep it level</v>
      </c>
      <c r="K20" s="371"/>
      <c r="M20" s="369">
        <v>3</v>
      </c>
      <c r="N20" s="370" t="str">
        <f>Badges!C223</f>
        <v>Focus on play</v>
      </c>
      <c r="O20" s="371"/>
      <c r="Q20" s="369">
        <v>4</v>
      </c>
      <c r="R20" s="370" t="str">
        <f>Badges!C297</f>
        <v>Find fun in fiction</v>
      </c>
      <c r="S20" s="371"/>
    </row>
    <row r="21" spans="1:19" x14ac:dyDescent="0.2">
      <c r="A21" s="606" t="str">
        <f>Summary!A20</f>
        <v>Netiquette</v>
      </c>
      <c r="B21" s="607"/>
      <c r="C21" s="374" t="str">
        <f>IF(Badges!I352="C","C",IF(Badges!I352="P","P",""))</f>
        <v/>
      </c>
      <c r="E21" s="369"/>
      <c r="F21" s="370" t="str">
        <f>Badges!C77</f>
        <v>Get into a state of "flow"</v>
      </c>
      <c r="G21" s="372" t="str">
        <f>IF(Badges!I77="A","A"," ")</f>
        <v xml:space="preserve"> </v>
      </c>
      <c r="I21" s="369"/>
      <c r="J21" s="370" t="str">
        <f>Badges!C151</f>
        <v>Level up</v>
      </c>
      <c r="K21" s="372" t="str">
        <f>IF(Badges!I150="A","A"," ")</f>
        <v xml:space="preserve"> </v>
      </c>
      <c r="M21" s="369"/>
      <c r="N21" s="370" t="str">
        <f>Badges!C224</f>
        <v>Interview an educational toy or game</v>
      </c>
      <c r="O21" s="372" t="str">
        <f>IF(Badges!I224="A","A"," ")</f>
        <v xml:space="preserve"> </v>
      </c>
      <c r="Q21" s="369"/>
      <c r="R21" s="370" t="str">
        <f>Badges!C298</f>
        <v>From read to reality</v>
      </c>
      <c r="S21" s="372" t="str">
        <f>IF(Badges!I298="A","A"," ")</f>
        <v xml:space="preserve"> </v>
      </c>
    </row>
    <row r="22" spans="1:19" x14ac:dyDescent="0.2">
      <c r="A22" s="376"/>
      <c r="B22" s="377"/>
      <c r="C22" s="415"/>
      <c r="E22" s="369"/>
      <c r="F22" s="370" t="str">
        <f>Badges!C78</f>
        <v>Count three blessings</v>
      </c>
      <c r="G22" s="372" t="str">
        <f>IF(Badges!I78="A","A"," ")</f>
        <v xml:space="preserve"> </v>
      </c>
      <c r="I22" s="369"/>
      <c r="J22" s="370" t="str">
        <f>Badges!C152</f>
        <v>Make it right</v>
      </c>
      <c r="K22" s="372" t="str">
        <f>IF(Badges!I151="A","A"," ")</f>
        <v xml:space="preserve"> </v>
      </c>
      <c r="M22" s="369"/>
      <c r="N22" s="370" t="str">
        <f>Badges!C225</f>
        <v>Observe kids at a toy store for two</v>
      </c>
      <c r="O22" s="372" t="str">
        <f>IF(Badges!I225="A","A"," ")</f>
        <v xml:space="preserve"> </v>
      </c>
      <c r="Q22" s="369"/>
      <c r="R22" s="370" t="str">
        <f>Badges!C299</f>
        <v>From virtual to reality</v>
      </c>
      <c r="S22" s="372" t="str">
        <f>IF(Badges!I299="A","A"," ")</f>
        <v xml:space="preserve"> </v>
      </c>
    </row>
    <row r="23" spans="1:19" x14ac:dyDescent="0.2">
      <c r="A23" s="583" t="str">
        <f>Badges!B6</f>
        <v>Digital Movie Maker</v>
      </c>
      <c r="B23" s="584"/>
      <c r="C23" s="584"/>
      <c r="E23" s="369"/>
      <c r="F23" s="370" t="str">
        <f>Badges!C79</f>
        <v>Stop and smell the roses</v>
      </c>
      <c r="G23" s="372" t="str">
        <f>IF(Badges!I79="A","A"," ")</f>
        <v xml:space="preserve"> </v>
      </c>
      <c r="I23" s="369"/>
      <c r="J23" s="370" t="str">
        <f>Badges!C153</f>
        <v>Do a survey</v>
      </c>
      <c r="K23" s="372" t="str">
        <f>IF(Badges!I152="A","A"," ")</f>
        <v xml:space="preserve"> </v>
      </c>
      <c r="M23" s="369"/>
      <c r="N23" s="370" t="str">
        <f>Badges!C226</f>
        <v>Volunteer for at least two hours</v>
      </c>
      <c r="O23" s="372" t="str">
        <f>IF(Badges!I226="A","A"," ")</f>
        <v xml:space="preserve"> </v>
      </c>
      <c r="Q23" s="369"/>
      <c r="R23" s="370" t="str">
        <f>Badges!C300</f>
        <v>From board to reality</v>
      </c>
      <c r="S23" s="372" t="str">
        <f>IF(Badges!I300="A","A"," ")</f>
        <v xml:space="preserve"> </v>
      </c>
    </row>
    <row r="24" spans="1:19" x14ac:dyDescent="0.2">
      <c r="A24" s="369">
        <v>1</v>
      </c>
      <c r="B24" s="370" t="str">
        <f>Badges!C7</f>
        <v>Learn digital video basics</v>
      </c>
      <c r="C24" s="371"/>
      <c r="E24" s="369">
        <v>2</v>
      </c>
      <c r="F24" s="370" t="str">
        <f>Badges!C80</f>
        <v>Think differently for happiness</v>
      </c>
      <c r="G24" s="371"/>
      <c r="I24" s="369">
        <v>3</v>
      </c>
      <c r="J24" s="370" t="str">
        <f>Badges!C154</f>
        <v>Use a screwdriver</v>
      </c>
      <c r="K24" s="371"/>
      <c r="M24" s="369">
        <v>4</v>
      </c>
      <c r="N24" s="370" t="str">
        <f>Badges!C227</f>
        <v>Find potential employers</v>
      </c>
      <c r="O24" s="371"/>
      <c r="Q24" s="369">
        <v>5</v>
      </c>
      <c r="R24" s="370" t="str">
        <f>Badges!C301</f>
        <v>Stage your grand finale</v>
      </c>
      <c r="S24" s="371"/>
    </row>
    <row r="25" spans="1:19" x14ac:dyDescent="0.2">
      <c r="A25" s="369"/>
      <c r="B25" s="370" t="str">
        <f>Badges!C8</f>
        <v>Connect with a local expert to learn</v>
      </c>
      <c r="C25" s="372" t="str">
        <f>IF(Badges!I8="A","A"," ")</f>
        <v xml:space="preserve"> </v>
      </c>
      <c r="E25" s="369"/>
      <c r="F25" s="370" t="str">
        <f>Badges!C81</f>
        <v>Focus on what's realistic</v>
      </c>
      <c r="G25" s="372" t="str">
        <f>IF(Badges!I81="A","A"," ")</f>
        <v xml:space="preserve"> </v>
      </c>
      <c r="I25" s="369"/>
      <c r="J25" s="370" t="str">
        <f>Badges!C155</f>
        <v>Fix loose screws</v>
      </c>
      <c r="K25" s="372" t="str">
        <f>IF(Badges!I154="A","A"," ")</f>
        <v xml:space="preserve"> </v>
      </c>
      <c r="M25" s="369"/>
      <c r="N25" s="370" t="str">
        <f>Badges!C228</f>
        <v>Market yourself</v>
      </c>
      <c r="O25" s="372" t="str">
        <f>IF(Badges!I228="A","A"," ")</f>
        <v xml:space="preserve"> </v>
      </c>
      <c r="Q25" s="369"/>
      <c r="R25" s="370" t="str">
        <f>Badges!C302</f>
        <v>A puzzle pentathlon</v>
      </c>
      <c r="S25" s="372" t="str">
        <f>IF(Badges!I302="A","A"," ")</f>
        <v xml:space="preserve"> </v>
      </c>
    </row>
    <row r="26" spans="1:19" x14ac:dyDescent="0.2">
      <c r="A26" s="369"/>
      <c r="B26" s="370" t="str">
        <f>Badges!C9</f>
        <v>Take a class</v>
      </c>
      <c r="C26" s="372" t="str">
        <f>IF(Badges!I9="A","A"," ")</f>
        <v xml:space="preserve"> </v>
      </c>
      <c r="E26" s="369"/>
      <c r="F26" s="370" t="str">
        <f>Badges!C82</f>
        <v>Try to use your strengths</v>
      </c>
      <c r="G26" s="372" t="str">
        <f>IF(Badges!I82="A","A"," ")</f>
        <v xml:space="preserve"> </v>
      </c>
      <c r="I26" s="369"/>
      <c r="J26" s="370" t="str">
        <f>Badges!C156</f>
        <v>Attach it, detach it</v>
      </c>
      <c r="K26" s="372" t="str">
        <f>IF(Badges!I155="A","A"," ")</f>
        <v xml:space="preserve"> </v>
      </c>
      <c r="M26" s="369"/>
      <c r="N26" s="370" t="str">
        <f>Badges!C229</f>
        <v xml:space="preserve">Create a questionnaire to give to </v>
      </c>
      <c r="O26" s="372" t="str">
        <f>IF(Badges!I229="A","A"," ")</f>
        <v>A</v>
      </c>
      <c r="Q26" s="369"/>
      <c r="R26" s="370" t="str">
        <f>Badges!C303</f>
        <v>A relay pentathlon</v>
      </c>
      <c r="S26" s="372" t="str">
        <f>IF(Badges!I303="A","A"," ")</f>
        <v xml:space="preserve"> </v>
      </c>
    </row>
    <row r="27" spans="1:19" x14ac:dyDescent="0.2">
      <c r="A27" s="369"/>
      <c r="B27" s="370" t="str">
        <f>Badges!C10</f>
        <v>Teach yourself</v>
      </c>
      <c r="C27" s="372" t="str">
        <f>IF(Badges!I10="A","A"," ")</f>
        <v>A</v>
      </c>
      <c r="E27" s="369"/>
      <c r="F27" s="370" t="str">
        <f>Badges!C79</f>
        <v>Stop and smell the roses</v>
      </c>
      <c r="G27" s="372" t="str">
        <f>IF(Badges!I83="A","A"," ")</f>
        <v xml:space="preserve"> </v>
      </c>
      <c r="I27" s="369"/>
      <c r="J27" s="370" t="str">
        <f>Badges!C157</f>
        <v>Build with a screwdriver</v>
      </c>
      <c r="K27" s="372" t="str">
        <f>IF(Badges!I156="A","A"," ")</f>
        <v xml:space="preserve"> </v>
      </c>
      <c r="M27" s="369"/>
      <c r="N27" s="370" t="str">
        <f>Badges!C230</f>
        <v>Conduct interviews with potential</v>
      </c>
      <c r="O27" s="372" t="str">
        <f>IF(Badges!I230="A","A"," ")</f>
        <v xml:space="preserve"> </v>
      </c>
      <c r="Q27" s="369"/>
      <c r="R27" s="370" t="str">
        <f>Badges!C304</f>
        <v>A wheel pentathlon</v>
      </c>
      <c r="S27" s="372" t="str">
        <f>IF(Badges!I304="A","A"," ")</f>
        <v xml:space="preserve"> </v>
      </c>
    </row>
    <row r="28" spans="1:19" x14ac:dyDescent="0.2">
      <c r="A28" s="369">
        <v>2</v>
      </c>
      <c r="B28" s="370" t="str">
        <f>Badges!C11</f>
        <v>Film. Then film some more…</v>
      </c>
      <c r="C28" s="371"/>
      <c r="E28" s="369">
        <v>3</v>
      </c>
      <c r="F28" s="370" t="str">
        <f>Badges!C84</f>
        <v>Get happy through others</v>
      </c>
      <c r="G28" s="371"/>
      <c r="I28" s="369">
        <v>4</v>
      </c>
      <c r="J28" s="370" t="str">
        <f>Badges!C158</f>
        <v>Saw some wood</v>
      </c>
      <c r="K28" s="371"/>
      <c r="M28" s="369">
        <v>5</v>
      </c>
      <c r="N28" s="370" t="str">
        <f>Badges!C231</f>
        <v>Practice your babysitting skills</v>
      </c>
      <c r="O28" s="371"/>
      <c r="Q28" s="583" t="str">
        <f>Badges!B307</f>
        <v>Entrepreneur</v>
      </c>
      <c r="R28" s="584"/>
      <c r="S28" s="584"/>
    </row>
    <row r="29" spans="1:19" x14ac:dyDescent="0.2">
      <c r="A29" s="369"/>
      <c r="B29" s="370" t="str">
        <f>Badges!C12</f>
        <v>Film a sporting event</v>
      </c>
      <c r="C29" s="372" t="str">
        <f>IF(Badges!I12="A","A"," ")</f>
        <v xml:space="preserve"> </v>
      </c>
      <c r="E29" s="369"/>
      <c r="F29" s="370" t="str">
        <f>Badges!C85</f>
        <v>Make a gratitude visit</v>
      </c>
      <c r="G29" s="372" t="str">
        <f>IF(Badges!I85="A","A"," ")</f>
        <v xml:space="preserve"> </v>
      </c>
      <c r="I29" s="369"/>
      <c r="J29" s="370" t="str">
        <f>Badges!C159</f>
        <v>End the alphabet</v>
      </c>
      <c r="K29" s="372" t="str">
        <f>IF(Badges!I158="A","A"," ")</f>
        <v xml:space="preserve"> </v>
      </c>
      <c r="M29" s="369"/>
      <c r="N29" s="370" t="str">
        <f>Badges!C232</f>
        <v>Come prepared for a game</v>
      </c>
      <c r="O29" s="372" t="str">
        <f>IF(Badges!I232="A","A"," ")</f>
        <v xml:space="preserve"> </v>
      </c>
      <c r="Q29" s="369">
        <v>1</v>
      </c>
      <c r="R29" s="370" t="str">
        <f>Badges!C308</f>
        <v>Brainstorm business ideas</v>
      </c>
      <c r="S29" s="371"/>
    </row>
    <row r="30" spans="1:19" x14ac:dyDescent="0.2">
      <c r="A30" s="369"/>
      <c r="B30" s="370" t="str">
        <f>Badges!C13</f>
        <v>Film a celebration</v>
      </c>
      <c r="C30" s="372" t="str">
        <f>IF(Badges!I13="A","A"," ")</f>
        <v xml:space="preserve"> </v>
      </c>
      <c r="E30" s="369"/>
      <c r="F30" s="370" t="str">
        <f>Badges!C86</f>
        <v>Write a forgiveness letter</v>
      </c>
      <c r="G30" s="372" t="str">
        <f>IF(Badges!I86="A","A"," ")</f>
        <v xml:space="preserve"> </v>
      </c>
      <c r="I30" s="369"/>
      <c r="J30" s="370" t="str">
        <f>Badges!C160</f>
        <v>Square it off</v>
      </c>
      <c r="K30" s="372" t="str">
        <f>IF(Badges!I159="A","A"," ")</f>
        <v xml:space="preserve"> </v>
      </c>
      <c r="M30" s="369"/>
      <c r="N30" s="370" t="str">
        <f>Badges!C233</f>
        <v>Make a tasty snack</v>
      </c>
      <c r="O30" s="372" t="str">
        <f>IF(Badges!I233="A","A"," ")</f>
        <v xml:space="preserve"> </v>
      </c>
      <c r="Q30" s="369"/>
      <c r="R30" s="370" t="str">
        <f>Badges!C309</f>
        <v>Interview your client</v>
      </c>
      <c r="S30" s="372" t="str">
        <f>IF(Badges!I309="A","A"," ")</f>
        <v xml:space="preserve"> </v>
      </c>
    </row>
    <row r="31" spans="1:19" x14ac:dyDescent="0.2">
      <c r="A31" s="369"/>
      <c r="B31" s="370" t="str">
        <f>Badges!C14</f>
        <v>Film a day in your life</v>
      </c>
      <c r="C31" s="372" t="str">
        <f>IF(Badges!I14="A","A"," ")</f>
        <v>A</v>
      </c>
      <c r="E31" s="369"/>
      <c r="F31" s="370" t="str">
        <f>Badges!C83</f>
        <v>Be happy for others</v>
      </c>
      <c r="G31" s="372" t="str">
        <f>IF(Badges!I87="A","A"," ")</f>
        <v xml:space="preserve"> </v>
      </c>
      <c r="I31" s="369"/>
      <c r="J31" s="370" t="str">
        <f>Badges!C161</f>
        <v>Make a simple doll</v>
      </c>
      <c r="K31" s="372" t="str">
        <f>IF(Badges!I160="A","A"," ")</f>
        <v xml:space="preserve"> </v>
      </c>
      <c r="M31" s="369"/>
      <c r="N31" s="370" t="str">
        <f>Badges!C234</f>
        <v>Plan a fun craft</v>
      </c>
      <c r="O31" s="372" t="str">
        <f>IF(Badges!I234="A","A"," ")</f>
        <v xml:space="preserve"> </v>
      </c>
      <c r="Q31" s="369"/>
      <c r="R31" s="370" t="str">
        <f>Badges!C310</f>
        <v>Become a keen observer</v>
      </c>
      <c r="S31" s="372" t="str">
        <f>IF(Badges!I310="A","A"," ")</f>
        <v xml:space="preserve"> </v>
      </c>
    </row>
    <row r="32" spans="1:19" x14ac:dyDescent="0.2">
      <c r="A32" s="369">
        <v>3</v>
      </c>
      <c r="B32" s="370" t="str">
        <f>Badges!C15</f>
        <v>Pick the perfect subject</v>
      </c>
      <c r="C32" s="371"/>
      <c r="E32" s="369">
        <v>4</v>
      </c>
      <c r="F32" s="370" t="str">
        <f>Badges!C88</f>
        <v>Do a helpful happiness experiment</v>
      </c>
      <c r="G32" s="371"/>
      <c r="I32" s="369">
        <v>5</v>
      </c>
      <c r="J32" s="370" t="str">
        <f>Badges!C162</f>
        <v>Build something yourself</v>
      </c>
      <c r="K32" s="371"/>
      <c r="M32" s="583" t="str">
        <f>Badges!B238</f>
        <v>Night Owl</v>
      </c>
      <c r="N32" s="584"/>
      <c r="O32" s="584"/>
      <c r="Q32" s="369"/>
      <c r="R32" s="370" t="str">
        <f>Badges!C311</f>
        <v>Group brainstorm</v>
      </c>
      <c r="S32" s="372" t="str">
        <f>IF(Badges!I311="A","A"," ")</f>
        <v xml:space="preserve"> </v>
      </c>
    </row>
    <row r="33" spans="1:19" x14ac:dyDescent="0.2">
      <c r="A33" s="369"/>
      <c r="B33" s="370" t="str">
        <f>Badges!C16</f>
        <v>Share a scene from a book in the</v>
      </c>
      <c r="C33" s="372" t="str">
        <f>IF(Badges!I16="A","A"," ")</f>
        <v xml:space="preserve"> </v>
      </c>
      <c r="E33" s="369"/>
      <c r="F33" s="370" t="str">
        <f>Badges!C89</f>
        <v xml:space="preserve">Design your own five-question </v>
      </c>
      <c r="G33" s="372" t="str">
        <f>IF(Badges!I89="A","A"," ")</f>
        <v xml:space="preserve"> </v>
      </c>
      <c r="I33" s="369"/>
      <c r="J33" s="370" t="str">
        <f>Badges!C163</f>
        <v>Build with your expert</v>
      </c>
      <c r="K33" s="372" t="str">
        <f>IF(Badges!I162="A","A"," ")</f>
        <v xml:space="preserve"> </v>
      </c>
      <c r="M33" s="369">
        <v>1</v>
      </c>
      <c r="N33" s="370" t="str">
        <f>Badges!C239</f>
        <v>Take a field trip to explore the night</v>
      </c>
      <c r="O33" s="371"/>
      <c r="Q33" s="369">
        <v>2</v>
      </c>
      <c r="R33" s="370" t="str">
        <f>Badges!C312</f>
        <v>Improve one idea</v>
      </c>
      <c r="S33" s="371"/>
    </row>
    <row r="34" spans="1:19" x14ac:dyDescent="0.2">
      <c r="A34" s="369"/>
      <c r="B34" s="370" t="str">
        <f>Badges!C17</f>
        <v>Share a cause</v>
      </c>
      <c r="C34" s="372" t="str">
        <f>IF(Badges!I17="A","A"," ")</f>
        <v>A</v>
      </c>
      <c r="E34" s="369"/>
      <c r="F34" s="370" t="str">
        <f>Badges!C90</f>
        <v>Try quick polling</v>
      </c>
      <c r="G34" s="372" t="str">
        <f>IF(Badges!I90="A","A"," ")</f>
        <v xml:space="preserve"> </v>
      </c>
      <c r="I34" s="369"/>
      <c r="J34" s="370" t="str">
        <f>Badges!C164</f>
        <v>Build with home improvers</v>
      </c>
      <c r="K34" s="372" t="str">
        <f>IF(Badges!I163="A","A"," ")</f>
        <v xml:space="preserve"> </v>
      </c>
      <c r="M34" s="369"/>
      <c r="N34" s="370" t="str">
        <f>Badges!C240</f>
        <v>Share night art</v>
      </c>
      <c r="O34" s="372" t="str">
        <f>IF(Badges!I240="A","A"," ")</f>
        <v xml:space="preserve"> </v>
      </c>
      <c r="Q34" s="369"/>
      <c r="R34" s="370" t="str">
        <f>Badges!C313</f>
        <v>Divide your idea into different parts</v>
      </c>
      <c r="S34" s="372" t="str">
        <f>IF(Badges!I313="A","A"," ")</f>
        <v xml:space="preserve"> </v>
      </c>
    </row>
    <row r="35" spans="1:19" x14ac:dyDescent="0.2">
      <c r="A35" s="369"/>
      <c r="B35" s="370" t="str">
        <f>Badges!C18</f>
        <v>Share a family story</v>
      </c>
      <c r="C35" s="372" t="str">
        <f>IF(Badges!I18="A","A"," ")</f>
        <v xml:space="preserve"> </v>
      </c>
      <c r="E35" s="369"/>
      <c r="F35" s="370" t="str">
        <f>Badges!C87</f>
        <v>Make something meaningful</v>
      </c>
      <c r="G35" s="372" t="str">
        <f>IF(Badges!I91="A","A"," ")</f>
        <v xml:space="preserve"> </v>
      </c>
      <c r="I35" s="369"/>
      <c r="J35" s="370" t="str">
        <f>Badges!C165</f>
        <v>Build at a craft store or artisan</v>
      </c>
      <c r="K35" s="372" t="str">
        <f>IF(Badges!I164="A","A"," ")</f>
        <v xml:space="preserve"> </v>
      </c>
      <c r="M35" s="369"/>
      <c r="N35" s="370" t="str">
        <f>Badges!C241</f>
        <v>Get into nightlife</v>
      </c>
      <c r="O35" s="372" t="str">
        <f>IF(Badges!I241="A","A"," ")</f>
        <v xml:space="preserve"> </v>
      </c>
      <c r="Q35" s="369"/>
      <c r="R35" s="370" t="str">
        <f>Badges!C314</f>
        <v>Beat your competitors</v>
      </c>
      <c r="S35" s="372" t="str">
        <f>IF(Badges!I314="A","A"," ")</f>
        <v xml:space="preserve"> </v>
      </c>
    </row>
    <row r="36" spans="1:19" ht="12.75" customHeight="1" x14ac:dyDescent="0.2">
      <c r="A36" s="369">
        <v>4</v>
      </c>
      <c r="B36" s="370" t="str">
        <f>Badges!C19</f>
        <v>Action</v>
      </c>
      <c r="C36" s="371"/>
      <c r="E36" s="369">
        <v>5</v>
      </c>
      <c r="F36" s="370" t="str">
        <f>Badges!C92</f>
        <v>Create a happiness action plan</v>
      </c>
      <c r="G36" s="371"/>
      <c r="I36" s="583" t="str">
        <f>Badges!B168</f>
        <v>Special Agent</v>
      </c>
      <c r="J36" s="584"/>
      <c r="K36" s="584"/>
      <c r="M36" s="369"/>
      <c r="N36" s="370" t="str">
        <f>Badges!C242</f>
        <v>Go solar (or luncar, or …</v>
      </c>
      <c r="O36" s="372" t="str">
        <f>IF(Badges!I242="A","A"," ")</f>
        <v xml:space="preserve"> </v>
      </c>
      <c r="Q36" s="369"/>
      <c r="R36" s="370" t="str">
        <f>Badges!C315</f>
        <v>Use a "guideline."</v>
      </c>
      <c r="S36" s="372" t="str">
        <f>IF(Badges!I315="A","A"," ")</f>
        <v xml:space="preserve"> </v>
      </c>
    </row>
    <row r="37" spans="1:19" ht="12.75" customHeight="1" x14ac:dyDescent="0.2">
      <c r="A37" s="369"/>
      <c r="B37" s="370" t="str">
        <f>Badges!C20</f>
        <v>Work solo</v>
      </c>
      <c r="C37" s="372" t="str">
        <f>IF(Badges!I20="A","A"," ")</f>
        <v xml:space="preserve"> </v>
      </c>
      <c r="E37" s="369"/>
      <c r="F37" s="370" t="str">
        <f>Badges!C93</f>
        <v>Find a happiness helper</v>
      </c>
      <c r="G37" s="372" t="str">
        <f>IF(Badges!I93="A","A"," ")</f>
        <v xml:space="preserve"> </v>
      </c>
      <c r="I37" s="369">
        <v>1</v>
      </c>
      <c r="J37" s="370" t="str">
        <f>Badges!C169</f>
        <v>Investigate investigation</v>
      </c>
      <c r="K37" s="371"/>
      <c r="M37" s="369">
        <v>2</v>
      </c>
      <c r="N37" s="370" t="str">
        <f>Badges!C243</f>
        <v>Tour your world after dark</v>
      </c>
      <c r="O37" s="371"/>
      <c r="Q37" s="369">
        <v>3</v>
      </c>
      <c r="R37" s="370" t="str">
        <f>Badges!C316</f>
        <v>Get into the financial side of things</v>
      </c>
      <c r="S37" s="371"/>
    </row>
    <row r="38" spans="1:19" x14ac:dyDescent="0.2">
      <c r="A38" s="369"/>
      <c r="B38" s="370" t="str">
        <f>Badges!C21</f>
        <v>Work with friends</v>
      </c>
      <c r="C38" s="372" t="str">
        <f>IF(Badges!I21="A","A"," ")</f>
        <v>A</v>
      </c>
      <c r="E38" s="369"/>
      <c r="F38" s="370" t="str">
        <f>Badges!C94</f>
        <v>Create an inspiration collage with</v>
      </c>
      <c r="G38" s="372" t="str">
        <f>IF(Badges!I94="A","A"," ")</f>
        <v xml:space="preserve"> </v>
      </c>
      <c r="I38" s="369"/>
      <c r="J38" s="370" t="str">
        <f>Badges!C170</f>
        <v>Organize a CSI-themed night for</v>
      </c>
      <c r="K38" s="372" t="str">
        <f>IF(Badges!I170="A","A"," ")</f>
        <v xml:space="preserve"> </v>
      </c>
      <c r="M38" s="369"/>
      <c r="N38" s="370" t="str">
        <f>Badges!C244</f>
        <v>Tour your neighborhood at night</v>
      </c>
      <c r="O38" s="372" t="str">
        <f>IF(Badges!I244="A","A"," ")</f>
        <v xml:space="preserve"> </v>
      </c>
      <c r="Q38" s="369"/>
      <c r="R38" s="370" t="str">
        <f>Badges!C317</f>
        <v>Seed money</v>
      </c>
      <c r="S38" s="372" t="str">
        <f>IF(Badges!I317="A","A"," ")</f>
        <v xml:space="preserve"> </v>
      </c>
    </row>
    <row r="39" spans="1:19" x14ac:dyDescent="0.2">
      <c r="A39" s="369"/>
      <c r="B39" s="370" t="str">
        <f>Badges!C22</f>
        <v>Work with a mentor</v>
      </c>
      <c r="C39" s="372" t="str">
        <f>IF(Badges!I22="A","A"," ")</f>
        <v xml:space="preserve"> </v>
      </c>
      <c r="E39" s="369"/>
      <c r="F39" s="370" t="str">
        <f>Badges!C91</f>
        <v>Focus on one friend</v>
      </c>
      <c r="G39" s="372" t="str">
        <f>IF(Badges!I95="A","A"," ")</f>
        <v xml:space="preserve"> </v>
      </c>
      <c r="I39" s="369"/>
      <c r="J39" s="370" t="str">
        <f>Badges!C171</f>
        <v>Host an "Identity Crisis" party</v>
      </c>
      <c r="K39" s="372" t="str">
        <f>IF(Badges!I171="A","A"," ")</f>
        <v xml:space="preserve"> </v>
      </c>
      <c r="M39" s="369"/>
      <c r="N39" s="370" t="str">
        <f>Badges!C245</f>
        <v>Visit a park, trail, lake, stream, or</v>
      </c>
      <c r="O39" s="372" t="str">
        <f>IF(Badges!I245="A","A"," ")</f>
        <v xml:space="preserve"> </v>
      </c>
      <c r="Q39" s="369"/>
      <c r="R39" s="370" t="str">
        <f>Badges!C318</f>
        <v>Business models</v>
      </c>
      <c r="S39" s="372" t="str">
        <f>IF(Badges!I318="A","A"," ")</f>
        <v xml:space="preserve"> </v>
      </c>
    </row>
    <row r="40" spans="1:19" x14ac:dyDescent="0.2">
      <c r="A40" s="369">
        <v>5</v>
      </c>
      <c r="B40" s="370" t="str">
        <f>Badges!C23</f>
        <v>Edit and premiere your movie</v>
      </c>
      <c r="C40" s="371"/>
      <c r="E40" s="583" t="str">
        <f>Badges!B98</f>
        <v>Screenwriter</v>
      </c>
      <c r="F40" s="616"/>
      <c r="G40" s="616"/>
      <c r="I40" s="369"/>
      <c r="J40" s="370" t="str">
        <f>Badges!C172</f>
        <v>Play Jane Bond</v>
      </c>
      <c r="K40" s="372" t="str">
        <f>IF(Badges!I172="A","A"," ")</f>
        <v xml:space="preserve"> </v>
      </c>
      <c r="M40" s="369"/>
      <c r="N40" s="370" t="str">
        <f>Badges!C246</f>
        <v>Visit a place that's open 24 hours</v>
      </c>
      <c r="O40" s="372" t="str">
        <f>IF(Badges!I246="A","A"," ")</f>
        <v xml:space="preserve"> </v>
      </c>
      <c r="Q40" s="369"/>
      <c r="R40" s="370" t="str">
        <f>Badges!C319</f>
        <v>Merchandising</v>
      </c>
      <c r="S40" s="372" t="str">
        <f>IF(Badges!I319="A","A"," ")</f>
        <v xml:space="preserve"> </v>
      </c>
    </row>
    <row r="41" spans="1:19" x14ac:dyDescent="0.2">
      <c r="A41" s="369"/>
      <c r="B41" s="370" t="str">
        <f>Badges!C24</f>
        <v>Add a sound track</v>
      </c>
      <c r="C41" s="372" t="str">
        <f>IF(Badges!I24="A","A"," ")</f>
        <v>A</v>
      </c>
      <c r="E41" s="369">
        <v>1</v>
      </c>
      <c r="F41" s="370" t="str">
        <f>Badges!C99</f>
        <v>Decide what makes a good script</v>
      </c>
      <c r="G41" s="371"/>
      <c r="I41" s="369">
        <v>2</v>
      </c>
      <c r="J41" s="370" t="str">
        <f>Badges!C173</f>
        <v>Reveal reality</v>
      </c>
      <c r="K41" s="371"/>
      <c r="M41" s="369">
        <v>3</v>
      </c>
      <c r="N41" s="370" t="str">
        <f>Badges!C247</f>
        <v>Meet people who work night hours</v>
      </c>
      <c r="O41" s="371"/>
      <c r="Q41" s="369">
        <v>4</v>
      </c>
      <c r="R41" s="370" t="str">
        <f>Badges!C320</f>
        <v>Imagine creating a business</v>
      </c>
      <c r="S41" s="371"/>
    </row>
    <row r="42" spans="1:19" ht="12.75" customHeight="1" x14ac:dyDescent="0.2">
      <c r="A42" s="369"/>
      <c r="B42" s="370" t="str">
        <f>Badges!C25</f>
        <v>Add a title and credits</v>
      </c>
      <c r="C42" s="372" t="str">
        <f>IF(Badges!I25="A","A"," ")</f>
        <v xml:space="preserve"> </v>
      </c>
      <c r="E42" s="369"/>
      <c r="F42" s="370" t="str">
        <f>Badges!C100</f>
        <v xml:space="preserve">Watch one movie or three shows in </v>
      </c>
      <c r="G42" s="372" t="str">
        <f>IF(Badges!I100="A","A"," ")</f>
        <v xml:space="preserve"> </v>
      </c>
      <c r="I42" s="369"/>
      <c r="J42" s="370" t="str">
        <f>Badges!C174</f>
        <v>Interview someone in forensics</v>
      </c>
      <c r="K42" s="372" t="str">
        <f>IF(Badges!I174="A","A"," ")</f>
        <v xml:space="preserve"> </v>
      </c>
      <c r="M42" s="369"/>
      <c r="N42" s="370" t="str">
        <f>Badges!C248</f>
        <v>Be an investigative reporter</v>
      </c>
      <c r="O42" s="372" t="str">
        <f>IF(Badges!I248="A","A"," ")</f>
        <v xml:space="preserve"> </v>
      </c>
      <c r="Q42" s="369"/>
      <c r="R42" s="370" t="str">
        <f>Badges!C321</f>
        <v>Write up a five-point business plan</v>
      </c>
      <c r="S42" s="372" t="str">
        <f>IF(Badges!I321="A","A"," ")</f>
        <v xml:space="preserve"> </v>
      </c>
    </row>
    <row r="43" spans="1:19" ht="12.75" customHeight="1" x14ac:dyDescent="0.2">
      <c r="A43" s="369"/>
      <c r="B43" s="370" t="str">
        <f>Badges!C26</f>
        <v>Add transitions</v>
      </c>
      <c r="C43" s="372" t="str">
        <f>IF(Badges!I26="A","A"," ")</f>
        <v xml:space="preserve"> </v>
      </c>
      <c r="E43" s="369"/>
      <c r="F43" s="370" t="str">
        <f>Badges!C101</f>
        <v>Host a script-dissection party with</v>
      </c>
      <c r="G43" s="372" t="str">
        <f>IF(Badges!I101="A","A"," ")</f>
        <v xml:space="preserve"> </v>
      </c>
      <c r="I43" s="369"/>
      <c r="J43" s="370" t="str">
        <f>Badges!C175</f>
        <v>Try the eyewitness challenge</v>
      </c>
      <c r="K43" s="372" t="str">
        <f>IF(Badges!I175="A","A"," ")</f>
        <v xml:space="preserve"> </v>
      </c>
      <c r="M43" s="369"/>
      <c r="N43" s="370" t="str">
        <f>Badges!C249</f>
        <v>Take part in the night shift</v>
      </c>
      <c r="O43" s="372" t="str">
        <f>IF(Badges!I249="A","A"," ")</f>
        <v xml:space="preserve"> </v>
      </c>
      <c r="Q43" s="369"/>
      <c r="R43" s="370" t="str">
        <f>Badges!C322</f>
        <v>Develop your "pitch."</v>
      </c>
      <c r="S43" s="372" t="str">
        <f>IF(Badges!I322="A","A"," ")</f>
        <v xml:space="preserve"> </v>
      </c>
    </row>
    <row r="44" spans="1:19" x14ac:dyDescent="0.2">
      <c r="A44" s="583" t="str">
        <f>Badges!B29</f>
        <v>Eating for Beauty</v>
      </c>
      <c r="B44" s="584"/>
      <c r="C44" s="584"/>
      <c r="E44" s="369"/>
      <c r="F44" s="370" t="str">
        <f>Badges!C102</f>
        <v>Read two scripts</v>
      </c>
      <c r="G44" s="372" t="str">
        <f>IF(Badges!I102="A","A"," ")</f>
        <v xml:space="preserve"> </v>
      </c>
      <c r="I44" s="369"/>
      <c r="J44" s="370" t="str">
        <f>Badges!C176</f>
        <v>Make some impressions</v>
      </c>
      <c r="K44" s="372" t="str">
        <f>IF(Badges!I176="A","A"," ")</f>
        <v xml:space="preserve"> </v>
      </c>
      <c r="M44" s="369"/>
      <c r="N44" s="370" t="str">
        <f>Badges!C250</f>
        <v>Create a photo essay</v>
      </c>
      <c r="O44" s="372" t="str">
        <f>IF(Badges!I250="A","A"," ")</f>
        <v xml:space="preserve"> </v>
      </c>
      <c r="Q44" s="369"/>
      <c r="R44" s="370" t="str">
        <f>Badges!C323</f>
        <v>Make a mock up of an</v>
      </c>
      <c r="S44" s="372" t="str">
        <f>IF(Badges!I323="A","A"," ")</f>
        <v xml:space="preserve"> </v>
      </c>
    </row>
    <row r="45" spans="1:19" x14ac:dyDescent="0.2">
      <c r="A45" s="369">
        <v>1</v>
      </c>
      <c r="B45" s="370" t="str">
        <f>Badges!C30</f>
        <v>Know how good nutrition helps your</v>
      </c>
      <c r="C45" s="371"/>
      <c r="E45" s="369">
        <v>2</v>
      </c>
      <c r="F45" s="370" t="str">
        <f>Badges!C103</f>
        <v>Come up with an idea for a story</v>
      </c>
      <c r="G45" s="371"/>
      <c r="I45" s="369">
        <v>3</v>
      </c>
      <c r="J45" s="370" t="str">
        <f>Badges!C177</f>
        <v xml:space="preserve">Try the science  </v>
      </c>
      <c r="K45" s="371"/>
      <c r="M45" s="369">
        <v>4</v>
      </c>
      <c r="N45" s="370" t="str">
        <f>Badges!C251</f>
        <v>Explore nature at night</v>
      </c>
      <c r="O45" s="371"/>
      <c r="Q45" s="369">
        <v>5</v>
      </c>
      <c r="R45" s="370" t="str">
        <f>Badges!C324</f>
        <v>Practice sharing your business</v>
      </c>
      <c r="S45" s="371"/>
    </row>
    <row r="46" spans="1:19" x14ac:dyDescent="0.2">
      <c r="A46" s="369"/>
      <c r="B46" s="370" t="str">
        <f>Badges!C31</f>
        <v>Eat by color</v>
      </c>
      <c r="C46" s="372" t="str">
        <f>IF(Badges!I31="A","A"," ")</f>
        <v xml:space="preserve"> </v>
      </c>
      <c r="E46" s="369"/>
      <c r="F46" s="370" t="str">
        <f>Badges!C104</f>
        <v>Look into your own life</v>
      </c>
      <c r="G46" s="372" t="str">
        <f>IF(Badges!I104="A","A"," ")</f>
        <v xml:space="preserve"> </v>
      </c>
      <c r="I46" s="369"/>
      <c r="J46" s="370" t="str">
        <f>Badges!C178</f>
        <v>Forensic chemistry</v>
      </c>
      <c r="K46" s="372" t="str">
        <f>IF(Badges!I178="A","A"," ")</f>
        <v xml:space="preserve"> </v>
      </c>
      <c r="M46" s="369"/>
      <c r="N46" s="370" t="str">
        <f>Badges!C252</f>
        <v>Examine the night sky</v>
      </c>
      <c r="O46" s="372" t="str">
        <f>IF(Badges!I252="A","A"," ")</f>
        <v xml:space="preserve"> </v>
      </c>
      <c r="Q46" s="369"/>
      <c r="R46" s="370" t="str">
        <f>Badges!C325</f>
        <v>Present your idea to someone who</v>
      </c>
      <c r="S46" s="372" t="str">
        <f>IF(Badges!I325="A","A"," ")</f>
        <v xml:space="preserve"> </v>
      </c>
    </row>
    <row r="47" spans="1:19" x14ac:dyDescent="0.2">
      <c r="A47" s="369"/>
      <c r="B47" s="370" t="str">
        <f>Badges!C32</f>
        <v>Have a food-log challenge with</v>
      </c>
      <c r="C47" s="372" t="str">
        <f>IF(Badges!I32="A","A"," ")</f>
        <v xml:space="preserve"> </v>
      </c>
      <c r="E47" s="369"/>
      <c r="F47" s="370" t="str">
        <f>Badges!C105</f>
        <v>Add to a story you already know</v>
      </c>
      <c r="G47" s="372" t="str">
        <f>IF(Badges!I105="A","A"," ")</f>
        <v xml:space="preserve"> </v>
      </c>
      <c r="I47" s="369"/>
      <c r="J47" s="370" t="str">
        <f>Badges!C179</f>
        <v>Forensic physics</v>
      </c>
      <c r="K47" s="372" t="str">
        <f>IF(Badges!I179="A","A"," ")</f>
        <v xml:space="preserve"> </v>
      </c>
      <c r="M47" s="369"/>
      <c r="N47" s="370" t="str">
        <f>Badges!C253</f>
        <v>Create a nocturnal animal</v>
      </c>
      <c r="O47" s="372" t="str">
        <f>IF(Badges!I253="A","A"," ")</f>
        <v xml:space="preserve"> </v>
      </c>
      <c r="Q47" s="369"/>
      <c r="R47" s="370" t="str">
        <f>Badges!C326</f>
        <v>Present to an expert</v>
      </c>
      <c r="S47" s="372" t="str">
        <f>IF(Badges!I326="A","A"," ")</f>
        <v xml:space="preserve"> </v>
      </c>
    </row>
    <row r="48" spans="1:19" x14ac:dyDescent="0.2">
      <c r="A48" s="369"/>
      <c r="B48" s="370" t="str">
        <f>Badges!C33</f>
        <v>Make your own food pyramid</v>
      </c>
      <c r="C48" s="372" t="str">
        <f>IF(Badges!I33="A","A"," ")</f>
        <v xml:space="preserve"> </v>
      </c>
      <c r="E48" s="369"/>
      <c r="F48" s="370" t="str">
        <f>Badges!C106</f>
        <v>Play Story Maker</v>
      </c>
      <c r="G48" s="372" t="str">
        <f>IF(Badges!I106="A","A"," ")</f>
        <v xml:space="preserve"> </v>
      </c>
      <c r="I48" s="369"/>
      <c r="J48" s="370" t="str">
        <f>Badges!C180</f>
        <v>Forensic biology</v>
      </c>
      <c r="K48" s="372" t="str">
        <f>IF(Badges!I180="A","A"," ")</f>
        <v xml:space="preserve"> </v>
      </c>
      <c r="M48" s="369"/>
      <c r="N48" s="370" t="str">
        <f>Badges!C254</f>
        <v>Sketch a landscape plan for your</v>
      </c>
      <c r="O48" s="372" t="str">
        <f>IF(Badges!I254="A","A"," ")</f>
        <v xml:space="preserve"> </v>
      </c>
      <c r="Q48" s="369"/>
      <c r="R48" s="370" t="str">
        <f>Badges!C327</f>
        <v>Gather a group of clients</v>
      </c>
      <c r="S48" s="372" t="str">
        <f>IF(Badges!I327="A","A"," ")</f>
        <v xml:space="preserve"> </v>
      </c>
    </row>
    <row r="49" spans="1:19" x14ac:dyDescent="0.2">
      <c r="A49" s="369">
        <v>2</v>
      </c>
      <c r="B49" s="370" t="str">
        <f>Badges!C34</f>
        <v>Find out how what you eat affects</v>
      </c>
      <c r="C49" s="371"/>
      <c r="E49" s="369">
        <v>3</v>
      </c>
      <c r="F49" s="370" t="str">
        <f>Badges!C107</f>
        <v>Get to know your characters</v>
      </c>
      <c r="G49" s="371"/>
      <c r="I49" s="369">
        <v>4</v>
      </c>
      <c r="J49" s="370" t="str">
        <f>Badges!C181</f>
        <v>Key in to body language</v>
      </c>
      <c r="K49" s="371"/>
      <c r="M49" s="369">
        <v>5</v>
      </c>
      <c r="N49" s="370" t="str">
        <f>Badges!C255</f>
        <v>Host the Extreme Nighttime Party</v>
      </c>
      <c r="O49" s="371"/>
      <c r="Q49" s="583" t="str">
        <f>Badges!B330</f>
        <v>Netiquette</v>
      </c>
      <c r="R49" s="584"/>
      <c r="S49" s="584"/>
    </row>
    <row r="50" spans="1:19" x14ac:dyDescent="0.2">
      <c r="A50" s="369"/>
      <c r="B50" s="370" t="str">
        <f>Badges!C35</f>
        <v>Get enough water</v>
      </c>
      <c r="C50" s="372" t="str">
        <f>IF(Badges!I35="A","A"," ")</f>
        <v xml:space="preserve"> </v>
      </c>
      <c r="E50" s="369"/>
      <c r="F50" s="370" t="str">
        <f>Badges!C108</f>
        <v>Spend some time people watching</v>
      </c>
      <c r="G50" s="372" t="str">
        <f>IF(Badges!I108="A","A"," ")</f>
        <v xml:space="preserve"> </v>
      </c>
      <c r="I50" s="369"/>
      <c r="J50" s="370" t="str">
        <f>Badges!C182</f>
        <v>Find out about "tells"</v>
      </c>
      <c r="K50" s="372" t="str">
        <f>IF(Badges!I182="A","A"," ")</f>
        <v xml:space="preserve"> </v>
      </c>
      <c r="M50" s="369"/>
      <c r="N50" s="370" t="str">
        <f>Badges!C256</f>
        <v>A "night" activity for younger Girl</v>
      </c>
      <c r="O50" s="372" t="str">
        <f>IF(Badges!I256="A","A"," ")</f>
        <v xml:space="preserve"> </v>
      </c>
      <c r="Q50" s="369">
        <v>1</v>
      </c>
      <c r="R50" s="370" t="str">
        <f>Badges!C331</f>
        <v>Explore "oops!" and "wow!"</v>
      </c>
      <c r="S50" s="371"/>
    </row>
    <row r="51" spans="1:19" x14ac:dyDescent="0.2">
      <c r="A51" s="369"/>
      <c r="B51" s="370" t="str">
        <f>Badges!C36</f>
        <v>Make a Top 10 list of antioxidant-</v>
      </c>
      <c r="C51" s="372" t="str">
        <f>IF(Badges!I36="A","A"," ")</f>
        <v xml:space="preserve"> </v>
      </c>
      <c r="E51" s="369"/>
      <c r="F51" s="370" t="str">
        <f>Badges!C109</f>
        <v>Exaggerate details about people</v>
      </c>
      <c r="G51" s="372" t="str">
        <f>IF(Badges!I109="A","A"," ")</f>
        <v xml:space="preserve"> </v>
      </c>
      <c r="I51" s="369"/>
      <c r="J51" s="370" t="str">
        <f>Badges!C183</f>
        <v>Research body language</v>
      </c>
      <c r="K51" s="372" t="str">
        <f>IF(Badges!I183="A","A"," ")</f>
        <v xml:space="preserve"> </v>
      </c>
      <c r="M51" s="369"/>
      <c r="N51" s="370" t="str">
        <f>Badges!C257</f>
        <v>A "Power Down!" night</v>
      </c>
      <c r="O51" s="372" t="str">
        <f>IF(Badges!I257="A","A"," ")</f>
        <v xml:space="preserve"> </v>
      </c>
      <c r="Q51" s="369"/>
      <c r="R51" s="370" t="str">
        <f>Badges!C332</f>
        <v>Brainstorm some "oops" and "wow"</v>
      </c>
      <c r="S51" s="372" t="str">
        <f>IF(Badges!I332="A","A"," ")</f>
        <v xml:space="preserve"> </v>
      </c>
    </row>
    <row r="52" spans="1:19" x14ac:dyDescent="0.2">
      <c r="A52" s="369"/>
      <c r="B52" s="370" t="str">
        <f>Badges!C37</f>
        <v>Do a grocery-store scavenger hunt</v>
      </c>
      <c r="C52" s="372" t="str">
        <f>IF(Badges!I37="A","A"," ")</f>
        <v xml:space="preserve"> </v>
      </c>
      <c r="E52" s="369"/>
      <c r="F52" s="370" t="str">
        <f>Badges!C110</f>
        <v>Mix and match</v>
      </c>
      <c r="G52" s="372" t="str">
        <f>IF(Badges!I110="A","A"," ")</f>
        <v xml:space="preserve"> </v>
      </c>
      <c r="I52" s="369"/>
      <c r="J52" s="370" t="str">
        <f>Badges!C184</f>
        <v>Check out voice analysis</v>
      </c>
      <c r="K52" s="372" t="str">
        <f>IF(Badges!I184="A","A"," ")</f>
        <v xml:space="preserve"> </v>
      </c>
      <c r="M52" s="369"/>
      <c r="N52" s="370" t="str">
        <f>Badges!C258</f>
        <v>A nighttime legend</v>
      </c>
      <c r="O52" s="372" t="str">
        <f>IF(Badges!I258="A","A"," ")</f>
        <v xml:space="preserve"> </v>
      </c>
      <c r="Q52" s="369"/>
      <c r="R52" s="370" t="str">
        <f>Badges!C333</f>
        <v>Interview someone with a job that</v>
      </c>
      <c r="S52" s="372" t="str">
        <f>IF(Badges!I333="A","A"," ")</f>
        <v xml:space="preserve"> </v>
      </c>
    </row>
    <row r="53" spans="1:19" x14ac:dyDescent="0.2">
      <c r="A53" s="369">
        <v>3</v>
      </c>
      <c r="B53" s="370" t="str">
        <f>Badges!C38</f>
        <v>Explore how your diet affects your</v>
      </c>
      <c r="C53" s="371"/>
      <c r="E53" s="369">
        <v>4</v>
      </c>
      <c r="F53" s="370" t="str">
        <f>Badges!C111</f>
        <v>Build the plot</v>
      </c>
      <c r="G53" s="371"/>
      <c r="I53" s="369">
        <v>5</v>
      </c>
      <c r="J53" s="370" t="str">
        <f>Badges!C185</f>
        <v>Practice the art of detection</v>
      </c>
      <c r="K53" s="371"/>
      <c r="M53" s="583" t="str">
        <f>Badges!B261</f>
        <v>Animal Helpers</v>
      </c>
      <c r="N53" s="584"/>
      <c r="O53" s="584"/>
      <c r="Q53" s="369"/>
      <c r="R53" s="370" t="str">
        <f>Badges!C334</f>
        <v>Read four published stories</v>
      </c>
      <c r="S53" s="372" t="str">
        <f>IF(Badges!I334="A","A"," ")</f>
        <v xml:space="preserve"> </v>
      </c>
    </row>
    <row r="54" spans="1:19" x14ac:dyDescent="0.2">
      <c r="A54" s="369"/>
      <c r="B54" s="370" t="str">
        <f>Badges!C39</f>
        <v>Food makeovers</v>
      </c>
      <c r="C54" s="372" t="str">
        <f>IF(Badges!I39="A","A"," ")</f>
        <v xml:space="preserve"> </v>
      </c>
      <c r="E54" s="369"/>
      <c r="F54" s="370" t="str">
        <f>Badges!C112</f>
        <v>Fill out the worksheet using your</v>
      </c>
      <c r="G54" s="372" t="str">
        <f>IF(Badges!I112="A","A"," ")</f>
        <v xml:space="preserve"> </v>
      </c>
      <c r="I54" s="369"/>
      <c r="J54" s="370" t="str">
        <f>Badges!C186</f>
        <v>Write a scene or script for your own</v>
      </c>
      <c r="K54" s="372" t="str">
        <f>IF(Badges!I186="A","A"," ")</f>
        <v xml:space="preserve"> </v>
      </c>
      <c r="M54" s="369">
        <v>1</v>
      </c>
      <c r="N54" s="370" t="str">
        <f>Badges!C262</f>
        <v>Explore the connection between</v>
      </c>
      <c r="O54" s="371"/>
      <c r="Q54" s="369">
        <v>2</v>
      </c>
      <c r="R54" s="370" t="str">
        <f>Badges!C335</f>
        <v>Dig into stories of "ouch" -and repair</v>
      </c>
      <c r="S54" s="371"/>
    </row>
    <row r="55" spans="1:19" x14ac:dyDescent="0.2">
      <c r="A55" s="369"/>
      <c r="B55" s="370" t="str">
        <f>Badges!C40</f>
        <v>Sugar detective</v>
      </c>
      <c r="C55" s="372" t="str">
        <f>IF(Badges!I40="A","A"," ")</f>
        <v xml:space="preserve"> </v>
      </c>
      <c r="E55" s="369"/>
      <c r="F55" s="370" t="str">
        <f>Badges!C113</f>
        <v>Find your plot twists in the news</v>
      </c>
      <c r="G55" s="372" t="str">
        <f>IF(Badges!I113="A","A"," ")</f>
        <v xml:space="preserve"> </v>
      </c>
      <c r="I55" s="369"/>
      <c r="J55" s="370" t="str">
        <f>Badges!C187</f>
        <v>Sketch or sculpt a "suspect" or</v>
      </c>
      <c r="K55" s="372" t="str">
        <f>IF(Badges!I187="A","A"," ")</f>
        <v xml:space="preserve"> </v>
      </c>
      <c r="M55" s="369"/>
      <c r="N55" s="370" t="str">
        <f>Badges!C263</f>
        <v>Find out how views of animals have</v>
      </c>
      <c r="O55" s="372" t="str">
        <f>IF(Badges!I263="A","A"," ")</f>
        <v>A</v>
      </c>
      <c r="Q55" s="369"/>
      <c r="R55" s="370" t="str">
        <f>Badges!C336</f>
        <v>Go through your last 50 texts</v>
      </c>
      <c r="S55" s="372" t="str">
        <f>IF(Badges!I336="A","A"," ")</f>
        <v xml:space="preserve"> </v>
      </c>
    </row>
    <row r="56" spans="1:19" x14ac:dyDescent="0.2">
      <c r="A56" s="369"/>
      <c r="B56" s="370" t="str">
        <f>Badges!C41</f>
        <v>Chemical detective</v>
      </c>
      <c r="C56" s="372" t="str">
        <f>IF(Badges!I41="A","A"," ")</f>
        <v xml:space="preserve"> </v>
      </c>
      <c r="E56" s="369"/>
      <c r="F56" s="370" t="str">
        <f>Badges!C114</f>
        <v>Use plot twists from a familiar story</v>
      </c>
      <c r="G56" s="372" t="str">
        <f>IF(Badges!I114="A","A"," ")</f>
        <v xml:space="preserve"> </v>
      </c>
      <c r="I56" s="369"/>
      <c r="J56" s="370" t="str">
        <f>Badges!C188</f>
        <v>Create or re-create a spy scenario</v>
      </c>
      <c r="K56" s="372" t="str">
        <f>IF(Badges!I188="A","A"," ")</f>
        <v xml:space="preserve"> </v>
      </c>
      <c r="M56" s="369"/>
      <c r="N56" s="370" t="str">
        <f>Badges!C264</f>
        <v>Watch a documentary series on the</v>
      </c>
      <c r="O56" s="372" t="str">
        <f>IF(Badges!I264="A","A"," ")</f>
        <v xml:space="preserve"> </v>
      </c>
      <c r="Q56" s="369"/>
      <c r="R56" s="370" t="str">
        <f>Badges!C337</f>
        <v>Interview a psychologist, guidance</v>
      </c>
      <c r="S56" s="372" t="str">
        <f>IF(Badges!I337="A","A"," ")</f>
        <v xml:space="preserve"> </v>
      </c>
    </row>
    <row r="57" spans="1:19" x14ac:dyDescent="0.2">
      <c r="A57" s="369">
        <v>4</v>
      </c>
      <c r="B57" s="370" t="str">
        <f>Badges!C42</f>
        <v>Investigate how what you eat affects</v>
      </c>
      <c r="C57" s="371"/>
      <c r="E57" s="369">
        <v>5</v>
      </c>
      <c r="F57" s="370" t="str">
        <f>Badges!C115</f>
        <v>Write a 12-age script - and share it</v>
      </c>
      <c r="G57" s="371"/>
      <c r="I57" s="583" t="str">
        <f>Badges!B191</f>
        <v>Trailblazing</v>
      </c>
      <c r="J57" s="584"/>
      <c r="K57" s="584"/>
      <c r="M57" s="369"/>
      <c r="N57" s="370" t="str">
        <f>Badges!C265</f>
        <v>Show how animals helped at key</v>
      </c>
      <c r="O57" s="372" t="str">
        <f>IF(Badges!I265="A","A"," ")</f>
        <v xml:space="preserve"> </v>
      </c>
      <c r="Q57" s="369"/>
      <c r="R57" s="370" t="str">
        <f>Badges!C338</f>
        <v>Start a kindness practice</v>
      </c>
      <c r="S57" s="372" t="str">
        <f>IF(Badges!I338="A","A"," ")</f>
        <v xml:space="preserve"> </v>
      </c>
    </row>
    <row r="58" spans="1:19" x14ac:dyDescent="0.2">
      <c r="A58" s="369"/>
      <c r="B58" s="370" t="str">
        <f>Badges!C43</f>
        <v>Make an illustrated chart of snooze/</v>
      </c>
      <c r="C58" s="372" t="str">
        <f>IF(Badges!I43="A","A"," ")</f>
        <v xml:space="preserve"> </v>
      </c>
      <c r="E58" s="369"/>
      <c r="F58" s="370" t="str">
        <f>Badges!C116</f>
        <v>Work solo</v>
      </c>
      <c r="G58" s="372" t="str">
        <f>IF(Badges!I116="A","A"," ")</f>
        <v xml:space="preserve"> </v>
      </c>
      <c r="I58" s="369">
        <v>1</v>
      </c>
      <c r="J58" s="370" t="str">
        <f>Badges!C192</f>
        <v>Start planning your adventure</v>
      </c>
      <c r="K58" s="371"/>
      <c r="M58" s="369">
        <v>2</v>
      </c>
      <c r="N58" s="370" t="str">
        <f>Badges!C266</f>
        <v>Find out how animals help keep</v>
      </c>
      <c r="O58" s="371"/>
      <c r="Q58" s="369">
        <v>3</v>
      </c>
      <c r="R58" s="370" t="str">
        <f>Badges!C339</f>
        <v>Look at e-mail, commenting, or</v>
      </c>
      <c r="S58" s="371"/>
    </row>
    <row r="59" spans="1:19" x14ac:dyDescent="0.2">
      <c r="A59" s="369"/>
      <c r="B59" s="370" t="str">
        <f>Badges!C44</f>
        <v>Take the two-week test</v>
      </c>
      <c r="C59" s="372" t="str">
        <f>IF(Badges!I44="A","A"," ")</f>
        <v xml:space="preserve"> </v>
      </c>
      <c r="E59" s="369"/>
      <c r="F59" s="370" t="str">
        <f>Badges!C117</f>
        <v>Work with a friend</v>
      </c>
      <c r="G59" s="372" t="str">
        <f>IF(Badges!I117="A","A"," ")</f>
        <v xml:space="preserve"> </v>
      </c>
      <c r="I59" s="369"/>
      <c r="J59" s="370" t="str">
        <f>Badges!C193</f>
        <v>Ask an older Girl Scout or Girl Scout</v>
      </c>
      <c r="K59" s="372" t="str">
        <f>IF(Badges!I193="A","A"," ")</f>
        <v xml:space="preserve"> </v>
      </c>
      <c r="M59" s="369"/>
      <c r="N59" s="370" t="str">
        <f>Badges!C267</f>
        <v>Check out a safety team that uses</v>
      </c>
      <c r="O59" s="372" t="str">
        <f>IF(Badges!I267="A","A"," ")</f>
        <v xml:space="preserve"> </v>
      </c>
      <c r="Q59" s="369"/>
      <c r="R59" s="370" t="str">
        <f>Badges!C340</f>
        <v>Get into e-mail etiquette</v>
      </c>
      <c r="S59" s="372" t="str">
        <f>IF(Badges!I340="A","A"," ")</f>
        <v xml:space="preserve"> </v>
      </c>
    </row>
    <row r="60" spans="1:19" x14ac:dyDescent="0.2">
      <c r="A60" s="369"/>
      <c r="B60" s="370" t="str">
        <f>Badges!C45</f>
        <v>REM it up</v>
      </c>
      <c r="C60" s="372" t="str">
        <f>IF(Badges!I45="A","A"," ")</f>
        <v xml:space="preserve"> </v>
      </c>
      <c r="E60" s="369"/>
      <c r="F60" s="370" t="str">
        <f>Badges!C118</f>
        <v>Work with a mentor</v>
      </c>
      <c r="G60" s="372" t="str">
        <f>IF(Badges!I118="A","A"," ")</f>
        <v xml:space="preserve"> </v>
      </c>
      <c r="I60" s="369"/>
      <c r="J60" s="370" t="str">
        <f>Badges!C194</f>
        <v>Check with a member of a local</v>
      </c>
      <c r="K60" s="372" t="str">
        <f>IF(Badges!I194="A","A"," ")</f>
        <v xml:space="preserve"> </v>
      </c>
      <c r="M60" s="369"/>
      <c r="N60" s="370" t="str">
        <f>Badges!C268</f>
        <v>Talk to a trainer</v>
      </c>
      <c r="O60" s="372" t="str">
        <f>IF(Badges!I268="A","A"," ")</f>
        <v>A</v>
      </c>
      <c r="Q60" s="369"/>
      <c r="R60" s="370" t="str">
        <f>Badges!C341</f>
        <v>Find your best commenting voice</v>
      </c>
      <c r="S60" s="372" t="str">
        <f>IF(Badges!I341="A","A"," ")</f>
        <v xml:space="preserve"> </v>
      </c>
    </row>
    <row r="61" spans="1:19" ht="12.75" customHeight="1" x14ac:dyDescent="0.2">
      <c r="A61" s="369">
        <v>5</v>
      </c>
      <c r="B61" s="370" t="str">
        <f>Badges!C46</f>
        <v>Look at how your diet affects your</v>
      </c>
      <c r="C61" s="371"/>
      <c r="E61" s="583" t="str">
        <f>Badges!B122</f>
        <v>Book Artist</v>
      </c>
      <c r="F61" s="584"/>
      <c r="G61" s="584"/>
      <c r="I61" s="369"/>
      <c r="J61" s="370" t="str">
        <f>Badges!C195</f>
        <v>Do it yourself</v>
      </c>
      <c r="K61" s="372" t="str">
        <f>IF(Badges!I195="A","A"," ")</f>
        <v xml:space="preserve"> </v>
      </c>
      <c r="M61" s="369"/>
      <c r="N61" s="370" t="str">
        <f>Badges!C269</f>
        <v>Read stories about animal heroes</v>
      </c>
      <c r="O61" s="372" t="str">
        <f>IF(Badges!I269="A","A"," ")</f>
        <v xml:space="preserve"> </v>
      </c>
      <c r="Q61" s="369"/>
      <c r="R61" s="370" t="str">
        <f>Badges!C342</f>
        <v>Good net sportsmanship</v>
      </c>
      <c r="S61" s="372" t="str">
        <f>IF(Badges!I342="A","A"," ")</f>
        <v xml:space="preserve"> </v>
      </c>
    </row>
    <row r="62" spans="1:19" ht="12.75" customHeight="1" x14ac:dyDescent="0.2">
      <c r="A62" s="369"/>
      <c r="B62" s="370" t="str">
        <f>Badges!C47</f>
        <v>Take a poll of friends and family</v>
      </c>
      <c r="C62" s="372" t="str">
        <f>IF(Badges!I47="A","A"," ")</f>
        <v xml:space="preserve"> </v>
      </c>
      <c r="E62" s="369">
        <v>1</v>
      </c>
      <c r="F62" s="370" t="str">
        <f>Badges!C123</f>
        <v>Explore the art of bookbinding</v>
      </c>
      <c r="G62" s="371"/>
      <c r="I62" s="369">
        <v>2</v>
      </c>
      <c r="J62" s="370" t="str">
        <f>Badges!C196</f>
        <v>Get your body and your teamwork</v>
      </c>
      <c r="K62" s="371"/>
      <c r="M62" s="369">
        <v>3</v>
      </c>
      <c r="N62" s="370" t="str">
        <f>Badges!C270</f>
        <v>Know how animals help people</v>
      </c>
      <c r="O62" s="371"/>
      <c r="Q62" s="369">
        <v>4</v>
      </c>
      <c r="R62" s="370" t="str">
        <f>Badges!C343</f>
        <v>Decide what makes a great social</v>
      </c>
      <c r="S62" s="371"/>
    </row>
    <row r="63" spans="1:19" x14ac:dyDescent="0.2">
      <c r="A63" s="369"/>
      <c r="B63" s="370" t="str">
        <f>Badges!C48</f>
        <v>Do an exercise/energy experiment</v>
      </c>
      <c r="C63" s="372" t="str">
        <f>IF(Badges!I48="A","A"," ")</f>
        <v xml:space="preserve"> </v>
      </c>
      <c r="E63" s="369"/>
      <c r="F63" s="370" t="str">
        <f>Badges!C124</f>
        <v>Survey a book collection</v>
      </c>
      <c r="G63" s="372" t="str">
        <f>IF(Badges!I124="A","A"," ")</f>
        <v xml:space="preserve"> </v>
      </c>
      <c r="I63" s="369"/>
      <c r="J63" s="370" t="str">
        <f>Badges!C197</f>
        <v>Participate in a physically</v>
      </c>
      <c r="K63" s="372" t="str">
        <f>IF(Badges!I197="A","A"," ")</f>
        <v xml:space="preserve"> </v>
      </c>
      <c r="M63" s="369"/>
      <c r="N63" s="370" t="str">
        <f>Badges!C271</f>
        <v>Talk to a vet or psychologist</v>
      </c>
      <c r="O63" s="372" t="str">
        <f>IF(Badges!I271="A","A"," ")</f>
        <v xml:space="preserve"> </v>
      </c>
      <c r="Q63" s="369"/>
      <c r="R63" s="370" t="str">
        <f>Badges!C344</f>
        <v>Discuss some character profiles</v>
      </c>
      <c r="S63" s="372" t="str">
        <f>IF(Badges!I344="A","A"," ")</f>
        <v xml:space="preserve"> </v>
      </c>
    </row>
    <row r="64" spans="1:19" x14ac:dyDescent="0.2">
      <c r="A64" s="369"/>
      <c r="B64" s="370" t="str">
        <f>Badges!C49</f>
        <v>Create a chart or blog post</v>
      </c>
      <c r="C64" s="372" t="str">
        <f>IF(Badges!I49="A","A"," ")</f>
        <v xml:space="preserve"> </v>
      </c>
      <c r="E64" s="369"/>
      <c r="F64" s="370" t="str">
        <f>Badges!C125</f>
        <v>Interview or visit a book artist or</v>
      </c>
      <c r="G64" s="372" t="str">
        <f>IF(Badges!I125="A","A"," ")</f>
        <v xml:space="preserve"> </v>
      </c>
      <c r="I64" s="369"/>
      <c r="J64" s="370" t="str">
        <f>Badges!C198</f>
        <v>Build a teamwork and endurance</v>
      </c>
      <c r="K64" s="372" t="str">
        <f>IF(Badges!I198="A","A"," ")</f>
        <v xml:space="preserve"> </v>
      </c>
      <c r="M64" s="369"/>
      <c r="N64" s="370" t="str">
        <f>Badges!C272</f>
        <v>Visit an organization that uses</v>
      </c>
      <c r="O64" s="372" t="str">
        <f>IF(Badges!I272="A","A"," ")</f>
        <v xml:space="preserve"> </v>
      </c>
      <c r="Q64" s="369"/>
      <c r="R64" s="370" t="str">
        <f>Badges!C345</f>
        <v>Get feedback on a profile of your</v>
      </c>
      <c r="S64" s="372" t="str">
        <f>IF(Badges!I345="A","A"," ")</f>
        <v xml:space="preserve"> </v>
      </c>
    </row>
    <row r="65" spans="1:19" x14ac:dyDescent="0.2">
      <c r="A65" s="583" t="str">
        <f>Badges!B52</f>
        <v>Public Speaker</v>
      </c>
      <c r="B65" s="584"/>
      <c r="C65" s="584"/>
      <c r="E65" s="369"/>
      <c r="F65" s="370" t="str">
        <f>Badges!C126</f>
        <v>Tour a book arts center or art</v>
      </c>
      <c r="G65" s="372" t="str">
        <f>IF(Badges!I126="A","A"," ")</f>
        <v xml:space="preserve"> </v>
      </c>
      <c r="I65" s="369"/>
      <c r="J65" s="370" t="str">
        <f>Badges!C199</f>
        <v>Try a "boot camp" exercise course</v>
      </c>
      <c r="K65" s="372" t="str">
        <f>IF(Badges!I199="A","A"," ")</f>
        <v xml:space="preserve"> </v>
      </c>
      <c r="M65" s="369"/>
      <c r="N65" s="370" t="str">
        <f>Badges!C273</f>
        <v>Interview at least five pet owners</v>
      </c>
      <c r="O65" s="372" t="str">
        <f>IF(Badges!I273="A","A"," ")</f>
        <v>A</v>
      </c>
      <c r="Q65" s="369"/>
      <c r="R65" s="370" t="str">
        <f>Badges!C346</f>
        <v>Read three stories that discuss</v>
      </c>
      <c r="S65" s="372" t="str">
        <f>IF(Badges!I346="A","A"," ")</f>
        <v xml:space="preserve"> </v>
      </c>
    </row>
    <row r="66" spans="1:19" x14ac:dyDescent="0.2">
      <c r="A66" s="369">
        <v>1</v>
      </c>
      <c r="B66" s="370" t="str">
        <f>Badges!C53</f>
        <v>Get a feel for performing solo</v>
      </c>
      <c r="C66" s="371"/>
      <c r="E66" s="369">
        <v>2</v>
      </c>
      <c r="F66" s="370" t="str">
        <f>Badges!C127</f>
        <v>Get familiar with the insides of a</v>
      </c>
      <c r="G66" s="371"/>
      <c r="I66" s="369">
        <v>3</v>
      </c>
      <c r="J66" s="370" t="str">
        <f>Badges!C200</f>
        <v>Create your menu</v>
      </c>
      <c r="K66" s="371"/>
      <c r="M66" s="369">
        <v>4</v>
      </c>
      <c r="N66" s="370" t="str">
        <f>Badges!C274</f>
        <v>Check out how animals help people</v>
      </c>
      <c r="O66" s="371"/>
      <c r="Q66" s="369">
        <v>5</v>
      </c>
      <c r="R66" s="370" t="str">
        <f>Badges!C347</f>
        <v>Spread better practices</v>
      </c>
      <c r="S66" s="371"/>
    </row>
    <row r="67" spans="1:19" x14ac:dyDescent="0.2">
      <c r="A67" s="369"/>
      <c r="B67" s="370" t="str">
        <f>Badges!C54</f>
        <v>Read aloud one monologue from</v>
      </c>
      <c r="C67" s="372" t="str">
        <f>IF(Badges!I54="A","A"," ")</f>
        <v xml:space="preserve"> </v>
      </c>
      <c r="E67" s="369"/>
      <c r="F67" s="370" t="str">
        <f>Badges!C128</f>
        <v>Mend an old book</v>
      </c>
      <c r="G67" s="372" t="str">
        <f>IF(Badges!I128="A","A"," ")</f>
        <v xml:space="preserve"> </v>
      </c>
      <c r="I67" s="369"/>
      <c r="J67" s="370" t="str">
        <f>Badges!C201</f>
        <v>Find three recipes for quick meals</v>
      </c>
      <c r="K67" s="372" t="str">
        <f>IF(Badges!I201="A","A"," ")</f>
        <v xml:space="preserve"> </v>
      </c>
      <c r="M67" s="369"/>
      <c r="N67" s="370" t="str">
        <f>Badges!C275</f>
        <v>Talk to someone who trains</v>
      </c>
      <c r="O67" s="372" t="str">
        <f>IF(Badges!I275="A","A"," ")</f>
        <v xml:space="preserve"> </v>
      </c>
      <c r="Q67" s="369"/>
      <c r="R67" s="370" t="str">
        <f>Badges!C348</f>
        <v>Make it a pledge</v>
      </c>
      <c r="S67" s="372" t="str">
        <f>IF(Badges!I348="A","A"," ")</f>
        <v xml:space="preserve"> </v>
      </c>
    </row>
    <row r="68" spans="1:19" x14ac:dyDescent="0.2">
      <c r="A68" s="369"/>
      <c r="B68" s="370" t="str">
        <f>Badges!C55</f>
        <v>Read aloud two political speeches</v>
      </c>
      <c r="C68" s="372" t="str">
        <f>IF(Badges!I55="A","A"," ")</f>
        <v xml:space="preserve"> </v>
      </c>
      <c r="E68" s="369"/>
      <c r="F68" s="370" t="str">
        <f>Badges!C129</f>
        <v>Take an old book apart</v>
      </c>
      <c r="G68" s="372" t="str">
        <f>IF(Badges!I129="A","A"," ")</f>
        <v xml:space="preserve"> </v>
      </c>
      <c r="I68" s="369"/>
      <c r="J68" s="370" t="str">
        <f>Badges!C202</f>
        <v>Get into quick-energy snacks</v>
      </c>
      <c r="K68" s="372" t="str">
        <f>IF(Badges!I202="A","A"," ")</f>
        <v xml:space="preserve"> </v>
      </c>
      <c r="M68" s="369"/>
      <c r="N68" s="370" t="str">
        <f>Badges!C276</f>
        <v>Speak to someone who has an</v>
      </c>
      <c r="O68" s="372" t="str">
        <f>IF(Badges!I276="A","A"," ")</f>
        <v>A</v>
      </c>
      <c r="Q68" s="369"/>
      <c r="R68" s="370" t="str">
        <f>Badges!C349</f>
        <v>Edit into a top 10</v>
      </c>
      <c r="S68" s="372" t="str">
        <f>IF(Badges!I349="A","A"," ")</f>
        <v xml:space="preserve"> </v>
      </c>
    </row>
    <row r="69" spans="1:19" x14ac:dyDescent="0.2">
      <c r="A69" s="369"/>
      <c r="B69" s="370" t="str">
        <f>Badges!C56</f>
        <v>Read aloud three poems or one</v>
      </c>
      <c r="C69" s="372" t="str">
        <f>IF(Badges!I56="A","A"," ")</f>
        <v xml:space="preserve"> </v>
      </c>
      <c r="E69" s="369"/>
      <c r="F69" s="370" t="str">
        <f>Badges!C130</f>
        <v>Visit an antique or rare bookseller</v>
      </c>
      <c r="G69" s="372" t="str">
        <f>IF(Badges!I130="A","A"," ")</f>
        <v xml:space="preserve"> </v>
      </c>
      <c r="I69" s="369"/>
      <c r="J69" s="370" t="str">
        <f>Badges!C203</f>
        <v>Trash the trash challenge</v>
      </c>
      <c r="K69" s="372" t="str">
        <f>IF(Badges!I203="A","A"," ")</f>
        <v xml:space="preserve"> </v>
      </c>
      <c r="M69" s="369"/>
      <c r="N69" s="370" t="str">
        <f>Badges!C277</f>
        <v xml:space="preserve">Research the pros and cons of </v>
      </c>
      <c r="O69" s="372" t="str">
        <f>IF(Badges!I277="A","A"," ")</f>
        <v xml:space="preserve"> </v>
      </c>
      <c r="Q69" s="369"/>
      <c r="R69" s="370" t="str">
        <f>Badges!C350</f>
        <v>Present it</v>
      </c>
      <c r="S69" s="372" t="str">
        <f>IF(Badges!I350="A","A"," ")</f>
        <v xml:space="preserve"> </v>
      </c>
    </row>
    <row r="70" spans="1:19" ht="23.25" x14ac:dyDescent="0.35">
      <c r="A70" s="599" t="str">
        <f ca="1">MID(CELL("filename",A8),FIND(IF(ISERROR(FIND("]",CELL("filename",A8))),"$","]"),CELL("filename",A8))+1,256)</f>
        <v>Olivia</v>
      </c>
      <c r="B70" s="599"/>
      <c r="C70" s="599"/>
      <c r="E70" s="610" t="s">
        <v>16</v>
      </c>
      <c r="F70" s="615"/>
      <c r="G70" s="615"/>
      <c r="I70" s="610" t="s">
        <v>16</v>
      </c>
      <c r="J70" s="610"/>
      <c r="K70" s="610"/>
      <c r="M70" s="610" t="s">
        <v>16</v>
      </c>
      <c r="N70" s="610"/>
      <c r="O70" s="610"/>
      <c r="Q70" s="610" t="s">
        <v>151</v>
      </c>
      <c r="R70" s="611"/>
      <c r="S70" s="611"/>
    </row>
    <row r="71" spans="1:19" x14ac:dyDescent="0.2">
      <c r="A71" s="364"/>
      <c r="B71" s="365"/>
      <c r="C71" s="366" t="s">
        <v>28</v>
      </c>
      <c r="E71" s="583" t="str">
        <f>Badges!B377</f>
        <v>Good Sportsmanship</v>
      </c>
      <c r="F71" s="584"/>
      <c r="G71" s="584"/>
      <c r="I71" s="583" t="str">
        <f>Badges!B446</f>
        <v>Cadette First Aid</v>
      </c>
      <c r="J71" s="584"/>
      <c r="K71" s="584"/>
      <c r="M71" s="583" t="str">
        <f>Badges!B516</f>
        <v>Budgeting</v>
      </c>
      <c r="N71" s="584"/>
      <c r="O71" s="584"/>
      <c r="Q71" s="612" t="str">
        <f>'Age-Level'!B5</f>
        <v>Silver Torch Award</v>
      </c>
      <c r="R71" s="612"/>
      <c r="S71" s="373" t="str">
        <f>IF('Age-Level'!I8="C","C",IF('Age-Level'!I8="P","P",""))</f>
        <v/>
      </c>
    </row>
    <row r="72" spans="1:19" x14ac:dyDescent="0.2">
      <c r="A72" s="577" t="str">
        <f>Summary!A21</f>
        <v>Legacy</v>
      </c>
      <c r="B72" s="577"/>
      <c r="C72" s="577"/>
      <c r="E72" s="369">
        <v>3</v>
      </c>
      <c r="F72" s="370" t="str">
        <f>Badges!C386</f>
        <v>Be a good teammate</v>
      </c>
      <c r="G72" s="371"/>
      <c r="I72" s="369">
        <v>4</v>
      </c>
      <c r="J72" s="370" t="str">
        <f>Badges!C459</f>
        <v>Know the signs of shock and how</v>
      </c>
      <c r="K72" s="371"/>
      <c r="M72" s="369">
        <v>5</v>
      </c>
      <c r="N72" s="370" t="str">
        <f>Badges!C533</f>
        <v>Create a budget that focuses on</v>
      </c>
      <c r="O72" s="371"/>
      <c r="Q72" s="612" t="str">
        <f>'Age-Level'!B9</f>
        <v>Cadette Community Service bar</v>
      </c>
      <c r="R72" s="612"/>
      <c r="S72" s="373" t="str">
        <f>IF('Age-Level'!I9="C","C",IF('Age-Level'!I9="P","P",""))</f>
        <v/>
      </c>
    </row>
    <row r="73" spans="1:19" x14ac:dyDescent="0.2">
      <c r="A73" s="608" t="str">
        <f>Summary!A22</f>
        <v>Comic Artist</v>
      </c>
      <c r="B73" s="609"/>
      <c r="C73" s="373" t="str">
        <f>IF(Badges!I376="C","C",IF(Badges!I376="P","P",""))</f>
        <v/>
      </c>
      <c r="E73" s="369"/>
      <c r="F73" s="370" t="str">
        <f>Badges!C387</f>
        <v>Play Trust, like they did on Survivor</v>
      </c>
      <c r="G73" s="372" t="str">
        <f>IF(Badges!I387="A","A"," ")</f>
        <v xml:space="preserve"> </v>
      </c>
      <c r="I73" s="369"/>
      <c r="J73" s="370" t="str">
        <f>Badges!C460</f>
        <v>Research the signs of shock and</v>
      </c>
      <c r="K73" s="372" t="str">
        <f>IF(Badges!I460="A","A"," ")</f>
        <v xml:space="preserve"> </v>
      </c>
      <c r="M73" s="369"/>
      <c r="N73" s="370" t="str">
        <f>Badges!C534</f>
        <v>Make a savings action plan</v>
      </c>
      <c r="O73" s="372" t="str">
        <f>IF(Badges!I534="A","A"," ")</f>
        <v xml:space="preserve"> </v>
      </c>
      <c r="Q73" s="612" t="str">
        <f>'Age-Level'!B12</f>
        <v>Cadette Service to Girl Scouting bar</v>
      </c>
      <c r="R73" s="612"/>
      <c r="S73" s="373" t="str">
        <f>IF('Age-Level'!I10="C","C",IF('Age-Level'!I10="P","P",""))</f>
        <v/>
      </c>
    </row>
    <row r="74" spans="1:19" x14ac:dyDescent="0.2">
      <c r="A74" s="606" t="str">
        <f>Summary!A23</f>
        <v>Good Sportsmanship</v>
      </c>
      <c r="B74" s="607"/>
      <c r="C74" s="374" t="str">
        <f>IF(Badges!I399="C","C",IF(Badges!I399="P","P",""))</f>
        <v>P</v>
      </c>
      <c r="E74" s="369"/>
      <c r="F74" s="370" t="str">
        <f>Badges!C388</f>
        <v>Play three team-building games</v>
      </c>
      <c r="G74" s="372" t="str">
        <f>IF(Badges!I388="A","A"," ")</f>
        <v>A</v>
      </c>
      <c r="I74" s="369"/>
      <c r="J74" s="370" t="str">
        <f>Badges!C461</f>
        <v>Interview a doctor or nurse about the</v>
      </c>
      <c r="K74" s="372" t="str">
        <f>IF(Badges!I461="A","A"," ")</f>
        <v xml:space="preserve"> </v>
      </c>
      <c r="M74" s="369"/>
      <c r="N74" s="370" t="str">
        <f>Badges!C535</f>
        <v>Form a support group</v>
      </c>
      <c r="O74" s="372" t="str">
        <f>IF(Badges!I535="A","A"," ")</f>
        <v xml:space="preserve"> </v>
      </c>
      <c r="Q74" s="612" t="str">
        <f>'Age-Level'!B15</f>
        <v>Cadette Program Aide</v>
      </c>
      <c r="R74" s="612"/>
      <c r="S74" s="373" t="str">
        <f>IF('Age-Level'!I19="C","C",IF('Age-Level'!I19="P","P",""))</f>
        <v>C</v>
      </c>
    </row>
    <row r="75" spans="1:19" x14ac:dyDescent="0.2">
      <c r="A75" s="606" t="str">
        <f>Summary!A24</f>
        <v>Finding Common Ground</v>
      </c>
      <c r="B75" s="607"/>
      <c r="C75" s="374" t="str">
        <f>IF(Badges!I422="C","C",IF(Badges!I422="P","P",""))</f>
        <v/>
      </c>
      <c r="E75" s="369"/>
      <c r="F75" s="370" t="str">
        <f>Badges!C389</f>
        <v>Play Capture the Flag</v>
      </c>
      <c r="G75" s="372" t="str">
        <f>IF(Badges!I389="A","A"," ")</f>
        <v xml:space="preserve"> </v>
      </c>
      <c r="I75" s="369"/>
      <c r="J75" s="370" t="str">
        <f>Badges!C462</f>
        <v>Ask an EMT or first responder to</v>
      </c>
      <c r="K75" s="372" t="str">
        <f>IF(Badges!I462="A","A"," ")</f>
        <v xml:space="preserve"> </v>
      </c>
      <c r="M75" s="369"/>
      <c r="N75" s="370" t="str">
        <f>Badges!C536</f>
        <v>Imagine yourself in the future</v>
      </c>
      <c r="O75" s="372" t="str">
        <f>IF(Badges!I536="A","A"," ")</f>
        <v xml:space="preserve"> </v>
      </c>
      <c r="Q75" s="612" t="str">
        <f>'Age-Level'!B20</f>
        <v>Journey Summit Pin</v>
      </c>
      <c r="R75" s="612"/>
      <c r="S75" s="373" t="str">
        <f>IF('Age-Level'!I21="C","C",IF('Age-Level'!I21="P","P",""))</f>
        <v/>
      </c>
    </row>
    <row r="76" spans="1:19" x14ac:dyDescent="0.2">
      <c r="A76" s="606" t="str">
        <f>Summary!A25</f>
        <v>New Cuisines</v>
      </c>
      <c r="B76" s="607"/>
      <c r="C76" s="374" t="str">
        <f>IF(Badges!I445="C","C",IF(Badges!I445="P","P",""))</f>
        <v/>
      </c>
      <c r="E76" s="369">
        <v>4</v>
      </c>
      <c r="F76" s="370" t="str">
        <f>Badges!C390</f>
        <v>Psych yourself up</v>
      </c>
      <c r="G76" s="371"/>
      <c r="I76" s="369">
        <v>5</v>
      </c>
      <c r="J76" s="370" t="str">
        <f>Badges!C463</f>
        <v>Learn to prevent and treat injuries</v>
      </c>
      <c r="K76" s="371"/>
      <c r="M76" s="583" t="str">
        <f>Badges!B562</f>
        <v>Financing My Dreams</v>
      </c>
      <c r="N76" s="584"/>
      <c r="O76" s="584"/>
      <c r="Q76" s="603" t="str">
        <f>'Age-Level'!C23</f>
        <v>Cookie Rally (Year 1)</v>
      </c>
      <c r="R76" s="603"/>
      <c r="S76" s="379" t="str">
        <f>IF('Age-Level'!I23="A","A"," ")</f>
        <v xml:space="preserve"> </v>
      </c>
    </row>
    <row r="77" spans="1:19" x14ac:dyDescent="0.2">
      <c r="A77" s="606" t="str">
        <f>Summary!A26</f>
        <v>Cadette First Aid</v>
      </c>
      <c r="B77" s="607"/>
      <c r="C77" s="374" t="str">
        <f>IF(Badges!I468="C","C",IF(Badges!I468="P","P",""))</f>
        <v/>
      </c>
      <c r="E77" s="369"/>
      <c r="F77" s="370" t="str">
        <f>Badges!C391</f>
        <v>But I landed my triple axel</v>
      </c>
      <c r="G77" s="372" t="str">
        <f>IF(Badges!I391="A","A"," ")</f>
        <v xml:space="preserve"> </v>
      </c>
      <c r="I77" s="369"/>
      <c r="J77" s="370" t="str">
        <f>Badges!C464</f>
        <v>Take a first aid course</v>
      </c>
      <c r="K77" s="372" t="str">
        <f>IF(Badges!I464="A","A"," ")</f>
        <v xml:space="preserve"> </v>
      </c>
      <c r="M77" s="369">
        <v>1</v>
      </c>
      <c r="N77" s="370" t="str">
        <f>Badges!C563</f>
        <v>Explore dream jobs</v>
      </c>
      <c r="O77" s="371"/>
      <c r="Q77" s="603" t="str">
        <f>'Age-Level'!C24</f>
        <v>Cookie Sales (Year 1)</v>
      </c>
      <c r="R77" s="603"/>
      <c r="S77" s="379" t="str">
        <f>IF('Age-Level'!I24="A","A"," ")</f>
        <v xml:space="preserve"> </v>
      </c>
    </row>
    <row r="78" spans="1:19" x14ac:dyDescent="0.2">
      <c r="A78" s="606" t="str">
        <f>Summary!A27</f>
        <v>Cadette Girl Scout Way</v>
      </c>
      <c r="B78" s="607"/>
      <c r="C78" s="374" t="str">
        <f>IF(Badges!I491="C","C",IF(Badges!I491="P","P",""))</f>
        <v>C</v>
      </c>
      <c r="E78" s="369"/>
      <c r="F78" s="370" t="str">
        <f>Badges!C392</f>
        <v>Mind over matter</v>
      </c>
      <c r="G78" s="372" t="str">
        <f>IF(Badges!I392="A","A"," ")</f>
        <v xml:space="preserve"> </v>
      </c>
      <c r="I78" s="369"/>
      <c r="J78" s="370" t="str">
        <f>Badges!C465</f>
        <v>Ask a park ranger, lifeguard, or ski</v>
      </c>
      <c r="K78" s="372" t="str">
        <f>IF(Badges!I465="A","A"," ")</f>
        <v xml:space="preserve"> </v>
      </c>
      <c r="M78" s="369"/>
      <c r="N78" s="370" t="str">
        <f>Badges!C564</f>
        <v>Track your dreams</v>
      </c>
      <c r="O78" s="372" t="str">
        <f>IF(Badges!I564="A","A"," ")</f>
        <v xml:space="preserve"> </v>
      </c>
      <c r="Q78" s="603" t="str">
        <f>'Age-Level'!C25</f>
        <v>Cookie Pin (Year 1)</v>
      </c>
      <c r="R78" s="603"/>
      <c r="S78" s="379" t="str">
        <f>IF('Age-Level'!I25="A","A"," ")</f>
        <v xml:space="preserve"> </v>
      </c>
    </row>
    <row r="79" spans="1:19" x14ac:dyDescent="0.2">
      <c r="A79" s="613" t="str">
        <f>Summary!A28</f>
        <v>Trees</v>
      </c>
      <c r="B79" s="614"/>
      <c r="C79" s="375" t="str">
        <f>IF(Badges!I514="C","C",IF(Badges!I514="P","P",""))</f>
        <v/>
      </c>
      <c r="E79" s="369"/>
      <c r="F79" s="370" t="str">
        <f>Badges!C393</f>
        <v>Play sports psychology games</v>
      </c>
      <c r="G79" s="372" t="str">
        <f>IF(Badges!I393="A","A"," ")</f>
        <v xml:space="preserve"> </v>
      </c>
      <c r="I79" s="369"/>
      <c r="J79" s="370" t="str">
        <f>Badges!C466</f>
        <v xml:space="preserve">Interview a doctor or nurse  </v>
      </c>
      <c r="K79" s="372" t="str">
        <f>IF(Badges!I466="A","A"," ")</f>
        <v xml:space="preserve"> </v>
      </c>
      <c r="M79" s="369"/>
      <c r="N79" s="370" t="str">
        <f>Badges!C565</f>
        <v>Talk to people about their jobs</v>
      </c>
      <c r="O79" s="372" t="str">
        <f>IF(Badges!I565="A","A"," ")</f>
        <v xml:space="preserve"> </v>
      </c>
      <c r="Q79" s="603" t="str">
        <f>'Age-Level'!C26</f>
        <v>Cookie Rally (Year 2)</v>
      </c>
      <c r="R79" s="603"/>
      <c r="S79" s="379" t="str">
        <f>IF('Age-Level'!I26="A","A"," ")</f>
        <v xml:space="preserve"> </v>
      </c>
    </row>
    <row r="80" spans="1:19" x14ac:dyDescent="0.2">
      <c r="A80" s="577" t="str">
        <f>Summary!A29</f>
        <v>Financial Literacy</v>
      </c>
      <c r="B80" s="577"/>
      <c r="C80" s="577"/>
      <c r="E80" s="369">
        <v>5</v>
      </c>
      <c r="F80" s="370" t="str">
        <f>Badges!C394</f>
        <v>Put your definition of good</v>
      </c>
      <c r="G80" s="371"/>
      <c r="I80" s="583" t="str">
        <f>Badges!B469</f>
        <v>Cadette Girl Scout Way</v>
      </c>
      <c r="J80" s="584"/>
      <c r="K80" s="584"/>
      <c r="M80" s="369"/>
      <c r="N80" s="370" t="str">
        <f>Badges!C566</f>
        <v>Hold a group brainstorm</v>
      </c>
      <c r="O80" s="372" t="str">
        <f>IF(Badges!I566="A","A"," ")</f>
        <v xml:space="preserve"> </v>
      </c>
      <c r="Q80" s="603" t="str">
        <f>'Age-Level'!C27</f>
        <v>Cookie Sales (Year 2)</v>
      </c>
      <c r="R80" s="603"/>
      <c r="S80" s="379" t="str">
        <f>IF('Age-Level'!I27="A","A"," ")</f>
        <v xml:space="preserve"> </v>
      </c>
    </row>
    <row r="81" spans="1:22" x14ac:dyDescent="0.2">
      <c r="A81" s="608" t="str">
        <f>Summary!A30</f>
        <v>Budgeting</v>
      </c>
      <c r="B81" s="609"/>
      <c r="C81" s="373" t="str">
        <f>IF(Badges!I538="C","C",IF(Badges!I538="P","P",""))</f>
        <v/>
      </c>
      <c r="E81" s="369"/>
      <c r="F81" s="370" t="str">
        <f>Badges!C395</f>
        <v>Compete</v>
      </c>
      <c r="G81" s="372" t="str">
        <f>IF(Badges!I395="A","A"," ")</f>
        <v>A</v>
      </c>
      <c r="I81" s="369">
        <v>1</v>
      </c>
      <c r="J81" s="370" t="str">
        <f>Badges!C470</f>
        <v>Lead a group in song</v>
      </c>
      <c r="K81" s="371"/>
      <c r="M81" s="369">
        <v>2</v>
      </c>
      <c r="N81" s="370" t="str">
        <f>Badges!C567</f>
        <v>Price out buying your dream home</v>
      </c>
      <c r="O81" s="371"/>
      <c r="Q81" s="603" t="str">
        <f>'Age-Level'!C28</f>
        <v>Cookie Pin (Year 2)</v>
      </c>
      <c r="R81" s="603"/>
      <c r="S81" s="379" t="str">
        <f>IF('Age-Level'!I28="A","A"," ")</f>
        <v xml:space="preserve"> </v>
      </c>
    </row>
    <row r="82" spans="1:22" x14ac:dyDescent="0.2">
      <c r="A82" s="606" t="str">
        <f>Summary!A32</f>
        <v>Financing My Dreams</v>
      </c>
      <c r="B82" s="607"/>
      <c r="C82" s="374" t="str">
        <f>IF(Badges!I584="C","C",IF(Badges!I584="P","P",""))</f>
        <v/>
      </c>
      <c r="E82" s="369"/>
      <c r="F82" s="370" t="str">
        <f>Badges!C396</f>
        <v>Play with little kids</v>
      </c>
      <c r="G82" s="372" t="str">
        <f>IF(Badges!I396="A","A"," ")</f>
        <v xml:space="preserve"> </v>
      </c>
      <c r="I82" s="369"/>
      <c r="J82" s="370" t="str">
        <f>Badges!C471</f>
        <v>Organize a songfest</v>
      </c>
      <c r="K82" s="372" t="str">
        <f>IF(Badges!I471="A","A"," ")</f>
        <v xml:space="preserve"> </v>
      </c>
      <c r="M82" s="369"/>
      <c r="N82" s="370" t="str">
        <f>Badges!C568</f>
        <v>Go house hunting</v>
      </c>
      <c r="O82" s="372" t="str">
        <f>IF(Badges!I568="A","A"," ")</f>
        <v xml:space="preserve"> </v>
      </c>
      <c r="Q82" s="603" t="str">
        <f>'Age-Level'!C29</f>
        <v>Cookie Rally (Year 3)</v>
      </c>
      <c r="R82" s="603"/>
      <c r="S82" s="379" t="str">
        <f>IF('Age-Level'!I29="A","A"," ")</f>
        <v xml:space="preserve"> </v>
      </c>
    </row>
    <row r="83" spans="1:22" x14ac:dyDescent="0.2">
      <c r="A83" s="590" t="str">
        <f>Summary!A33</f>
        <v>Cookie Business</v>
      </c>
      <c r="B83" s="591"/>
      <c r="C83" s="592"/>
      <c r="D83" s="365"/>
      <c r="E83" s="369"/>
      <c r="F83" s="370" t="str">
        <f>Badges!C397</f>
        <v>Take on the role of referee, umpire</v>
      </c>
      <c r="G83" s="372" t="str">
        <f>IF(Badges!I397="A","A"," ")</f>
        <v xml:space="preserve"> </v>
      </c>
      <c r="I83" s="369"/>
      <c r="J83" s="370" t="str">
        <f>Badges!C472</f>
        <v>Teach an international song</v>
      </c>
      <c r="K83" s="372" t="str">
        <f>IF(Badges!I472="A","A"," ")</f>
        <v>A</v>
      </c>
      <c r="M83" s="369"/>
      <c r="N83" s="370" t="str">
        <f>Badges!C569</f>
        <v>Get expert real estate device</v>
      </c>
      <c r="O83" s="372" t="str">
        <f>IF(Badges!I569="A","A"," ")</f>
        <v xml:space="preserve"> </v>
      </c>
      <c r="Q83" s="603" t="str">
        <f>'Age-Level'!C30</f>
        <v>Cookie Sales (Year 3)</v>
      </c>
      <c r="R83" s="603"/>
      <c r="S83" s="379" t="str">
        <f>IF('Age-Level'!I30="A","A"," ")</f>
        <v xml:space="preserve"> </v>
      </c>
    </row>
    <row r="84" spans="1:22" x14ac:dyDescent="0.2">
      <c r="A84" s="606" t="str">
        <f>Summary!A34</f>
        <v>Business Plan</v>
      </c>
      <c r="B84" s="607"/>
      <c r="C84" s="374" t="str">
        <f>IF(Badges!I598="C","C",IF(Badges!I598="P","P",""))</f>
        <v>P</v>
      </c>
      <c r="E84" s="583" t="str">
        <f>Badges!B400</f>
        <v>Finding Common Ground</v>
      </c>
      <c r="F84" s="583"/>
      <c r="G84" s="583"/>
      <c r="I84" s="369"/>
      <c r="J84" s="370" t="str">
        <f>Badges!C473</f>
        <v>Help Brownies complete their Girl</v>
      </c>
      <c r="K84" s="372" t="str">
        <f>IF(Badges!I473="A","A"," ")</f>
        <v xml:space="preserve"> </v>
      </c>
      <c r="M84" s="369"/>
      <c r="N84" s="370" t="str">
        <f>Badges!C570</f>
        <v>Browse real estate ads</v>
      </c>
      <c r="O84" s="372" t="str">
        <f>IF(Badges!I570="A","A"," ")</f>
        <v xml:space="preserve"> </v>
      </c>
      <c r="Q84" s="603" t="str">
        <f>'Age-Level'!C31</f>
        <v>Cookie Pin (Year 3)</v>
      </c>
      <c r="R84" s="603"/>
      <c r="S84" s="379" t="str">
        <f>IF('Age-Level'!I31="A","A"," ")</f>
        <v xml:space="preserve"> </v>
      </c>
    </row>
    <row r="85" spans="1:22" x14ac:dyDescent="0.2">
      <c r="A85" s="606" t="str">
        <f>Summary!A36</f>
        <v>Think Big</v>
      </c>
      <c r="B85" s="607"/>
      <c r="C85" s="374" t="str">
        <f>IF(Badges!I624="C","C",IF(Badges!I624="P","P",""))</f>
        <v/>
      </c>
      <c r="E85" s="369">
        <v>1</v>
      </c>
      <c r="F85" s="370" t="str">
        <f>Badges!C401</f>
        <v>Get to know someone different from</v>
      </c>
      <c r="G85" s="371"/>
      <c r="I85" s="369">
        <v>2</v>
      </c>
      <c r="J85" s="370" t="str">
        <f>Badges!C474</f>
        <v>Celebrate Girl Scout Week</v>
      </c>
      <c r="K85" s="371"/>
      <c r="M85" s="369">
        <v>3</v>
      </c>
      <c r="N85" s="370" t="str">
        <f>Badges!C571</f>
        <v>Research dream vacations</v>
      </c>
      <c r="O85" s="371"/>
      <c r="Q85" s="603" t="str">
        <f>'Age-Level'!C33</f>
        <v>Fall Sales (Year 1)</v>
      </c>
      <c r="R85" s="603"/>
      <c r="S85" s="374" t="str">
        <f>IF('Age-Level'!I33="A","A","")</f>
        <v/>
      </c>
    </row>
    <row r="86" spans="1:22" x14ac:dyDescent="0.2">
      <c r="A86" s="417"/>
      <c r="B86" s="417"/>
      <c r="C86" s="389"/>
      <c r="E86" s="369"/>
      <c r="F86" s="370" t="str">
        <f>Badges!C402</f>
        <v>Difference of background</v>
      </c>
      <c r="G86" s="372" t="str">
        <f>IF(Badges!I402="A","A"," ")</f>
        <v xml:space="preserve"> </v>
      </c>
      <c r="I86" s="369"/>
      <c r="J86" s="370" t="str">
        <f>Badges!C475</f>
        <v>Focus on "be courageous and</v>
      </c>
      <c r="K86" s="372" t="str">
        <f>IF(Badges!I475="A","A"," ")</f>
        <v>A</v>
      </c>
      <c r="M86" s="369"/>
      <c r="N86" s="370" t="str">
        <f>Badges!C572</f>
        <v>Explore the world of travel</v>
      </c>
      <c r="O86" s="372" t="str">
        <f>IF(Badges!I572="A","A"," ")</f>
        <v xml:space="preserve"> </v>
      </c>
      <c r="Q86" s="603" t="str">
        <f>'Age-Level'!C34</f>
        <v>Fall Sales (Year 2)</v>
      </c>
      <c r="R86" s="603"/>
      <c r="S86" s="374" t="str">
        <f>IF('Age-Level'!I34="A","A","")</f>
        <v/>
      </c>
    </row>
    <row r="87" spans="1:22" x14ac:dyDescent="0.2">
      <c r="A87" s="578" t="s">
        <v>92</v>
      </c>
      <c r="B87" s="579"/>
      <c r="C87" s="579"/>
      <c r="E87" s="369"/>
      <c r="F87" s="370" t="str">
        <f>Badges!C403</f>
        <v>Difference of belief</v>
      </c>
      <c r="G87" s="372" t="str">
        <f>IF(Badges!I403="A","A"," ")</f>
        <v xml:space="preserve"> </v>
      </c>
      <c r="I87" s="369"/>
      <c r="J87" s="370" t="str">
        <f>Badges!C476</f>
        <v>Be confident and courageous</v>
      </c>
      <c r="K87" s="372" t="str">
        <f>IF(Badges!I476="A","A"," ")</f>
        <v xml:space="preserve"> </v>
      </c>
      <c r="M87" s="369"/>
      <c r="N87" s="370" t="str">
        <f>Badges!C573</f>
        <v>Visit a travel agent</v>
      </c>
      <c r="O87" s="372" t="str">
        <f>IF(Badges!I573="A","A"," ")</f>
        <v xml:space="preserve"> </v>
      </c>
      <c r="Q87" s="603" t="str">
        <f>'Age-Level'!C35</f>
        <v>Fall Sales (Year 3)</v>
      </c>
      <c r="R87" s="603"/>
      <c r="S87" s="374" t="str">
        <f>IF('Age-Level'!I35="A","A","")</f>
        <v/>
      </c>
    </row>
    <row r="88" spans="1:22" x14ac:dyDescent="0.2">
      <c r="B88" s="604" t="str">
        <f>Journey!A6</f>
        <v>aMAZE!</v>
      </c>
      <c r="C88" s="605"/>
      <c r="E88" s="369"/>
      <c r="F88" s="370" t="str">
        <f>Badges!C404</f>
        <v>Difference of opinion</v>
      </c>
      <c r="G88" s="372" t="str">
        <f>IF(Badges!I404="A","A"," ")</f>
        <v xml:space="preserve"> </v>
      </c>
      <c r="I88" s="369"/>
      <c r="J88" s="370" t="str">
        <f>Badges!C477</f>
        <v>Create a project honoring the</v>
      </c>
      <c r="K88" s="372" t="str">
        <f>IF(Badges!I477="A","A"," ")</f>
        <v xml:space="preserve"> </v>
      </c>
      <c r="M88" s="369"/>
      <c r="N88" s="370" t="str">
        <f>Badges!C574</f>
        <v>Create a tour group</v>
      </c>
      <c r="O88" s="372" t="str">
        <f>IF(Badges!I574="A","A"," ")</f>
        <v xml:space="preserve"> </v>
      </c>
      <c r="Q88" s="603" t="str">
        <f>'Age-Level'!C37</f>
        <v>Thinking Day (Year 1)</v>
      </c>
      <c r="R88" s="603"/>
      <c r="S88" s="374" t="str">
        <f>IF('Age-Level'!I37="A","A","")</f>
        <v/>
      </c>
    </row>
    <row r="89" spans="1:22" x14ac:dyDescent="0.2">
      <c r="B89" s="378" t="str">
        <f>Journey!B7</f>
        <v>The Interact Award</v>
      </c>
      <c r="C89" s="374" t="str">
        <f>IF(Journey!I17="C","C",IF(Journey!I17="P","P",""))</f>
        <v/>
      </c>
      <c r="E89" s="369">
        <v>2</v>
      </c>
      <c r="F89" s="370" t="str">
        <f>Badges!C405</f>
        <v>Make decisions in a group</v>
      </c>
      <c r="G89" s="371"/>
      <c r="I89" s="369">
        <v>3</v>
      </c>
      <c r="J89" s="370" t="str">
        <f>Badges!C478</f>
        <v>Share sisterhood through the Girl</v>
      </c>
      <c r="K89" s="371"/>
      <c r="M89" s="369">
        <v>4</v>
      </c>
      <c r="N89" s="370" t="str">
        <f>Badges!C575</f>
        <v>Make a dream giving goal</v>
      </c>
      <c r="O89" s="371"/>
      <c r="Q89" s="603" t="str">
        <f>'Age-Level'!C38</f>
        <v>Thinking Day (Year 2)</v>
      </c>
      <c r="R89" s="603"/>
      <c r="S89" s="374" t="str">
        <f>IF('Age-Level'!I38="A","A","")</f>
        <v/>
      </c>
    </row>
    <row r="90" spans="1:22" x14ac:dyDescent="0.2">
      <c r="B90" s="378" t="str">
        <f>Journey!B18</f>
        <v>The Diplomat Award</v>
      </c>
      <c r="C90" s="374" t="str">
        <f>IF(Journey!I26="C","C",IF(Journey!I26="P","P",""))</f>
        <v/>
      </c>
      <c r="E90" s="369"/>
      <c r="F90" s="370" t="str">
        <f>Badges!C406</f>
        <v>Use one of the methods from the</v>
      </c>
      <c r="G90" s="372" t="str">
        <f>IF(Badges!I406="A","A"," ")</f>
        <v xml:space="preserve"> </v>
      </c>
      <c r="I90" s="369"/>
      <c r="J90" s="370" t="str">
        <f>Badges!C479</f>
        <v>Throw a community sisterhood</v>
      </c>
      <c r="K90" s="372" t="str">
        <f>IF(Badges!I479="A","A"," ")</f>
        <v xml:space="preserve"> </v>
      </c>
      <c r="M90" s="369"/>
      <c r="N90" s="370" t="str">
        <f>Badges!C576</f>
        <v>Find local philanthropists</v>
      </c>
      <c r="O90" s="372" t="str">
        <f>IF(Badges!I576="A","A"," ")</f>
        <v xml:space="preserve"> </v>
      </c>
      <c r="Q90" s="603" t="str">
        <f>'Age-Level'!C39</f>
        <v>Thinking Day (Year 3)</v>
      </c>
      <c r="R90" s="603"/>
      <c r="S90" s="374" t="str">
        <f>IF('Age-Level'!I39="A","A","")</f>
        <v/>
      </c>
    </row>
    <row r="91" spans="1:22" x14ac:dyDescent="0.2">
      <c r="B91" s="378" t="str">
        <f>Journey!B27</f>
        <v>The Peacemaker Award</v>
      </c>
      <c r="C91" s="374" t="str">
        <f>IF(Journey!I29="C","C",IF(Journey!I29="P","P",""))</f>
        <v/>
      </c>
      <c r="E91" s="369"/>
      <c r="F91" s="370" t="str">
        <f>Badges!C407</f>
        <v>Use two of the methods</v>
      </c>
      <c r="G91" s="372" t="str">
        <f>IF(Badges!I407="A","A"," ")</f>
        <v xml:space="preserve"> </v>
      </c>
      <c r="I91" s="369"/>
      <c r="J91" s="370" t="str">
        <f>Badges!C480</f>
        <v>Spotlight a hidden heroine</v>
      </c>
      <c r="K91" s="372" t="str">
        <f>IF(Badges!I480="A","A"," ")</f>
        <v xml:space="preserve"> </v>
      </c>
      <c r="M91" s="369"/>
      <c r="N91" s="370" t="str">
        <f>Badges!C577</f>
        <v>Learn what's going on in the world of</v>
      </c>
      <c r="O91" s="372" t="str">
        <f>IF(Badges!I577="A","A"," ")</f>
        <v xml:space="preserve"> </v>
      </c>
      <c r="Q91" s="603" t="str">
        <f>'Age-Level'!C41</f>
        <v>Global Action Award</v>
      </c>
      <c r="R91" s="603"/>
      <c r="S91" s="374" t="str">
        <f>IF('Age-Level'!I41="A","A","")</f>
        <v/>
      </c>
    </row>
    <row r="92" spans="1:22" x14ac:dyDescent="0.2">
      <c r="B92" s="378" t="str">
        <f>Journey!B31</f>
        <v>Leader in Action</v>
      </c>
      <c r="C92" s="374" t="str">
        <f>IF(Journey!I38="C","C",IF(Journey!I38="P","P",""))</f>
        <v/>
      </c>
      <c r="E92" s="369"/>
      <c r="F92" s="370" t="str">
        <f>Badges!C408</f>
        <v>Try them all</v>
      </c>
      <c r="G92" s="372" t="str">
        <f>IF(Badges!I408="A","A"," ")</f>
        <v xml:space="preserve"> </v>
      </c>
      <c r="I92" s="369"/>
      <c r="J92" s="370" t="str">
        <f>Badges!C481</f>
        <v>Team up for sisterhood</v>
      </c>
      <c r="K92" s="372" t="str">
        <f>IF(Badges!I481="A","A"," ")</f>
        <v>A</v>
      </c>
      <c r="M92" s="369"/>
      <c r="N92" s="370" t="str">
        <f>Badges!C578</f>
        <v>Research your favorite charity</v>
      </c>
      <c r="O92" s="372" t="str">
        <f>IF(Badges!I578="A","A"," ")</f>
        <v xml:space="preserve"> </v>
      </c>
      <c r="Q92" s="603" t="str">
        <f>'Age-Level'!C43</f>
        <v>International Friendship Recognition</v>
      </c>
      <c r="R92" s="603"/>
      <c r="S92" s="374" t="str">
        <f>IF('Age-Level'!I43="A","A","")</f>
        <v/>
      </c>
    </row>
    <row r="93" spans="1:22" x14ac:dyDescent="0.2">
      <c r="A93" s="416"/>
      <c r="B93" s="390" t="str">
        <f>Journey!A41</f>
        <v>BREATHE</v>
      </c>
      <c r="C93" s="391"/>
      <c r="E93" s="369">
        <v>3</v>
      </c>
      <c r="F93" s="370" t="str">
        <f>Badges!C409</f>
        <v>Explore civil debate</v>
      </c>
      <c r="G93" s="371"/>
      <c r="I93" s="369">
        <v>4</v>
      </c>
      <c r="J93" s="370" t="str">
        <f>Badges!C482</f>
        <v>Leave a place better than you found</v>
      </c>
      <c r="K93" s="371"/>
      <c r="L93" s="376"/>
      <c r="M93" s="369">
        <v>5</v>
      </c>
      <c r="N93" s="370" t="str">
        <f>Badges!C579</f>
        <v>Add up your dreams</v>
      </c>
      <c r="O93" s="371"/>
      <c r="Q93" s="603" t="str">
        <f>'Age-Level'!C45</f>
        <v>Investiture</v>
      </c>
      <c r="R93" s="603"/>
      <c r="S93" s="374" t="str">
        <f>IF('Age-Level'!I45="A","A","")</f>
        <v/>
      </c>
    </row>
    <row r="94" spans="1:22" x14ac:dyDescent="0.2">
      <c r="A94" s="416"/>
      <c r="B94" s="378" t="str">
        <f>Journey!B42</f>
        <v>Aware</v>
      </c>
      <c r="C94" s="374" t="str">
        <f>IF(Journey!I22="C","C",IF(Journey!I22="P","P",""))</f>
        <v/>
      </c>
      <c r="E94" s="369"/>
      <c r="F94" s="370" t="str">
        <f>Badges!C410</f>
        <v>Ask an expert to teach you the</v>
      </c>
      <c r="G94" s="372" t="str">
        <f>IF(Badges!I410="A","A"," ")</f>
        <v xml:space="preserve"> </v>
      </c>
      <c r="I94" s="369"/>
      <c r="J94" s="370" t="str">
        <f>Badges!C483</f>
        <v>Clean up a hiking trail-or clear a new</v>
      </c>
      <c r="K94" s="372" t="str">
        <f>IF(Badges!I483="A","A"," ")</f>
        <v xml:space="preserve"> </v>
      </c>
      <c r="M94" s="369"/>
      <c r="N94" s="370" t="str">
        <f>Badges!C580</f>
        <v>Plan with friends</v>
      </c>
      <c r="O94" s="372" t="str">
        <f>IF(Badges!I580="A","A"," ")</f>
        <v xml:space="preserve"> </v>
      </c>
      <c r="Q94" s="603" t="str">
        <f>'Age-Level'!C46</f>
        <v>Rededication (1st year)</v>
      </c>
      <c r="R94" s="603"/>
      <c r="S94" s="384" t="str">
        <f>IF('Age-Level'!I46="C","C","")</f>
        <v/>
      </c>
    </row>
    <row r="95" spans="1:22" x14ac:dyDescent="0.2">
      <c r="A95" s="416"/>
      <c r="B95" s="378" t="str">
        <f>Journey!B48</f>
        <v>Alert</v>
      </c>
      <c r="C95" s="374" t="str">
        <f>IF(Journey!I31="C","C",IF(Journey!I31="P","P",""))</f>
        <v/>
      </c>
      <c r="E95" s="369"/>
      <c r="F95" s="370" t="str">
        <f>Badges!C411</f>
        <v>Watch candidates for elected office</v>
      </c>
      <c r="G95" s="372" t="str">
        <f>IF(Badges!I411="A","A"," ")</f>
        <v xml:space="preserve"> </v>
      </c>
      <c r="I95" s="369"/>
      <c r="J95" s="370" t="str">
        <f>Badges!C484</f>
        <v>Help clear an invasive species from</v>
      </c>
      <c r="K95" s="372" t="str">
        <f>IF(Badges!I484="A","A"," ")</f>
        <v>A</v>
      </c>
      <c r="M95" s="369"/>
      <c r="N95" s="370" t="str">
        <f>Badges!C581</f>
        <v>Plan with your family</v>
      </c>
      <c r="O95" s="372" t="str">
        <f>IF(Badges!I581="A","A"," ")</f>
        <v xml:space="preserve"> </v>
      </c>
      <c r="Q95" s="603" t="str">
        <f>'Age-Level'!C47</f>
        <v>Rededication (2nd year)</v>
      </c>
      <c r="R95" s="603"/>
      <c r="S95" s="384" t="str">
        <f>IF('Age-Level'!I47="C","C","")</f>
        <v/>
      </c>
      <c r="U95" s="367"/>
      <c r="V95" s="367"/>
    </row>
    <row r="96" spans="1:22" x14ac:dyDescent="0.2">
      <c r="A96" s="416"/>
      <c r="B96" s="378" t="str">
        <f>Journey!B55</f>
        <v>Affirm</v>
      </c>
      <c r="C96" s="374" t="str">
        <f>IF(Journey!I34="C","C",IF(Journey!I34="P","P",""))</f>
        <v/>
      </c>
      <c r="E96" s="369"/>
      <c r="F96" s="370" t="str">
        <f>Badges!C412</f>
        <v>Understand a famous debate in</v>
      </c>
      <c r="G96" s="372" t="str">
        <f>IF(Badges!I412="A","A"," ")</f>
        <v xml:space="preserve"> </v>
      </c>
      <c r="I96" s="369"/>
      <c r="J96" s="370" t="str">
        <f>Badges!C485</f>
        <v>Help with three general-maintenance</v>
      </c>
      <c r="K96" s="372" t="str">
        <f>IF(Badges!I485="A","A"," ")</f>
        <v xml:space="preserve"> </v>
      </c>
      <c r="M96" s="369"/>
      <c r="N96" s="370" t="str">
        <f>Badges!C582</f>
        <v>Plan over and over again</v>
      </c>
      <c r="O96" s="372" t="str">
        <f>IF(Badges!I582="A","A"," ")</f>
        <v xml:space="preserve"> </v>
      </c>
      <c r="Q96" s="603" t="str">
        <f>'Age-Level'!C48</f>
        <v>Rededication (3rd year)</v>
      </c>
      <c r="R96" s="603"/>
      <c r="S96" s="384" t="str">
        <f>IF('Age-Level'!I48="C","C","")</f>
        <v/>
      </c>
      <c r="U96" s="367"/>
      <c r="V96" s="367"/>
    </row>
    <row r="97" spans="1:23" x14ac:dyDescent="0.2">
      <c r="A97" s="376"/>
      <c r="B97" s="378" t="str">
        <f>Journey!B62</f>
        <v>Leader in Action</v>
      </c>
      <c r="C97" s="374" t="str">
        <f>IF(Journey!I43="C","C",IF(Journey!I43="P","P",""))</f>
        <v/>
      </c>
      <c r="E97" s="369">
        <v>4</v>
      </c>
      <c r="F97" s="370" t="str">
        <f>Badges!C413</f>
        <v>Understand a compromise</v>
      </c>
      <c r="G97" s="371"/>
      <c r="I97" s="369">
        <v>5</v>
      </c>
      <c r="J97" s="370" t="str">
        <f>Badges!C486</f>
        <v>Enjoy Girl Scout traditions</v>
      </c>
      <c r="K97" s="371"/>
      <c r="M97" s="583" t="str">
        <f>Badges!B586</f>
        <v>Business Plan</v>
      </c>
      <c r="N97" s="584"/>
      <c r="O97" s="584"/>
      <c r="Q97" s="603" t="str">
        <f>'Age-Level'!C49</f>
        <v>Rededication (4th year)</v>
      </c>
      <c r="R97" s="603"/>
      <c r="S97" s="384" t="str">
        <f>IF('Age-Level'!I49="C","C","")</f>
        <v/>
      </c>
      <c r="U97" s="367"/>
      <c r="V97" s="367"/>
    </row>
    <row r="98" spans="1:23" ht="14.25" customHeight="1" x14ac:dyDescent="0.2">
      <c r="B98" s="420" t="str">
        <f>Journey!A75</f>
        <v>MEdia</v>
      </c>
      <c r="C98" s="421"/>
      <c r="E98" s="369"/>
      <c r="F98" s="370" t="str">
        <f>Badges!C414</f>
        <v>A community compromise</v>
      </c>
      <c r="G98" s="372" t="str">
        <f>IF(Badges!I414="A","A"," ")</f>
        <v xml:space="preserve"> </v>
      </c>
      <c r="I98" s="369"/>
      <c r="J98" s="370" t="str">
        <f>Badges!C487</f>
        <v>Make a tradition "to do" list</v>
      </c>
      <c r="K98" s="372" t="str">
        <f>IF(Badges!I487="A","A"," ")</f>
        <v xml:space="preserve"> </v>
      </c>
      <c r="M98" s="369">
        <v>1</v>
      </c>
      <c r="N98" s="370" t="str">
        <f>Badges!C587</f>
        <v>Write your mission statement and</v>
      </c>
      <c r="O98" s="371"/>
      <c r="Q98" s="603" t="str">
        <f>'Age-Level'!C50</f>
        <v>Rededication (5th year)</v>
      </c>
      <c r="R98" s="603"/>
      <c r="S98" s="384" t="str">
        <f>IF('Age-Level'!I50="C","C","")</f>
        <v/>
      </c>
      <c r="U98" s="367"/>
      <c r="V98" s="367"/>
    </row>
    <row r="99" spans="1:23" x14ac:dyDescent="0.2">
      <c r="B99" s="378" t="str">
        <f>Journey!C77</f>
        <v>Monitor</v>
      </c>
      <c r="C99" s="374" t="str">
        <f>IF(Journey!I78="C","C",IF(Journey!I78="P","P",""))</f>
        <v/>
      </c>
      <c r="E99" s="369"/>
      <c r="F99" s="370" t="str">
        <f>Badges!C415</f>
        <v>A family or friendship compromise</v>
      </c>
      <c r="G99" s="372" t="str">
        <f>IF(Badges!I415="A","A"," ")</f>
        <v xml:space="preserve"> </v>
      </c>
      <c r="I99" s="369"/>
      <c r="J99" s="370" t="str">
        <f>Badges!C488</f>
        <v>Go global</v>
      </c>
      <c r="K99" s="372" t="str">
        <f>IF(Badges!I488="A","A"," ")</f>
        <v xml:space="preserve"> </v>
      </c>
      <c r="M99" s="369"/>
      <c r="N99" s="370" t="str">
        <f>Badges!C588</f>
        <v>A mission statement is a short</v>
      </c>
      <c r="O99" s="372" t="str">
        <f>IF(Badges!I588="A","A"," ")</f>
        <v xml:space="preserve"> </v>
      </c>
      <c r="Q99" s="586" t="str">
        <f>'Age-Level'!B51</f>
        <v>My Promise, My Faith (Year 1)</v>
      </c>
      <c r="R99" s="598"/>
      <c r="S99" s="384"/>
      <c r="U99" s="422"/>
      <c r="V99" s="423"/>
      <c r="W99" s="425"/>
    </row>
    <row r="100" spans="1:23" x14ac:dyDescent="0.2">
      <c r="B100" s="378" t="str">
        <f>Journey!C80</f>
        <v>Influence</v>
      </c>
      <c r="C100" s="374" t="str">
        <f>IF(Journey!I81="C","C",IF(Journey!I81="P","P",""))</f>
        <v/>
      </c>
      <c r="E100" s="369"/>
      <c r="F100" s="370" t="str">
        <f>Badges!C416</f>
        <v>A state or national compromise</v>
      </c>
      <c r="G100" s="372" t="str">
        <f>IF(Badges!I416="A","A"," ")</f>
        <v xml:space="preserve"> </v>
      </c>
      <c r="I100" s="369"/>
      <c r="J100" s="370" t="str">
        <f>Badges!C489</f>
        <v>Learn the history of your Girl Scout</v>
      </c>
      <c r="K100" s="372" t="str">
        <f>IF(Badges!I489="A","A"," ")</f>
        <v>A</v>
      </c>
      <c r="M100" s="369">
        <v>2</v>
      </c>
      <c r="N100" s="370" t="str">
        <f>Badges!C589</f>
        <v>Increase your customer base</v>
      </c>
      <c r="O100" s="371"/>
      <c r="Q100" s="393">
        <v>1</v>
      </c>
      <c r="R100" s="418" t="str">
        <f>'Age-Level'!C52</f>
        <v>Choose one line from the Law</v>
      </c>
      <c r="S100" s="384" t="str">
        <f>IF('Age-Level'!I52="A","A","")</f>
        <v/>
      </c>
      <c r="U100" s="367"/>
      <c r="V100" s="367"/>
    </row>
    <row r="101" spans="1:23" x14ac:dyDescent="0.2">
      <c r="B101" s="378" t="str">
        <f>Journey!C83</f>
        <v>Cultivate</v>
      </c>
      <c r="C101" s="374" t="str">
        <f>IF(Journey!I84="C","C",IF(Journey!I84="P","P",""))</f>
        <v/>
      </c>
      <c r="E101" s="369">
        <v>5</v>
      </c>
      <c r="F101" s="370" t="str">
        <f>Badges!C417</f>
        <v>Find common ground through</v>
      </c>
      <c r="G101" s="371"/>
      <c r="I101" s="583" t="str">
        <f>Badges!B492</f>
        <v>Trees</v>
      </c>
      <c r="J101" s="584"/>
      <c r="K101" s="584"/>
      <c r="M101" s="369"/>
      <c r="N101" s="370" t="str">
        <f>Badges!C590</f>
        <v>What's the number one reason</v>
      </c>
      <c r="O101" s="372" t="str">
        <f>IF(Badges!I590="A","A"," ")</f>
        <v xml:space="preserve"> </v>
      </c>
      <c r="Q101" s="392">
        <v>2</v>
      </c>
      <c r="R101" s="418" t="str">
        <f>'Age-Level'!C53</f>
        <v>Find a woman in your community</v>
      </c>
      <c r="S101" s="384" t="str">
        <f>IF('Age-Level'!I53="A","A","")</f>
        <v/>
      </c>
      <c r="U101" s="367"/>
      <c r="V101" s="367"/>
    </row>
    <row r="102" spans="1:23" x14ac:dyDescent="0.2">
      <c r="B102" s="378" t="str">
        <f>Journey!B86</f>
        <v>Leader in Action</v>
      </c>
      <c r="C102" s="374" t="str">
        <f>IF(Journey!I96="C","C",IF(Journey!I96="P","P",""))</f>
        <v/>
      </c>
      <c r="E102" s="369"/>
      <c r="F102" s="370" t="str">
        <f>Badges!C418</f>
        <v>Mediate a cookie conflict</v>
      </c>
      <c r="G102" s="372" t="str">
        <f>IF(Badges!I418="A","A"," ")</f>
        <v xml:space="preserve"> </v>
      </c>
      <c r="I102" s="369">
        <v>1</v>
      </c>
      <c r="J102" s="370" t="str">
        <f>Badges!C493</f>
        <v>Try some tree fun</v>
      </c>
      <c r="K102" s="371"/>
      <c r="M102" s="369">
        <v>3</v>
      </c>
      <c r="N102" s="370" t="str">
        <f>Badges!C591</f>
        <v>Get into the details</v>
      </c>
      <c r="O102" s="371"/>
      <c r="Q102" s="392">
        <v>3</v>
      </c>
      <c r="R102" s="418" t="str">
        <f>'Age-Level'!C54</f>
        <v>Gather three inspirational quotes</v>
      </c>
      <c r="S102" s="384" t="str">
        <f>IF('Age-Level'!I54="A","A","")</f>
        <v/>
      </c>
      <c r="U102" s="367"/>
      <c r="V102" s="367"/>
    </row>
    <row r="103" spans="1:23" x14ac:dyDescent="0.2">
      <c r="B103" s="386"/>
      <c r="C103" s="386"/>
      <c r="E103" s="369"/>
      <c r="F103" s="370" t="str">
        <f>Badges!C419</f>
        <v>Mediate with a pro</v>
      </c>
      <c r="G103" s="372" t="str">
        <f>IF(Badges!I419="A","A"," ")</f>
        <v xml:space="preserve"> </v>
      </c>
      <c r="I103" s="369"/>
      <c r="J103" s="370" t="str">
        <f>Badges!C494</f>
        <v>Take a tree trip</v>
      </c>
      <c r="K103" s="372" t="str">
        <f>IF(Badges!I494="A","A"," ")</f>
        <v xml:space="preserve"> </v>
      </c>
      <c r="M103" s="369"/>
      <c r="N103" s="370" t="str">
        <f>Badges!C592</f>
        <v>Decide what you want to do with</v>
      </c>
      <c r="O103" s="372" t="str">
        <f>IF(Badges!I592="A","A"," ")</f>
        <v>A</v>
      </c>
      <c r="Q103" s="392">
        <v>4</v>
      </c>
      <c r="R103" s="418" t="str">
        <f>'Age-Level'!C55</f>
        <v>Make something to remind you</v>
      </c>
      <c r="S103" s="384" t="str">
        <f>IF('Age-Level'!I55="A","A","")</f>
        <v/>
      </c>
      <c r="U103" s="367"/>
      <c r="V103" s="367"/>
    </row>
    <row r="104" spans="1:23" x14ac:dyDescent="0.2">
      <c r="A104" s="578" t="s">
        <v>149</v>
      </c>
      <c r="B104" s="579"/>
      <c r="C104" s="579"/>
      <c r="E104" s="369"/>
      <c r="F104" s="370" t="str">
        <f>Badges!C420</f>
        <v>Suggest solutions for a current</v>
      </c>
      <c r="G104" s="372" t="str">
        <f>IF(Badges!I420="A","A"," ")</f>
        <v xml:space="preserve"> </v>
      </c>
      <c r="I104" s="369"/>
      <c r="J104" s="370" t="str">
        <f>Badges!C495</f>
        <v>Design a tree house</v>
      </c>
      <c r="K104" s="372" t="str">
        <f>IF(Badges!I495="A","A"," ")</f>
        <v xml:space="preserve"> </v>
      </c>
      <c r="M104" s="369">
        <v>4</v>
      </c>
      <c r="N104" s="370" t="str">
        <f>Badges!C593</f>
        <v>Make a risk management plan</v>
      </c>
      <c r="O104" s="371"/>
      <c r="Q104" s="392">
        <v>5</v>
      </c>
      <c r="R104" s="418" t="str">
        <f>'Age-Level'!C56</f>
        <v xml:space="preserve">Make a commitment to live what </v>
      </c>
      <c r="S104" s="384" t="str">
        <f>IF('Age-Level'!I56="A","A","")</f>
        <v/>
      </c>
      <c r="U104" s="367"/>
      <c r="V104" s="367"/>
    </row>
    <row r="105" spans="1:23" x14ac:dyDescent="0.2">
      <c r="A105" s="381"/>
      <c r="B105" s="419" t="str">
        <f>Bridging!B6</f>
        <v>Pass It On!</v>
      </c>
      <c r="C105" s="373" t="str">
        <f>IF(Bridging!I10="C","C",IF(Bridging!I10="P","P",""))</f>
        <v>C</v>
      </c>
      <c r="E105" s="583" t="str">
        <f>Badges!B423</f>
        <v>New Cuisines</v>
      </c>
      <c r="F105" s="584"/>
      <c r="G105" s="584"/>
      <c r="I105" s="369"/>
      <c r="J105" s="370" t="str">
        <f>Badges!C496</f>
        <v>Cook a tree dish</v>
      </c>
      <c r="K105" s="372" t="str">
        <f>IF(Badges!I496="A","A"," ")</f>
        <v xml:space="preserve"> </v>
      </c>
      <c r="M105" s="369"/>
      <c r="N105" s="370" t="str">
        <f>Badges!C594</f>
        <v>A risk management plan gets you</v>
      </c>
      <c r="O105" s="372" t="str">
        <f>IF(Badges!I594="A","A"," ")</f>
        <v xml:space="preserve"> </v>
      </c>
      <c r="Q105" s="586" t="str">
        <f>'Age-Level'!B58</f>
        <v>My Promise, My Faith (Year 2)</v>
      </c>
      <c r="R105" s="598"/>
      <c r="S105" s="384"/>
      <c r="U105" s="367"/>
      <c r="V105" s="367"/>
    </row>
    <row r="106" spans="1:23" x14ac:dyDescent="0.2">
      <c r="A106" s="381"/>
      <c r="B106" s="382" t="str">
        <f>Bridging!B11</f>
        <v>Look Ahead!</v>
      </c>
      <c r="C106" s="373" t="str">
        <f>IF(Bridging!I15="C","C",IF(Bridging!I15="P","P",""))</f>
        <v/>
      </c>
      <c r="E106" s="369">
        <v>1</v>
      </c>
      <c r="F106" s="370" t="str">
        <f>Badges!C424</f>
        <v>Make a dish from another country</v>
      </c>
      <c r="G106" s="371"/>
      <c r="I106" s="369">
        <v>2</v>
      </c>
      <c r="J106" s="370" t="str">
        <f>Badges!C497</f>
        <v>Dig into the amazing science of</v>
      </c>
      <c r="K106" s="371"/>
      <c r="M106" s="369">
        <v>5</v>
      </c>
      <c r="N106" s="370" t="str">
        <f>Badges!C595</f>
        <v>Get expert feedback on your plan</v>
      </c>
      <c r="O106" s="371"/>
      <c r="Q106" s="393">
        <v>1</v>
      </c>
      <c r="R106" s="418" t="str">
        <f>'Age-Level'!C59</f>
        <v>Choose one line from the Law</v>
      </c>
      <c r="S106" s="384" t="str">
        <f>IF('Age-Level'!I59="A","A","")</f>
        <v/>
      </c>
      <c r="U106" s="367"/>
      <c r="V106" s="367"/>
    </row>
    <row r="107" spans="1:23" x14ac:dyDescent="0.2">
      <c r="A107" s="381"/>
      <c r="B107" s="418" t="str">
        <f>Bridging!C16</f>
        <v>Plan a Ceremony</v>
      </c>
      <c r="C107" s="373" t="str">
        <f>IF(Bridging!I17="C","C",IF(Bridging!I17="P","P",""))</f>
        <v/>
      </c>
      <c r="E107" s="369"/>
      <c r="F107" s="370" t="str">
        <f>Badges!C425</f>
        <v>Cook something from an area of the</v>
      </c>
      <c r="G107" s="372" t="str">
        <f>IF(Badges!I425="A","A"," ")</f>
        <v xml:space="preserve"> </v>
      </c>
      <c r="I107" s="369"/>
      <c r="J107" s="370" t="str">
        <f>Badges!C498</f>
        <v>Be a naturalist in your neighborhood</v>
      </c>
      <c r="K107" s="372" t="str">
        <f>IF(Badges!I498="A","A"," ")</f>
        <v xml:space="preserve"> </v>
      </c>
      <c r="M107" s="369"/>
      <c r="N107" s="370" t="str">
        <f>Badges!C596</f>
        <v>Once you have your business plan</v>
      </c>
      <c r="O107" s="372" t="str">
        <f>IF(Badges!I596="A","A"," ")</f>
        <v xml:space="preserve"> </v>
      </c>
      <c r="Q107" s="392">
        <v>2</v>
      </c>
      <c r="R107" s="418" t="str">
        <f>'Age-Level'!C60</f>
        <v>Find a woman in your community</v>
      </c>
      <c r="S107" s="384" t="str">
        <f>IF('Age-Level'!I60="A","A","")</f>
        <v/>
      </c>
      <c r="U107" s="367"/>
      <c r="V107" s="367"/>
    </row>
    <row r="108" spans="1:23" x14ac:dyDescent="0.2">
      <c r="B108" s="383" t="s">
        <v>150</v>
      </c>
      <c r="C108" s="373" t="str">
        <f>IF(Bridging!I18="C","C",IF(Bridging!I18="P","P",""))</f>
        <v>P</v>
      </c>
      <c r="E108" s="369"/>
      <c r="F108" s="370" t="str">
        <f>Badges!C426</f>
        <v>Find a relative, friend, or neighbor</v>
      </c>
      <c r="G108" s="372" t="str">
        <f>IF(Badges!I426="A","A"," ")</f>
        <v xml:space="preserve"> </v>
      </c>
      <c r="I108" s="369"/>
      <c r="J108" s="370" t="str">
        <f>Badges!C499</f>
        <v>Sketch and label the parts of a tree</v>
      </c>
      <c r="K108" s="372" t="str">
        <f>IF(Badges!I499="A","A"," ")</f>
        <v xml:space="preserve"> </v>
      </c>
      <c r="M108" s="583" t="str">
        <f>Badges!B612</f>
        <v>Think Big</v>
      </c>
      <c r="N108" s="584"/>
      <c r="O108" s="584"/>
      <c r="Q108" s="392">
        <v>3</v>
      </c>
      <c r="R108" s="418" t="str">
        <f>'Age-Level'!C61</f>
        <v>Gather three inspirational quotes</v>
      </c>
      <c r="S108" s="384" t="str">
        <f>IF('Age-Level'!I61="A","A","")</f>
        <v/>
      </c>
      <c r="U108" s="367"/>
      <c r="V108" s="367"/>
    </row>
    <row r="109" spans="1:23" x14ac:dyDescent="0.2">
      <c r="B109" s="377"/>
      <c r="C109" s="425"/>
      <c r="E109" s="369"/>
      <c r="F109" s="370" t="str">
        <f>Badges!C427</f>
        <v>Let a particular ingredient be your</v>
      </c>
      <c r="G109" s="372" t="str">
        <f>IF(Badges!I427="A","A"," ")</f>
        <v xml:space="preserve"> </v>
      </c>
      <c r="I109" s="369"/>
      <c r="J109" s="370" t="str">
        <f>Badges!C500</f>
        <v>Delve into the forest life cycle</v>
      </c>
      <c r="K109" s="372" t="str">
        <f>IF(Badges!I500="A","A"," ")</f>
        <v xml:space="preserve"> </v>
      </c>
      <c r="M109" s="369">
        <v>1</v>
      </c>
      <c r="N109" s="370" t="str">
        <f>Badges!C613</f>
        <v>Come up with a big idea</v>
      </c>
      <c r="O109" s="371"/>
      <c r="Q109" s="392">
        <v>4</v>
      </c>
      <c r="R109" s="418" t="str">
        <f>'Age-Level'!C62</f>
        <v>Make something to remind you</v>
      </c>
      <c r="S109" s="384" t="str">
        <f>IF('Age-Level'!I62="A","A","")</f>
        <v/>
      </c>
      <c r="U109" s="367"/>
      <c r="V109" s="367"/>
    </row>
    <row r="110" spans="1:23" x14ac:dyDescent="0.2">
      <c r="A110" s="583" t="str">
        <f>Badges!B354</f>
        <v>Comic Artist</v>
      </c>
      <c r="B110" s="584"/>
      <c r="C110" s="584"/>
      <c r="E110" s="369">
        <v>2</v>
      </c>
      <c r="F110" s="370" t="str">
        <f>Badges!C428</f>
        <v>Discover a dish from another region</v>
      </c>
      <c r="G110" s="371"/>
      <c r="I110" s="369">
        <v>3</v>
      </c>
      <c r="J110" s="370" t="str">
        <f>Badges!C501</f>
        <v>Make a creative project starring</v>
      </c>
      <c r="K110" s="371"/>
      <c r="M110" s="369"/>
      <c r="N110" s="370" t="str">
        <f>Badges!C614</f>
        <v>As you and your friends think about</v>
      </c>
      <c r="O110" s="372" t="str">
        <f>IF(Badges!I614="A","A"," ")</f>
        <v xml:space="preserve"> </v>
      </c>
      <c r="Q110" s="392">
        <v>5</v>
      </c>
      <c r="R110" s="418" t="str">
        <f>'Age-Level'!C63</f>
        <v xml:space="preserve">Make a commitment to live what </v>
      </c>
      <c r="S110" s="384" t="str">
        <f>IF('Age-Level'!I63="A","A","")</f>
        <v/>
      </c>
      <c r="U110" s="423"/>
      <c r="V110" s="423"/>
      <c r="W110" s="425"/>
    </row>
    <row r="111" spans="1:23" x14ac:dyDescent="0.2">
      <c r="A111" s="369">
        <v>1</v>
      </c>
      <c r="B111" s="370" t="str">
        <f>Badges!C355</f>
        <v>Delve into the world of comics</v>
      </c>
      <c r="C111" s="371"/>
      <c r="E111" s="369"/>
      <c r="F111" s="370" t="str">
        <f>Badges!C429</f>
        <v>Put together a meal based on a food</v>
      </c>
      <c r="G111" s="372" t="str">
        <f>IF(Badges!I429="A","A"," ")</f>
        <v xml:space="preserve"> </v>
      </c>
      <c r="I111" s="369"/>
      <c r="J111" s="370" t="str">
        <f>Badges!C502</f>
        <v>Get tree crafty</v>
      </c>
      <c r="K111" s="372" t="str">
        <f>IF(Badges!I502="A","A"," ")</f>
        <v xml:space="preserve"> </v>
      </c>
      <c r="M111" s="369">
        <v>2</v>
      </c>
      <c r="N111" s="370" t="str">
        <f>Badges!C615</f>
        <v>Take your sales to the next level</v>
      </c>
      <c r="O111" s="371"/>
      <c r="Q111" s="586" t="str">
        <f>'Age-Level'!B65</f>
        <v>My Promise, My Faith (Year 3)</v>
      </c>
      <c r="R111" s="598"/>
      <c r="S111" s="384"/>
      <c r="U111" s="367"/>
      <c r="V111" s="367"/>
    </row>
    <row r="112" spans="1:23" x14ac:dyDescent="0.2">
      <c r="A112" s="369"/>
      <c r="B112" s="370" t="str">
        <f>Badges!C356</f>
        <v>Collect comic strips from the</v>
      </c>
      <c r="C112" s="372" t="str">
        <f>IF(Badges!I356="A","A"," ")</f>
        <v xml:space="preserve"> </v>
      </c>
      <c r="E112" s="369"/>
      <c r="F112" s="370" t="str">
        <f>Badges!C430</f>
        <v>Research and cook a regional</v>
      </c>
      <c r="G112" s="372" t="str">
        <f>IF(Badges!I430="A","A"," ")</f>
        <v xml:space="preserve"> </v>
      </c>
      <c r="I112" s="369"/>
      <c r="J112" s="370" t="str">
        <f>Badges!C503</f>
        <v>Capture a tree on your convas or the</v>
      </c>
      <c r="K112" s="372" t="str">
        <f>IF(Badges!I503="A","A"," ")</f>
        <v xml:space="preserve"> </v>
      </c>
      <c r="M112" s="369"/>
      <c r="N112" s="370" t="str">
        <f>Badges!C616</f>
        <v>When you have a big goal, you have</v>
      </c>
      <c r="O112" s="372" t="str">
        <f>IF(Badges!I616="A","A"," ")</f>
        <v xml:space="preserve"> </v>
      </c>
      <c r="Q112" s="393">
        <v>1</v>
      </c>
      <c r="R112" s="418" t="str">
        <f>'Age-Level'!C66</f>
        <v>Choose one line from the Law</v>
      </c>
      <c r="S112" s="384" t="str">
        <f>IF('Age-Level'!I66="A","A","")</f>
        <v/>
      </c>
      <c r="U112" s="367"/>
      <c r="V112" s="367"/>
    </row>
    <row r="113" spans="1:22" x14ac:dyDescent="0.2">
      <c r="A113" s="369"/>
      <c r="B113" s="370" t="str">
        <f>Badges!C357</f>
        <v>Visit with a comic artist</v>
      </c>
      <c r="C113" s="372" t="str">
        <f>IF(Badges!I357="A","A"," ")</f>
        <v xml:space="preserve"> </v>
      </c>
      <c r="E113" s="369"/>
      <c r="F113" s="370" t="str">
        <f>Badges!C431</f>
        <v>Find out how well you know your</v>
      </c>
      <c r="G113" s="372" t="str">
        <f>IF(Badges!I431="A","A"," ")</f>
        <v xml:space="preserve"> </v>
      </c>
      <c r="I113" s="369"/>
      <c r="J113" s="370" t="str">
        <f>Badges!C504</f>
        <v>Create your own tree legend</v>
      </c>
      <c r="K113" s="372" t="str">
        <f>IF(Badges!I504="A","A"," ")</f>
        <v xml:space="preserve"> </v>
      </c>
      <c r="M113" s="369">
        <v>3</v>
      </c>
      <c r="N113" s="370" t="str">
        <f>Badges!C617</f>
        <v>Sell your big dream to others</v>
      </c>
      <c r="O113" s="371"/>
      <c r="Q113" s="392">
        <v>2</v>
      </c>
      <c r="R113" s="418" t="str">
        <f>'Age-Level'!C67</f>
        <v>Find a woman in your community</v>
      </c>
      <c r="S113" s="384" t="str">
        <f>IF('Age-Level'!I67="A","A","")</f>
        <v/>
      </c>
      <c r="U113" s="367"/>
      <c r="V113" s="367"/>
    </row>
    <row r="114" spans="1:22" x14ac:dyDescent="0.2">
      <c r="A114" s="369"/>
      <c r="B114" s="370" t="str">
        <f>Badges!C358</f>
        <v>Make sticky-note comics</v>
      </c>
      <c r="C114" s="372" t="str">
        <f>IF(Badges!I358="A","A"," ")</f>
        <v xml:space="preserve"> </v>
      </c>
      <c r="E114" s="369">
        <v>3</v>
      </c>
      <c r="F114" s="370" t="str">
        <f>Badges!C432</f>
        <v>Whip up a dish from another time</v>
      </c>
      <c r="G114" s="371"/>
      <c r="I114" s="369">
        <v>4</v>
      </c>
      <c r="J114" s="370" t="str">
        <f>Badges!C505</f>
        <v>Explore the connection between</v>
      </c>
      <c r="K114" s="371"/>
      <c r="M114" s="369"/>
      <c r="N114" s="370" t="str">
        <f>Badges!C618</f>
        <v>Whether you're using your cookie</v>
      </c>
      <c r="O114" s="372" t="str">
        <f>IF(Badges!I618="A","A"," ")</f>
        <v xml:space="preserve"> </v>
      </c>
      <c r="Q114" s="392">
        <v>3</v>
      </c>
      <c r="R114" s="418" t="str">
        <f>'Age-Level'!C68</f>
        <v>Gather three inspirational quotes</v>
      </c>
      <c r="S114" s="384" t="str">
        <f>IF('Age-Level'!I68="A","A","")</f>
        <v/>
      </c>
      <c r="U114" s="367"/>
      <c r="V114" s="367"/>
    </row>
    <row r="115" spans="1:22" x14ac:dyDescent="0.2">
      <c r="A115" s="369">
        <v>2</v>
      </c>
      <c r="B115" s="370" t="str">
        <f>Badges!C359</f>
        <v>Choose a story to tell</v>
      </c>
      <c r="C115" s="371"/>
      <c r="E115" s="369"/>
      <c r="F115" s="370" t="str">
        <f>Badges!C433</f>
        <v>Try a recipe inspired by a historical</v>
      </c>
      <c r="G115" s="372" t="str">
        <f>IF(Badges!I433="A","A"," ")</f>
        <v xml:space="preserve"> </v>
      </c>
      <c r="I115" s="369"/>
      <c r="J115" s="370" t="str">
        <f>Badges!C506</f>
        <v>Debate logging, clear-cutting, and</v>
      </c>
      <c r="K115" s="372" t="str">
        <f>IF(Badges!I506="A","A"," ")</f>
        <v xml:space="preserve"> </v>
      </c>
      <c r="M115" s="369">
        <v>4</v>
      </c>
      <c r="N115" s="370" t="str">
        <f>Badges!C619</f>
        <v>Ask experts to help you take your</v>
      </c>
      <c r="O115" s="371"/>
      <c r="Q115" s="392">
        <v>4</v>
      </c>
      <c r="R115" s="418" t="str">
        <f>'Age-Level'!C69</f>
        <v>Make something to remind you</v>
      </c>
      <c r="S115" s="384" t="str">
        <f>IF('Age-Level'!I69="A","A","")</f>
        <v/>
      </c>
      <c r="U115" s="367"/>
      <c r="V115" s="367"/>
    </row>
    <row r="116" spans="1:22" x14ac:dyDescent="0.2">
      <c r="A116" s="369"/>
      <c r="B116" s="370" t="str">
        <f>Badges!C360</f>
        <v>Think of a story from your life</v>
      </c>
      <c r="C116" s="372" t="str">
        <f>IF(Badges!I360="A","A"," ")</f>
        <v xml:space="preserve"> </v>
      </c>
      <c r="E116" s="369"/>
      <c r="F116" s="370" t="str">
        <f>Badges!C434</f>
        <v>Ask a grandparent or other relative</v>
      </c>
      <c r="G116" s="372" t="str">
        <f>IF(Badges!I434="A","A"," ")</f>
        <v xml:space="preserve"> </v>
      </c>
      <c r="I116" s="369"/>
      <c r="J116" s="370" t="str">
        <f>Badges!C507</f>
        <v>Chart how wood travels</v>
      </c>
      <c r="K116" s="372" t="str">
        <f>IF(Badges!I507="A","A"," ")</f>
        <v xml:space="preserve"> </v>
      </c>
      <c r="M116" s="369"/>
      <c r="N116" s="370" t="str">
        <f>Badges!C620</f>
        <v>Show your plan to a businesswoman</v>
      </c>
      <c r="O116" s="372" t="str">
        <f>IF(Badges!I620="A","A"," ")</f>
        <v xml:space="preserve"> </v>
      </c>
      <c r="Q116" s="392">
        <v>5</v>
      </c>
      <c r="R116" s="418" t="str">
        <f>'Age-Level'!C70</f>
        <v xml:space="preserve">Make a commitment to live what </v>
      </c>
      <c r="S116" s="384" t="str">
        <f>IF('Age-Level'!I70="A","A","")</f>
        <v/>
      </c>
    </row>
    <row r="117" spans="1:22" x14ac:dyDescent="0.2">
      <c r="A117" s="369"/>
      <c r="B117" s="370" t="str">
        <f>Badges!C361</f>
        <v>Think of a story from a book or</v>
      </c>
      <c r="C117" s="372" t="str">
        <f>IF(Badges!I361="A","A"," ")</f>
        <v xml:space="preserve"> </v>
      </c>
      <c r="E117" s="369"/>
      <c r="F117" s="370" t="str">
        <f>Badges!C435</f>
        <v>Pick a piece of the past that excites</v>
      </c>
      <c r="G117" s="372" t="str">
        <f>IF(Badges!I435="A","A"," ")</f>
        <v xml:space="preserve"> </v>
      </c>
      <c r="I117" s="369"/>
      <c r="J117" s="370" t="str">
        <f>Badges!C508</f>
        <v>Create a dream tree garden</v>
      </c>
      <c r="K117" s="372" t="str">
        <f>IF(Badges!I508="A","A"," ")</f>
        <v xml:space="preserve"> </v>
      </c>
      <c r="M117" s="369">
        <v>5</v>
      </c>
      <c r="N117" s="370" t="str">
        <f>Badges!C621</f>
        <v>Share your experience in a big way</v>
      </c>
      <c r="O117" s="371"/>
      <c r="Q117" s="586" t="str">
        <f>'Age-Level'!B72</f>
        <v>Safety Award</v>
      </c>
      <c r="R117" s="598"/>
      <c r="S117" s="384"/>
    </row>
    <row r="118" spans="1:22" x14ac:dyDescent="0.2">
      <c r="A118" s="369"/>
      <c r="B118" s="370" t="str">
        <f>Badges!C362</f>
        <v>Make something up</v>
      </c>
      <c r="C118" s="372" t="str">
        <f>IF(Badges!I362="A","A"," ")</f>
        <v xml:space="preserve"> </v>
      </c>
      <c r="E118" s="369">
        <v>4</v>
      </c>
      <c r="F118" s="370" t="str">
        <f>Badges!C436</f>
        <v>Cook a dish that makes a statement</v>
      </c>
      <c r="G118" s="371"/>
      <c r="I118" s="369">
        <v>5</v>
      </c>
      <c r="J118" s="370" t="str">
        <f>Badges!C509</f>
        <v>Help trees thrive</v>
      </c>
      <c r="K118" s="371"/>
      <c r="M118" s="369"/>
      <c r="N118" s="370" t="str">
        <f>Badges!C622</f>
        <v>Think of innovative ways to let your</v>
      </c>
      <c r="O118" s="372" t="str">
        <f>IF(Badges!I622="A","A"," ")</f>
        <v xml:space="preserve"> </v>
      </c>
      <c r="Q118" s="393">
        <v>1</v>
      </c>
      <c r="R118" s="418" t="str">
        <f>'Age-Level'!C73</f>
        <v>Learn how to make a room safe for a</v>
      </c>
      <c r="S118" s="384" t="str">
        <f>IF('Age-Level'!I73="A","A","")</f>
        <v/>
      </c>
    </row>
    <row r="119" spans="1:22" x14ac:dyDescent="0.2">
      <c r="A119" s="369">
        <v>3</v>
      </c>
      <c r="B119" s="370" t="str">
        <f>Badges!C363</f>
        <v>Draw it out</v>
      </c>
      <c r="C119" s="371"/>
      <c r="E119" s="369"/>
      <c r="F119" s="370" t="str">
        <f>Badges!C437</f>
        <v>Take a processed food you love and</v>
      </c>
      <c r="G119" s="372" t="str">
        <f>IF(Badges!I437="A","A"," ")</f>
        <v xml:space="preserve"> </v>
      </c>
      <c r="I119" s="369"/>
      <c r="J119" s="370" t="str">
        <f>Badges!C510</f>
        <v>Plant a tree</v>
      </c>
      <c r="K119" s="372" t="str">
        <f>IF(Badges!I510="A","A"," ")</f>
        <v xml:space="preserve"> </v>
      </c>
      <c r="M119" s="416"/>
      <c r="N119" s="385"/>
      <c r="O119" s="425"/>
      <c r="Q119" s="392">
        <v>2</v>
      </c>
      <c r="R119" s="418" t="str">
        <f>'Age-Level'!C74</f>
        <v>Find out about water safety</v>
      </c>
      <c r="S119" s="384" t="str">
        <f>IF('Age-Level'!I74="A","A","")</f>
        <v/>
      </c>
    </row>
    <row r="120" spans="1:22" x14ac:dyDescent="0.2">
      <c r="A120" s="369"/>
      <c r="B120" s="370" t="str">
        <f>Badges!C364</f>
        <v>Use tracing paper</v>
      </c>
      <c r="C120" s="372" t="str">
        <f>IF(Badges!I364="A","A"," ")</f>
        <v xml:space="preserve"> </v>
      </c>
      <c r="E120" s="369"/>
      <c r="F120" s="370" t="str">
        <f>Badges!C438</f>
        <v>Choose a veggie protein and find a</v>
      </c>
      <c r="G120" s="372" t="str">
        <f>IF(Badges!I438="A","A"," ")</f>
        <v xml:space="preserve"> </v>
      </c>
      <c r="I120" s="369"/>
      <c r="J120" s="370" t="str">
        <f>Badges!C511</f>
        <v>Tend to a tree somewhere in your</v>
      </c>
      <c r="K120" s="372" t="str">
        <f>IF(Badges!I511="A","A"," ")</f>
        <v xml:space="preserve"> </v>
      </c>
      <c r="Q120" s="392">
        <v>3</v>
      </c>
      <c r="R120" s="418" t="str">
        <f>'Age-Level'!C75</f>
        <v>Teach a Daisy or Brownie what to do if</v>
      </c>
      <c r="S120" s="384" t="str">
        <f>IF('Age-Level'!I75="A","A","")</f>
        <v/>
      </c>
    </row>
    <row r="121" spans="1:22" x14ac:dyDescent="0.2">
      <c r="A121" s="369"/>
      <c r="B121" s="370" t="str">
        <f>Badges!C365</f>
        <v>Do a "free draw."</v>
      </c>
      <c r="C121" s="372" t="str">
        <f>IF(Badges!I365="A","A"," ")</f>
        <v xml:space="preserve"> </v>
      </c>
      <c r="E121" s="369"/>
      <c r="F121" s="370" t="str">
        <f>Badges!C439</f>
        <v>Try a recipe for a special diet</v>
      </c>
      <c r="G121" s="372" t="str">
        <f>IF(Badges!I439="A","A"," ")</f>
        <v xml:space="preserve"> </v>
      </c>
      <c r="I121" s="369"/>
      <c r="J121" s="370" t="str">
        <f>Badges!C512</f>
        <v>Shadow one of the tree caretakers</v>
      </c>
      <c r="K121" s="372" t="str">
        <f>IF(Badges!I512="A","A"," ")</f>
        <v xml:space="preserve"> </v>
      </c>
      <c r="Q121" s="392">
        <v>4</v>
      </c>
      <c r="R121" s="418" t="str">
        <f>'Age-Level'!C76</f>
        <v>With your family, make sure you have</v>
      </c>
      <c r="S121" s="384" t="str">
        <f>IF('Age-Level'!I76="A","A","")</f>
        <v/>
      </c>
    </row>
    <row r="122" spans="1:22" x14ac:dyDescent="0.2">
      <c r="A122" s="369"/>
      <c r="B122" s="370" t="str">
        <f>Badges!C366</f>
        <v>Use a how-to book, video, or</v>
      </c>
      <c r="C122" s="372" t="str">
        <f>IF(Badges!I366="A","A"," ")</f>
        <v xml:space="preserve"> </v>
      </c>
      <c r="E122" s="369">
        <v>5</v>
      </c>
      <c r="F122" s="370" t="str">
        <f>Badges!C440</f>
        <v>Share your dishes on a culinary</v>
      </c>
      <c r="G122" s="371"/>
      <c r="I122" s="583" t="str">
        <f>Badges!B516</f>
        <v>Budgeting</v>
      </c>
      <c r="J122" s="584"/>
      <c r="K122" s="584"/>
      <c r="Q122" s="392">
        <v>5</v>
      </c>
      <c r="R122" s="418" t="str">
        <f>'Age-Level'!C77</f>
        <v>Discuss bullying with your Girl Scout</v>
      </c>
      <c r="S122" s="384" t="str">
        <f>IF('Age-Level'!I77="A","A","")</f>
        <v/>
      </c>
    </row>
    <row r="123" spans="1:22" x14ac:dyDescent="0.2">
      <c r="A123" s="369">
        <v>4</v>
      </c>
      <c r="B123" s="370" t="str">
        <f>Badges!C367</f>
        <v>Frame it in four panels</v>
      </c>
      <c r="C123" s="371"/>
      <c r="E123" s="369"/>
      <c r="F123" s="370" t="str">
        <f>Badges!C441</f>
        <v>Throw a potluck party</v>
      </c>
      <c r="G123" s="372" t="str">
        <f>IF(Badges!I441="A","A"," ")</f>
        <v xml:space="preserve"> </v>
      </c>
      <c r="I123" s="369">
        <v>1</v>
      </c>
      <c r="J123" s="370" t="str">
        <f>Badges!C517</f>
        <v>Practice budgeting for your values</v>
      </c>
      <c r="K123" s="371"/>
      <c r="Q123" s="392"/>
      <c r="R123" s="392"/>
      <c r="S123" s="362"/>
    </row>
    <row r="124" spans="1:22" x14ac:dyDescent="0.2">
      <c r="A124" s="369"/>
      <c r="B124" s="370" t="str">
        <f>Badges!C368</f>
        <v>Use facial expressions</v>
      </c>
      <c r="C124" s="372" t="str">
        <f>IF(Badges!I368="A","A"," ")</f>
        <v xml:space="preserve"> </v>
      </c>
      <c r="E124" s="369"/>
      <c r="F124" s="370" t="str">
        <f>Badges!C442</f>
        <v>Host a "new cuisine" party</v>
      </c>
      <c r="G124" s="372" t="str">
        <f>IF(Badges!I442="A","A"," ")</f>
        <v xml:space="preserve"> </v>
      </c>
      <c r="I124" s="369"/>
      <c r="J124" s="370" t="str">
        <f>Badges!C518</f>
        <v>Create a team values list</v>
      </c>
      <c r="K124" s="372" t="str">
        <f>IF(Badges!I518="A","A"," ")</f>
        <v xml:space="preserve"> </v>
      </c>
      <c r="Q124" s="575"/>
      <c r="R124" s="576"/>
      <c r="S124" s="576"/>
    </row>
    <row r="125" spans="1:22" x14ac:dyDescent="0.2">
      <c r="A125" s="369"/>
      <c r="B125" s="370" t="str">
        <f>Badges!C369</f>
        <v>Use body postures</v>
      </c>
      <c r="C125" s="372" t="str">
        <f>IF(Badges!I369="A","A"," ")</f>
        <v xml:space="preserve"> </v>
      </c>
      <c r="E125" s="369"/>
      <c r="F125" s="370" t="str">
        <f>Badges!C443</f>
        <v>Hold a progressive dinner with</v>
      </c>
      <c r="G125" s="372" t="str">
        <f>IF(Badges!I443="A","A"," ")</f>
        <v xml:space="preserve"> </v>
      </c>
      <c r="I125" s="369"/>
      <c r="J125" s="370" t="str">
        <f>Badges!C519</f>
        <v>Make your own values list</v>
      </c>
      <c r="K125" s="372" t="str">
        <f>IF(Badges!I519="A","A"," ")</f>
        <v xml:space="preserve"> </v>
      </c>
    </row>
    <row r="126" spans="1:22" x14ac:dyDescent="0.2">
      <c r="A126" s="369"/>
      <c r="B126" s="370" t="str">
        <f>Badges!C370</f>
        <v xml:space="preserve">Use both facial expressions and </v>
      </c>
      <c r="C126" s="372" t="str">
        <f>IF(Badges!I370="A","A"," ")</f>
        <v xml:space="preserve"> </v>
      </c>
      <c r="E126" s="583" t="str">
        <f>Badges!B446</f>
        <v>Cadette First Aid</v>
      </c>
      <c r="F126" s="584"/>
      <c r="G126" s="584"/>
      <c r="I126" s="369"/>
      <c r="J126" s="370" t="str">
        <f>Badges!C520</f>
        <v>Find out how other people budget to</v>
      </c>
      <c r="K126" s="372" t="str">
        <f>IF(Badges!I520="A","A"," ")</f>
        <v xml:space="preserve"> </v>
      </c>
    </row>
    <row r="127" spans="1:22" x14ac:dyDescent="0.2">
      <c r="A127" s="369">
        <v>5</v>
      </c>
      <c r="B127" s="370" t="str">
        <f>Badges!C371</f>
        <v>Add the words</v>
      </c>
      <c r="C127" s="371"/>
      <c r="E127" s="369">
        <v>1</v>
      </c>
      <c r="F127" s="370" t="str">
        <f>Badges!C447</f>
        <v>Understand how to care for younger</v>
      </c>
      <c r="G127" s="371"/>
      <c r="I127" s="369">
        <v>2</v>
      </c>
      <c r="J127" s="370" t="str">
        <f>Badges!C521</f>
        <v>Learn to track your spending</v>
      </c>
      <c r="K127" s="371"/>
    </row>
    <row r="128" spans="1:22" x14ac:dyDescent="0.2">
      <c r="A128" s="369"/>
      <c r="B128" s="370" t="str">
        <f>Badges!C372</f>
        <v>Add some dialogue</v>
      </c>
      <c r="C128" s="372" t="str">
        <f>IF(Badges!I372="A","A"," ")</f>
        <v xml:space="preserve"> </v>
      </c>
      <c r="E128" s="369"/>
      <c r="F128" s="370" t="str">
        <f>Badges!C448</f>
        <v>Take a babysitting class</v>
      </c>
      <c r="G128" s="372" t="str">
        <f>IF(Badges!I448="A","A"," ")</f>
        <v xml:space="preserve"> </v>
      </c>
      <c r="I128" s="369"/>
      <c r="J128" s="370" t="str">
        <f>Badges!C522</f>
        <v>Get on the "write" track</v>
      </c>
      <c r="K128" s="372" t="str">
        <f>IF(Badges!I522="A","A"," ")</f>
        <v xml:space="preserve"> </v>
      </c>
    </row>
    <row r="129" spans="1:19" x14ac:dyDescent="0.2">
      <c r="A129" s="369"/>
      <c r="B129" s="370" t="str">
        <f>Badges!C373</f>
        <v>Add thought bubbles</v>
      </c>
      <c r="C129" s="372" t="str">
        <f>IF(Badges!I373="A","A"," ")</f>
        <v xml:space="preserve"> </v>
      </c>
      <c r="E129" s="369"/>
      <c r="F129" s="370" t="str">
        <f>Badges!C449</f>
        <v>Ask a medical professional</v>
      </c>
      <c r="G129" s="372" t="str">
        <f>IF(Badges!I449="A","A"," ")</f>
        <v xml:space="preserve"> </v>
      </c>
      <c r="I129" s="369"/>
      <c r="J129" s="370" t="str">
        <f>Badges!C523</f>
        <v>Spot spending habits</v>
      </c>
      <c r="K129" s="372" t="str">
        <f>IF(Badges!I523="A","A"," ")</f>
        <v xml:space="preserve"> </v>
      </c>
    </row>
    <row r="130" spans="1:19" x14ac:dyDescent="0.2">
      <c r="A130" s="369"/>
      <c r="B130" s="370" t="str">
        <f>Badges!C374</f>
        <v>Run a narrative in separate</v>
      </c>
      <c r="C130" s="372" t="str">
        <f>IF(Badges!I374="A","A"," ")</f>
        <v xml:space="preserve"> </v>
      </c>
      <c r="E130" s="369"/>
      <c r="F130" s="370" t="str">
        <f>Badges!C450</f>
        <v>Talk to child care professionals</v>
      </c>
      <c r="G130" s="372" t="str">
        <f>IF(Badges!I450="A","A"," ")</f>
        <v xml:space="preserve"> </v>
      </c>
      <c r="I130" s="369"/>
      <c r="J130" s="370" t="str">
        <f>Badges!C524</f>
        <v>Pretend you're a psychologist</v>
      </c>
      <c r="K130" s="372" t="str">
        <f>IF(Badges!I524="A","A"," ")</f>
        <v xml:space="preserve"> </v>
      </c>
    </row>
    <row r="131" spans="1:19" x14ac:dyDescent="0.2">
      <c r="A131" s="583" t="str">
        <f>Badges!B377</f>
        <v>Good Sportsmanship</v>
      </c>
      <c r="B131" s="584"/>
      <c r="C131" s="584"/>
      <c r="E131" s="369">
        <v>2</v>
      </c>
      <c r="F131" s="370" t="str">
        <f>Badges!C451</f>
        <v>Know how to use everything in a</v>
      </c>
      <c r="G131" s="371"/>
      <c r="I131" s="369">
        <v>3</v>
      </c>
      <c r="J131" s="370" t="str">
        <f>Badges!C525</f>
        <v>Find out about different ways to save</v>
      </c>
      <c r="K131" s="371"/>
    </row>
    <row r="132" spans="1:19" x14ac:dyDescent="0.2">
      <c r="A132" s="369">
        <v>1</v>
      </c>
      <c r="B132" s="370" t="str">
        <f>Badges!C378</f>
        <v>Create your own definition of</v>
      </c>
      <c r="C132" s="371"/>
      <c r="E132" s="369"/>
      <c r="F132" s="370" t="str">
        <f>Badges!C452</f>
        <v>Talk to a medical professional</v>
      </c>
      <c r="G132" s="372" t="str">
        <f>IF(Badges!I452="A","A"," ")</f>
        <v xml:space="preserve"> </v>
      </c>
      <c r="I132" s="369"/>
      <c r="J132" s="370" t="str">
        <f>Badges!C526</f>
        <v>Do field research</v>
      </c>
      <c r="K132" s="372" t="str">
        <f>IF(Badges!I526="A","A"," ")</f>
        <v xml:space="preserve"> </v>
      </c>
    </row>
    <row r="133" spans="1:19" x14ac:dyDescent="0.2">
      <c r="A133" s="369"/>
      <c r="B133" s="370" t="str">
        <f>Badges!C379</f>
        <v>Go to a sports event</v>
      </c>
      <c r="C133" s="372" t="str">
        <f>IF(Badges!I379="A","A"," ")</f>
        <v xml:space="preserve"> </v>
      </c>
      <c r="E133" s="369"/>
      <c r="F133" s="370" t="str">
        <f>Badges!C453</f>
        <v>Take a course</v>
      </c>
      <c r="G133" s="372" t="str">
        <f>IF(Badges!I453="A","A"," ")</f>
        <v xml:space="preserve"> </v>
      </c>
      <c r="I133" s="369"/>
      <c r="J133" s="370" t="str">
        <f>Badges!C527</f>
        <v>Let money talk</v>
      </c>
      <c r="K133" s="372" t="str">
        <f>IF(Badges!I527="A","A"," ")</f>
        <v xml:space="preserve"> </v>
      </c>
    </row>
    <row r="134" spans="1:19" x14ac:dyDescent="0.2">
      <c r="A134" s="369"/>
      <c r="B134" s="370" t="str">
        <f>Badges!C380</f>
        <v>Watch a sports series</v>
      </c>
      <c r="C134" s="372" t="str">
        <f>IF(Badges!I380="A","A"," ")</f>
        <v xml:space="preserve"> </v>
      </c>
      <c r="E134" s="369"/>
      <c r="F134" s="370" t="str">
        <f>Badges!C454</f>
        <v>Talk to an emergency responder</v>
      </c>
      <c r="G134" s="372" t="str">
        <f>IF(Badges!I454="A","A"," ")</f>
        <v xml:space="preserve"> </v>
      </c>
      <c r="I134" s="369"/>
      <c r="J134" s="370" t="str">
        <f>Badges!C528</f>
        <v>Hit the books</v>
      </c>
      <c r="K134" s="372" t="str">
        <f>IF(Badges!I528="A","A"," ")</f>
        <v xml:space="preserve"> </v>
      </c>
    </row>
    <row r="135" spans="1:19" x14ac:dyDescent="0.2">
      <c r="A135" s="369"/>
      <c r="B135" s="370" t="str">
        <f>Badges!C381</f>
        <v>Head to the Web</v>
      </c>
      <c r="C135" s="372" t="str">
        <f>IF(Badges!I381="A","A"," ")</f>
        <v xml:space="preserve"> </v>
      </c>
      <c r="E135" s="369">
        <v>3</v>
      </c>
      <c r="F135" s="370" t="str">
        <f>Badges!C455</f>
        <v>Find out how to prevent serious</v>
      </c>
      <c r="G135" s="371"/>
      <c r="I135" s="369">
        <v>4</v>
      </c>
      <c r="J135" s="370" t="str">
        <f>Badges!C529</f>
        <v>Explore different ways to give</v>
      </c>
      <c r="K135" s="371"/>
    </row>
    <row r="136" spans="1:19" x14ac:dyDescent="0.2">
      <c r="A136" s="369">
        <v>2</v>
      </c>
      <c r="B136" s="370" t="str">
        <f>Badges!C382</f>
        <v>Be a good competitor</v>
      </c>
      <c r="C136" s="371"/>
      <c r="E136" s="369"/>
      <c r="F136" s="370" t="str">
        <f>Badges!C456</f>
        <v>Talk to first aiders</v>
      </c>
      <c r="G136" s="372" t="str">
        <f>IF(Badges!I456="A","A"," ")</f>
        <v xml:space="preserve"> </v>
      </c>
      <c r="I136" s="369"/>
      <c r="J136" s="370" t="str">
        <f>Badges!C530</f>
        <v>Lead with your heart</v>
      </c>
      <c r="K136" s="372" t="str">
        <f>IF(Badges!I530="A","A"," ")</f>
        <v xml:space="preserve"> </v>
      </c>
    </row>
    <row r="137" spans="1:19" x14ac:dyDescent="0.2">
      <c r="A137" s="369"/>
      <c r="B137" s="370" t="str">
        <f>Badges!C383</f>
        <v>Make an illustrated quote book</v>
      </c>
      <c r="C137" s="372" t="str">
        <f>IF(Badges!I383="A","A"," ")</f>
        <v xml:space="preserve"> </v>
      </c>
      <c r="E137" s="369"/>
      <c r="F137" s="370" t="str">
        <f>Badges!C457</f>
        <v>Ask a wilderness expert</v>
      </c>
      <c r="G137" s="372" t="str">
        <f>IF(Badges!I457="A","A"," ")</f>
        <v xml:space="preserve"> </v>
      </c>
      <c r="I137" s="369"/>
      <c r="J137" s="370" t="str">
        <f>Badges!C531</f>
        <v>Team up with others</v>
      </c>
      <c r="K137" s="372" t="str">
        <f>IF(Badges!I531="A","A"," ")</f>
        <v xml:space="preserve"> </v>
      </c>
    </row>
    <row r="138" spans="1:19" x14ac:dyDescent="0.2">
      <c r="A138" s="369"/>
      <c r="B138" s="370" t="str">
        <f>Badges!C384</f>
        <v>Talk to an athletic director, coach</v>
      </c>
      <c r="C138" s="372" t="str">
        <f>IF(Badges!I384="A","A"," ")</f>
        <v xml:space="preserve"> </v>
      </c>
      <c r="E138" s="369"/>
      <c r="F138" s="370" t="str">
        <f>Badges!C458</f>
        <v>Find out about common injuries</v>
      </c>
      <c r="G138" s="372" t="str">
        <f>IF(Badges!I458="A","A"," ")</f>
        <v xml:space="preserve"> </v>
      </c>
      <c r="I138" s="369"/>
      <c r="J138" s="370" t="str">
        <f>Badges!C532</f>
        <v>Learn from a professional</v>
      </c>
      <c r="K138" s="372" t="str">
        <f>IF(Badges!I532="A","A"," ")</f>
        <v xml:space="preserve"> </v>
      </c>
    </row>
    <row r="139" spans="1:19" x14ac:dyDescent="0.2">
      <c r="A139" s="369"/>
      <c r="B139" s="370" t="str">
        <f>Badges!C385</f>
        <v>Get a biography of a female athlete</v>
      </c>
      <c r="C139" s="372" t="str">
        <f>IF(Badges!I385="A","A"," ")</f>
        <v xml:space="preserve"> </v>
      </c>
      <c r="E139" s="416"/>
      <c r="F139" s="417"/>
      <c r="G139" s="425"/>
      <c r="H139" s="376"/>
      <c r="I139" s="416"/>
      <c r="J139" s="417"/>
      <c r="K139" s="425"/>
      <c r="L139" s="376"/>
      <c r="M139" s="376"/>
    </row>
    <row r="140" spans="1:19" ht="23.25" x14ac:dyDescent="0.35">
      <c r="A140" s="599" t="str">
        <f ca="1">MID(CELL("filename",A78),FIND(IF(ISERROR(FIND("]",CELL("filename",A78))),"$","]"),CELL("filename",A78))+1,256)</f>
        <v>Olivia</v>
      </c>
      <c r="B140" s="599"/>
      <c r="C140" s="599"/>
      <c r="E140" s="578" t="s">
        <v>62</v>
      </c>
      <c r="F140" s="585"/>
      <c r="G140" s="585"/>
      <c r="H140" s="376"/>
      <c r="I140" s="577" t="s">
        <v>148</v>
      </c>
      <c r="J140" s="577"/>
      <c r="K140" s="577"/>
      <c r="L140" s="376"/>
      <c r="M140" s="600" t="s">
        <v>148</v>
      </c>
      <c r="N140" s="601"/>
      <c r="O140" s="602"/>
      <c r="Q140" s="600" t="s">
        <v>148</v>
      </c>
      <c r="R140" s="601"/>
      <c r="S140" s="602"/>
    </row>
    <row r="141" spans="1:19" x14ac:dyDescent="0.2">
      <c r="A141" s="364"/>
      <c r="B141" s="365"/>
      <c r="C141" s="366" t="s">
        <v>29</v>
      </c>
      <c r="E141" s="588" t="str">
        <f>'Fun Patches'!C5</f>
        <v>&lt;LIST PATCH HERE&gt;</v>
      </c>
      <c r="F141" s="589"/>
      <c r="G141" s="372" t="str">
        <f>IF('Fun Patches'!I5="A","A"," ")</f>
        <v xml:space="preserve"> </v>
      </c>
      <c r="H141" s="376"/>
      <c r="I141" s="380" t="str">
        <f>'Council Own'!B6</f>
        <v>&lt;&lt;List Badge Here&gt;&gt;</v>
      </c>
      <c r="J141" s="380"/>
      <c r="K141" s="380"/>
      <c r="L141" s="376"/>
      <c r="M141" s="380" t="str">
        <f>'Council Own'!B54</f>
        <v>&lt;&lt;List Badge Here&gt;&gt;</v>
      </c>
      <c r="N141" s="380"/>
      <c r="O141" s="380"/>
      <c r="Q141" s="380" t="str">
        <f>'Council Own'!B102</f>
        <v>&lt;&lt;List Badge Here&gt;&gt;</v>
      </c>
      <c r="R141" s="380"/>
      <c r="S141" s="380"/>
    </row>
    <row r="142" spans="1:19" x14ac:dyDescent="0.2">
      <c r="A142" s="590" t="s">
        <v>148</v>
      </c>
      <c r="B142" s="591"/>
      <c r="C142" s="592"/>
      <c r="E142" s="586" t="str">
        <f>'Fun Patches'!C6</f>
        <v>&lt;LIST PATCH HERE&gt;</v>
      </c>
      <c r="F142" s="587"/>
      <c r="G142" s="379" t="str">
        <f>IF('Fun Patches'!I6="A","A"," ")</f>
        <v xml:space="preserve"> </v>
      </c>
      <c r="H142" s="376"/>
      <c r="I142" s="369">
        <v>1</v>
      </c>
      <c r="J142" s="418" t="str">
        <f>'Council Own'!C7</f>
        <v>Discover Savannah GA</v>
      </c>
      <c r="K142" s="379" t="str">
        <f>IF('Council Own'!I7="A","A"," ")</f>
        <v xml:space="preserve"> </v>
      </c>
      <c r="L142" s="376"/>
      <c r="M142" s="369">
        <v>1</v>
      </c>
      <c r="N142" s="418" t="str">
        <f>'Council Own'!C55</f>
        <v>&lt;List Requirement Here&gt;</v>
      </c>
      <c r="O142" s="379" t="str">
        <f>IF('Council Own'!I55="A","A"," ")</f>
        <v xml:space="preserve"> </v>
      </c>
      <c r="Q142" s="369">
        <v>1</v>
      </c>
      <c r="R142" s="418" t="str">
        <f>'Council Own'!C103</f>
        <v>&lt;List Requirement Here&gt;</v>
      </c>
      <c r="S142" s="379" t="str">
        <f>IF('Council Own'!I103="A","A"," ")</f>
        <v xml:space="preserve"> </v>
      </c>
    </row>
    <row r="143" spans="1:19" x14ac:dyDescent="0.2">
      <c r="A143" s="593" t="str">
        <f>'Council Own'!B6</f>
        <v>&lt;&lt;List Badge Here&gt;&gt;</v>
      </c>
      <c r="B143" s="594"/>
      <c r="C143" s="374" t="str">
        <f>IF('Council Own'!I28="C","C",IF('Council Own'!I28="P","P",""))</f>
        <v>P</v>
      </c>
      <c r="E143" s="586" t="str">
        <f>'Fun Patches'!C7</f>
        <v>&lt;LIST PATCH HERE&gt;</v>
      </c>
      <c r="F143" s="587"/>
      <c r="G143" s="379" t="str">
        <f>IF('Fun Patches'!I7="A","A"," ")</f>
        <v xml:space="preserve"> </v>
      </c>
      <c r="H143" s="376"/>
      <c r="I143" s="369"/>
      <c r="J143" s="418" t="str">
        <f>'Council Own'!C8</f>
        <v>&lt;List Requirement Here&gt;</v>
      </c>
      <c r="K143" s="379" t="str">
        <f>IF('Council Own'!I8="A","A"," ")</f>
        <v>A</v>
      </c>
      <c r="L143" s="376"/>
      <c r="M143" s="369"/>
      <c r="N143" s="418" t="str">
        <f>'Council Own'!C56</f>
        <v>&lt;List Requirement Here&gt;</v>
      </c>
      <c r="O143" s="379" t="str">
        <f>IF('Council Own'!I56="A","A"," ")</f>
        <v xml:space="preserve"> </v>
      </c>
      <c r="Q143" s="369"/>
      <c r="R143" s="418" t="str">
        <f>'Council Own'!C104</f>
        <v>&lt;List Requirement Here&gt;</v>
      </c>
      <c r="S143" s="379" t="str">
        <f>IF('Council Own'!I104="A","A"," ")</f>
        <v xml:space="preserve"> </v>
      </c>
    </row>
    <row r="144" spans="1:19" x14ac:dyDescent="0.2">
      <c r="A144" s="593" t="str">
        <f>'Council Own'!B30</f>
        <v>&lt;&lt;List Badge Here&gt;&gt;</v>
      </c>
      <c r="B144" s="594"/>
      <c r="C144" s="374" t="str">
        <f>IF('Council Own'!I52="C","C",IF('Council Own'!I52="P","P",""))</f>
        <v/>
      </c>
      <c r="E144" s="586" t="str">
        <f>'Fun Patches'!C8</f>
        <v>&lt;LIST PATCH HERE&gt;</v>
      </c>
      <c r="F144" s="587"/>
      <c r="G144" s="379" t="str">
        <f>IF('Fun Patches'!I8="A","A"," ")</f>
        <v xml:space="preserve"> </v>
      </c>
      <c r="H144" s="376"/>
      <c r="I144" s="369"/>
      <c r="J144" s="418" t="str">
        <f>'Council Own'!C9</f>
        <v>&lt;List Requirement Here&gt;</v>
      </c>
      <c r="K144" s="379" t="str">
        <f>IF('Council Own'!I9="A","A"," ")</f>
        <v xml:space="preserve"> </v>
      </c>
      <c r="L144" s="376"/>
      <c r="M144" s="369"/>
      <c r="N144" s="418" t="str">
        <f>'Council Own'!C57</f>
        <v>&lt;List Requirement Here&gt;</v>
      </c>
      <c r="O144" s="379" t="str">
        <f>IF('Council Own'!I57="A","A"," ")</f>
        <v xml:space="preserve"> </v>
      </c>
      <c r="Q144" s="369"/>
      <c r="R144" s="418" t="str">
        <f>'Council Own'!C105</f>
        <v>&lt;List Requirement Here&gt;</v>
      </c>
      <c r="S144" s="379" t="str">
        <f>IF('Council Own'!I105="A","A"," ")</f>
        <v xml:space="preserve"> </v>
      </c>
    </row>
    <row r="145" spans="1:19" x14ac:dyDescent="0.2">
      <c r="A145" s="593" t="str">
        <f>'Council Own'!B54</f>
        <v>&lt;&lt;List Badge Here&gt;&gt;</v>
      </c>
      <c r="B145" s="594"/>
      <c r="C145" s="374" t="str">
        <f>IF('Council Own'!I76="C","C",IF('Council Own'!I76="P","P",""))</f>
        <v/>
      </c>
      <c r="E145" s="586" t="str">
        <f>'Fun Patches'!C9</f>
        <v>&lt;LIST PATCH HERE&gt;</v>
      </c>
      <c r="F145" s="587"/>
      <c r="G145" s="379" t="str">
        <f>IF('Fun Patches'!I9="A","A"," ")</f>
        <v xml:space="preserve"> </v>
      </c>
      <c r="H145" s="376"/>
      <c r="I145" s="369"/>
      <c r="J145" s="418" t="str">
        <f>'Council Own'!C10</f>
        <v>&lt;List Requirement Here&gt;</v>
      </c>
      <c r="K145" s="379" t="str">
        <f>IF('Council Own'!I10="A","A"," ")</f>
        <v xml:space="preserve"> </v>
      </c>
      <c r="L145" s="376"/>
      <c r="M145" s="369"/>
      <c r="N145" s="418" t="str">
        <f>'Council Own'!C58</f>
        <v>&lt;List Requirement Here&gt;</v>
      </c>
      <c r="O145" s="379" t="str">
        <f>IF('Council Own'!I58="A","A"," ")</f>
        <v xml:space="preserve"> </v>
      </c>
      <c r="Q145" s="369"/>
      <c r="R145" s="418" t="str">
        <f>'Council Own'!C106</f>
        <v>&lt;List Requirement Here&gt;</v>
      </c>
      <c r="S145" s="379" t="str">
        <f>IF('Council Own'!I106="A","A"," ")</f>
        <v xml:space="preserve"> </v>
      </c>
    </row>
    <row r="146" spans="1:19" x14ac:dyDescent="0.2">
      <c r="A146" s="593" t="str">
        <f>'Council Own'!B78</f>
        <v>&lt;&lt;List Badge Here&gt;&gt;</v>
      </c>
      <c r="B146" s="594"/>
      <c r="C146" s="374" t="str">
        <f>IF('Council Own'!I100="C","C",IF('Council Own'!I100="P","P",""))</f>
        <v/>
      </c>
      <c r="E146" s="586" t="str">
        <f>'Fun Patches'!C10</f>
        <v>&lt;LIST PATCH HERE&gt;</v>
      </c>
      <c r="F146" s="587"/>
      <c r="G146" s="379" t="str">
        <f>IF('Fun Patches'!I10="A","A"," ")</f>
        <v xml:space="preserve"> </v>
      </c>
      <c r="I146" s="369">
        <v>2</v>
      </c>
      <c r="J146" s="418" t="str">
        <f>'Council Own'!C11</f>
        <v>&lt;List Requirement Here&gt;</v>
      </c>
      <c r="K146" s="379" t="str">
        <f>IF('Council Own'!I11="A","A"," ")</f>
        <v xml:space="preserve"> </v>
      </c>
      <c r="M146" s="369">
        <v>2</v>
      </c>
      <c r="N146" s="418" t="str">
        <f>'Council Own'!C59</f>
        <v>&lt;List Requirement Here&gt;</v>
      </c>
      <c r="O146" s="379" t="str">
        <f>IF('Council Own'!I59="A","A"," ")</f>
        <v xml:space="preserve"> </v>
      </c>
      <c r="Q146" s="369">
        <v>2</v>
      </c>
      <c r="R146" s="418" t="str">
        <f>'Council Own'!C107</f>
        <v>&lt;List Requirement Here&gt;</v>
      </c>
      <c r="S146" s="379" t="str">
        <f>IF('Council Own'!I107="A","A"," ")</f>
        <v xml:space="preserve"> </v>
      </c>
    </row>
    <row r="147" spans="1:19" ht="12.75" customHeight="1" x14ac:dyDescent="0.2">
      <c r="A147" s="593" t="str">
        <f>'Council Own'!B102</f>
        <v>&lt;&lt;List Badge Here&gt;&gt;</v>
      </c>
      <c r="B147" s="594"/>
      <c r="C147" s="374" t="str">
        <f>IF('Council Own'!I124="C","C",IF('Council Own'!I124="P","P",""))</f>
        <v/>
      </c>
      <c r="E147" s="586" t="str">
        <f>'Fun Patches'!C11</f>
        <v>&lt;LIST PATCH HERE&gt;</v>
      </c>
      <c r="F147" s="587"/>
      <c r="G147" s="379" t="str">
        <f>IF('Fun Patches'!I11="A","A"," ")</f>
        <v xml:space="preserve"> </v>
      </c>
      <c r="I147" s="369"/>
      <c r="J147" s="418" t="str">
        <f>'Council Own'!C12</f>
        <v>&lt;List Requirement Here&gt;</v>
      </c>
      <c r="K147" s="379" t="str">
        <f>IF('Council Own'!I12="A","A"," ")</f>
        <v xml:space="preserve"> </v>
      </c>
      <c r="M147" s="369"/>
      <c r="N147" s="418" t="str">
        <f>'Council Own'!C60</f>
        <v>&lt;List Requirement Here&gt;</v>
      </c>
      <c r="O147" s="379" t="str">
        <f>IF('Council Own'!I60="A","A"," ")</f>
        <v xml:space="preserve"> </v>
      </c>
      <c r="Q147" s="369"/>
      <c r="R147" s="418" t="str">
        <f>'Council Own'!C108</f>
        <v>&lt;List Requirement Here&gt;</v>
      </c>
      <c r="S147" s="379" t="str">
        <f>IF('Council Own'!I108="A","A"," ")</f>
        <v xml:space="preserve"> </v>
      </c>
    </row>
    <row r="148" spans="1:19" ht="12.75" customHeight="1" x14ac:dyDescent="0.2">
      <c r="A148" s="593" t="str">
        <f>'Council Own'!B126</f>
        <v>&lt;&lt;List Badge Here&gt;&gt;</v>
      </c>
      <c r="B148" s="594"/>
      <c r="C148" s="374" t="str">
        <f>IF('Council Own'!I148="C","C",IF('Council Own'!I148="P","P",""))</f>
        <v/>
      </c>
      <c r="E148" s="586" t="str">
        <f>'Fun Patches'!C12</f>
        <v>&lt;LIST PATCH HERE&gt;</v>
      </c>
      <c r="F148" s="587"/>
      <c r="G148" s="379" t="str">
        <f>IF('Fun Patches'!I12="A","A"," ")</f>
        <v xml:space="preserve"> </v>
      </c>
      <c r="I148" s="369"/>
      <c r="J148" s="418" t="str">
        <f>'Council Own'!C13</f>
        <v>&lt;List Requirement Here&gt;</v>
      </c>
      <c r="K148" s="379" t="str">
        <f>IF('Council Own'!I13="A","A"," ")</f>
        <v xml:space="preserve"> </v>
      </c>
      <c r="M148" s="369"/>
      <c r="N148" s="418" t="str">
        <f>'Council Own'!C61</f>
        <v>&lt;List Requirement Here&gt;</v>
      </c>
      <c r="O148" s="379" t="str">
        <f>IF('Council Own'!I61="A","A"," ")</f>
        <v xml:space="preserve"> </v>
      </c>
      <c r="Q148" s="369"/>
      <c r="R148" s="418" t="str">
        <f>'Council Own'!C109</f>
        <v>&lt;List Requirement Here&gt;</v>
      </c>
      <c r="S148" s="379" t="str">
        <f>IF('Council Own'!I109="A","A"," ")</f>
        <v xml:space="preserve"> </v>
      </c>
    </row>
    <row r="149" spans="1:19" x14ac:dyDescent="0.2">
      <c r="E149" s="586" t="str">
        <f>'Fun Patches'!C13</f>
        <v>&lt;LIST PATCH HERE&gt;</v>
      </c>
      <c r="F149" s="587"/>
      <c r="G149" s="379" t="str">
        <f>IF('Fun Patches'!I13="A","A"," ")</f>
        <v xml:space="preserve"> </v>
      </c>
      <c r="I149" s="369"/>
      <c r="J149" s="418" t="str">
        <f>'Council Own'!C14</f>
        <v>&lt;List Requirement Here&gt;</v>
      </c>
      <c r="K149" s="379" t="str">
        <f>IF('Council Own'!I14="A","A"," ")</f>
        <v xml:space="preserve"> </v>
      </c>
      <c r="M149" s="369"/>
      <c r="N149" s="418" t="str">
        <f>'Council Own'!C62</f>
        <v>&lt;List Requirement Here&gt;</v>
      </c>
      <c r="O149" s="379" t="str">
        <f>IF('Council Own'!I62="A","A"," ")</f>
        <v xml:space="preserve"> </v>
      </c>
      <c r="Q149" s="369"/>
      <c r="R149" s="418" t="str">
        <f>'Council Own'!C110</f>
        <v>&lt;List Requirement Here&gt;</v>
      </c>
      <c r="S149" s="379" t="str">
        <f>IF('Council Own'!I110="A","A"," ")</f>
        <v xml:space="preserve"> </v>
      </c>
    </row>
    <row r="150" spans="1:19" x14ac:dyDescent="0.2">
      <c r="E150" s="586" t="str">
        <f>'Fun Patches'!C14</f>
        <v>&lt;LIST PATCH HERE&gt;</v>
      </c>
      <c r="F150" s="587"/>
      <c r="G150" s="379" t="str">
        <f>IF('Fun Patches'!I14="A","A"," ")</f>
        <v xml:space="preserve"> </v>
      </c>
      <c r="I150" s="369">
        <v>3</v>
      </c>
      <c r="J150" s="418" t="str">
        <f>'Council Own'!C15</f>
        <v>&lt;List Requirement Here&gt;</v>
      </c>
      <c r="K150" s="379" t="str">
        <f>IF('Council Own'!I15="A","A"," ")</f>
        <v xml:space="preserve"> </v>
      </c>
      <c r="M150" s="369">
        <v>3</v>
      </c>
      <c r="N150" s="418" t="str">
        <f>'Council Own'!C63</f>
        <v>&lt;List Requirement Here&gt;</v>
      </c>
      <c r="O150" s="379" t="str">
        <f>IF('Council Own'!I63="A","A"," ")</f>
        <v xml:space="preserve"> </v>
      </c>
      <c r="Q150" s="369">
        <v>3</v>
      </c>
      <c r="R150" s="418" t="str">
        <f>'Council Own'!C111</f>
        <v>&lt;List Requirement Here&gt;</v>
      </c>
      <c r="S150" s="379" t="str">
        <f>IF('Council Own'!I111="A","A"," ")</f>
        <v xml:space="preserve"> </v>
      </c>
    </row>
    <row r="151" spans="1:19" x14ac:dyDescent="0.2">
      <c r="E151" s="586" t="str">
        <f>'Fun Patches'!C15</f>
        <v>&lt;LIST PATCH HERE&gt;</v>
      </c>
      <c r="F151" s="587"/>
      <c r="G151" s="379" t="str">
        <f>IF('Fun Patches'!I15="A","A"," ")</f>
        <v xml:space="preserve"> </v>
      </c>
      <c r="I151" s="369"/>
      <c r="J151" s="418" t="str">
        <f>'Council Own'!C16</f>
        <v>&lt;List Requirement Here&gt;</v>
      </c>
      <c r="K151" s="379" t="str">
        <f>IF('Council Own'!I16="A","A"," ")</f>
        <v xml:space="preserve"> </v>
      </c>
      <c r="M151" s="369"/>
      <c r="N151" s="418" t="str">
        <f>'Council Own'!C64</f>
        <v>&lt;List Requirement Here&gt;</v>
      </c>
      <c r="O151" s="379" t="str">
        <f>IF('Council Own'!I64="A","A"," ")</f>
        <v xml:space="preserve"> </v>
      </c>
      <c r="Q151" s="369"/>
      <c r="R151" s="418" t="str">
        <f>'Council Own'!C112</f>
        <v>&lt;List Requirement Here&gt;</v>
      </c>
      <c r="S151" s="379" t="str">
        <f>IF('Council Own'!I112="A","A"," ")</f>
        <v xml:space="preserve"> </v>
      </c>
    </row>
    <row r="152" spans="1:19" x14ac:dyDescent="0.2">
      <c r="E152" s="586" t="str">
        <f>'Fun Patches'!C16</f>
        <v>&lt;LIST PATCH HERE&gt;</v>
      </c>
      <c r="F152" s="587"/>
      <c r="G152" s="379" t="str">
        <f>IF('Fun Patches'!I16="A","A"," ")</f>
        <v xml:space="preserve"> </v>
      </c>
      <c r="I152" s="369"/>
      <c r="J152" s="418" t="str">
        <f>'Council Own'!C17</f>
        <v>&lt;List Requirement Here&gt;</v>
      </c>
      <c r="K152" s="379" t="str">
        <f>IF('Council Own'!I17="A","A"," ")</f>
        <v xml:space="preserve"> </v>
      </c>
      <c r="M152" s="369"/>
      <c r="N152" s="418" t="str">
        <f>'Council Own'!C65</f>
        <v>&lt;List Requirement Here&gt;</v>
      </c>
      <c r="O152" s="379" t="str">
        <f>IF('Council Own'!I65="A","A"," ")</f>
        <v xml:space="preserve"> </v>
      </c>
      <c r="Q152" s="369"/>
      <c r="R152" s="418" t="str">
        <f>'Council Own'!C113</f>
        <v>&lt;List Requirement Here&gt;</v>
      </c>
      <c r="S152" s="379" t="str">
        <f>IF('Council Own'!I113="A","A"," ")</f>
        <v xml:space="preserve"> </v>
      </c>
    </row>
    <row r="153" spans="1:19" x14ac:dyDescent="0.2">
      <c r="E153" s="588" t="str">
        <f>'Fun Patches'!C17</f>
        <v>&lt;LIST PATCH HERE&gt;</v>
      </c>
      <c r="F153" s="589"/>
      <c r="G153" s="372" t="str">
        <f>IF('Fun Patches'!I17="A","A"," ")</f>
        <v xml:space="preserve"> </v>
      </c>
      <c r="I153" s="369"/>
      <c r="J153" s="418" t="str">
        <f>'Council Own'!C18</f>
        <v>&lt;List Requirement Here&gt;</v>
      </c>
      <c r="K153" s="379" t="str">
        <f>IF('Council Own'!I18="A","A"," ")</f>
        <v xml:space="preserve"> </v>
      </c>
      <c r="M153" s="369"/>
      <c r="N153" s="418" t="str">
        <f>'Council Own'!C66</f>
        <v>&lt;List Requirement Here&gt;</v>
      </c>
      <c r="O153" s="379" t="str">
        <f>IF('Council Own'!I66="A","A"," ")</f>
        <v xml:space="preserve"> </v>
      </c>
      <c r="Q153" s="369"/>
      <c r="R153" s="418" t="str">
        <f>'Council Own'!C114</f>
        <v>&lt;List Requirement Here&gt;</v>
      </c>
      <c r="S153" s="379" t="str">
        <f>IF('Council Own'!I114="A","A"," ")</f>
        <v xml:space="preserve"> </v>
      </c>
    </row>
    <row r="154" spans="1:19" x14ac:dyDescent="0.2">
      <c r="E154" s="586" t="str">
        <f>'Fun Patches'!C18</f>
        <v>&lt;LIST PATCH HERE&gt;</v>
      </c>
      <c r="F154" s="587"/>
      <c r="G154" s="379" t="str">
        <f>IF('Fun Patches'!I18="A","A"," ")</f>
        <v xml:space="preserve"> </v>
      </c>
      <c r="I154" s="369">
        <v>4</v>
      </c>
      <c r="J154" s="418" t="str">
        <f>'Council Own'!C19</f>
        <v>&lt;List Requirement Here&gt;</v>
      </c>
      <c r="K154" s="379" t="str">
        <f>IF('Council Own'!I19="A","A"," ")</f>
        <v xml:space="preserve"> </v>
      </c>
      <c r="M154" s="369">
        <v>4</v>
      </c>
      <c r="N154" s="418" t="str">
        <f>'Council Own'!C67</f>
        <v>&lt;List Requirement Here&gt;</v>
      </c>
      <c r="O154" s="379" t="str">
        <f>IF('Council Own'!I67="A","A"," ")</f>
        <v xml:space="preserve"> </v>
      </c>
      <c r="Q154" s="369">
        <v>4</v>
      </c>
      <c r="R154" s="418" t="str">
        <f>'Council Own'!C115</f>
        <v>&lt;List Requirement Here&gt;</v>
      </c>
      <c r="S154" s="379" t="str">
        <f>IF('Council Own'!I115="A","A"," ")</f>
        <v xml:space="preserve"> </v>
      </c>
    </row>
    <row r="155" spans="1:19" x14ac:dyDescent="0.2">
      <c r="E155" s="586" t="str">
        <f>'Fun Patches'!C19</f>
        <v>&lt;LIST PATCH HERE&gt;</v>
      </c>
      <c r="F155" s="587"/>
      <c r="G155" s="379" t="str">
        <f>IF('Fun Patches'!I19="A","A"," ")</f>
        <v xml:space="preserve"> </v>
      </c>
      <c r="I155" s="369"/>
      <c r="J155" s="418" t="str">
        <f>'Council Own'!C20</f>
        <v>&lt;List Requirement Here&gt;</v>
      </c>
      <c r="K155" s="379" t="str">
        <f>IF('Council Own'!I20="A","A"," ")</f>
        <v xml:space="preserve"> </v>
      </c>
      <c r="M155" s="369"/>
      <c r="N155" s="418" t="str">
        <f>'Council Own'!C68</f>
        <v>&lt;List Requirement Here&gt;</v>
      </c>
      <c r="O155" s="379" t="str">
        <f>IF('Council Own'!I68="A","A"," ")</f>
        <v xml:space="preserve"> </v>
      </c>
      <c r="Q155" s="369"/>
      <c r="R155" s="418" t="str">
        <f>'Council Own'!C116</f>
        <v>&lt;List Requirement Here&gt;</v>
      </c>
      <c r="S155" s="379" t="str">
        <f>IF('Council Own'!I116="A","A"," ")</f>
        <v xml:space="preserve"> </v>
      </c>
    </row>
    <row r="156" spans="1:19" x14ac:dyDescent="0.2">
      <c r="E156" s="586" t="str">
        <f>'Fun Patches'!C20</f>
        <v>&lt;LIST PATCH HERE&gt;</v>
      </c>
      <c r="F156" s="587"/>
      <c r="G156" s="379" t="str">
        <f>IF('Fun Patches'!I20="A","A"," ")</f>
        <v xml:space="preserve"> </v>
      </c>
      <c r="I156" s="369"/>
      <c r="J156" s="418" t="str">
        <f>'Council Own'!C21</f>
        <v>&lt;List Requirement Here&gt;</v>
      </c>
      <c r="K156" s="379" t="str">
        <f>IF('Council Own'!I21="A","A"," ")</f>
        <v xml:space="preserve"> </v>
      </c>
      <c r="M156" s="369"/>
      <c r="N156" s="418" t="str">
        <f>'Council Own'!C69</f>
        <v>&lt;List Requirement Here&gt;</v>
      </c>
      <c r="O156" s="379" t="str">
        <f>IF('Council Own'!I69="A","A"," ")</f>
        <v xml:space="preserve"> </v>
      </c>
      <c r="Q156" s="369"/>
      <c r="R156" s="418" t="str">
        <f>'Council Own'!C117</f>
        <v>&lt;List Requirement Here&gt;</v>
      </c>
      <c r="S156" s="379" t="str">
        <f>IF('Council Own'!I117="A","A"," ")</f>
        <v xml:space="preserve"> </v>
      </c>
    </row>
    <row r="157" spans="1:19" x14ac:dyDescent="0.2">
      <c r="E157" s="586" t="str">
        <f>'Fun Patches'!C21</f>
        <v>&lt;LIST PATCH HERE&gt;</v>
      </c>
      <c r="F157" s="587"/>
      <c r="G157" s="379" t="str">
        <f>IF('Fun Patches'!I21="A","A"," ")</f>
        <v xml:space="preserve"> </v>
      </c>
      <c r="I157" s="369"/>
      <c r="J157" s="418" t="str">
        <f>'Council Own'!C22</f>
        <v>&lt;List Requirement Here&gt;</v>
      </c>
      <c r="K157" s="379" t="str">
        <f>IF('Council Own'!I22="A","A"," ")</f>
        <v xml:space="preserve"> </v>
      </c>
      <c r="M157" s="369"/>
      <c r="N157" s="418" t="str">
        <f>'Council Own'!C70</f>
        <v>&lt;List Requirement Here&gt;</v>
      </c>
      <c r="O157" s="379" t="str">
        <f>IF('Council Own'!I70="A","A"," ")</f>
        <v xml:space="preserve"> </v>
      </c>
      <c r="Q157" s="369"/>
      <c r="R157" s="418" t="str">
        <f>'Council Own'!C118</f>
        <v>&lt;List Requirement Here&gt;</v>
      </c>
      <c r="S157" s="379" t="str">
        <f>IF('Council Own'!I118="A","A"," ")</f>
        <v xml:space="preserve"> </v>
      </c>
    </row>
    <row r="158" spans="1:19" x14ac:dyDescent="0.2">
      <c r="E158" s="586" t="str">
        <f>'Fun Patches'!C22</f>
        <v>&lt;LIST PATCH HERE&gt;</v>
      </c>
      <c r="F158" s="587"/>
      <c r="G158" s="379" t="str">
        <f>IF('Fun Patches'!I22="A","A"," ")</f>
        <v xml:space="preserve"> </v>
      </c>
      <c r="I158" s="369">
        <v>5</v>
      </c>
      <c r="J158" s="418" t="str">
        <f>'Council Own'!C23</f>
        <v>&lt;List Requirement Here&gt;</v>
      </c>
      <c r="K158" s="379" t="str">
        <f>IF('Council Own'!I23="A","A"," ")</f>
        <v xml:space="preserve"> </v>
      </c>
      <c r="M158" s="369">
        <v>5</v>
      </c>
      <c r="N158" s="418" t="str">
        <f>'Council Own'!C71</f>
        <v>&lt;List Requirement Here&gt;</v>
      </c>
      <c r="O158" s="379" t="str">
        <f>IF('Council Own'!I71="A","A"," ")</f>
        <v xml:space="preserve"> </v>
      </c>
      <c r="Q158" s="369">
        <v>5</v>
      </c>
      <c r="R158" s="418" t="str">
        <f>'Council Own'!C119</f>
        <v>&lt;List Requirement Here&gt;</v>
      </c>
      <c r="S158" s="379" t="str">
        <f>IF('Council Own'!I119="A","A"," ")</f>
        <v xml:space="preserve"> </v>
      </c>
    </row>
    <row r="159" spans="1:19" x14ac:dyDescent="0.2">
      <c r="E159" s="586" t="str">
        <f>'Fun Patches'!C23</f>
        <v>&lt;LIST PATCH HERE&gt;</v>
      </c>
      <c r="F159" s="587"/>
      <c r="G159" s="379" t="str">
        <f>IF('Fun Patches'!I23="A","A"," ")</f>
        <v xml:space="preserve"> </v>
      </c>
      <c r="I159" s="369"/>
      <c r="J159" s="418" t="str">
        <f>'Council Own'!C24</f>
        <v>&lt;List Requirement Here&gt;</v>
      </c>
      <c r="K159" s="379" t="str">
        <f>IF('Council Own'!I24="A","A"," ")</f>
        <v xml:space="preserve"> </v>
      </c>
      <c r="M159" s="369"/>
      <c r="N159" s="418" t="str">
        <f>'Council Own'!C72</f>
        <v>&lt;List Requirement Here&gt;</v>
      </c>
      <c r="O159" s="379" t="str">
        <f>IF('Council Own'!I72="A","A"," ")</f>
        <v xml:space="preserve"> </v>
      </c>
      <c r="Q159" s="369"/>
      <c r="R159" s="418" t="str">
        <f>'Council Own'!C120</f>
        <v>&lt;List Requirement Here&gt;</v>
      </c>
      <c r="S159" s="379" t="str">
        <f>IF('Council Own'!I120="A","A"," ")</f>
        <v xml:space="preserve"> </v>
      </c>
    </row>
    <row r="160" spans="1:19" x14ac:dyDescent="0.2">
      <c r="E160" s="586" t="str">
        <f>'Fun Patches'!C24</f>
        <v>&lt;LIST PATCH HERE&gt;</v>
      </c>
      <c r="F160" s="587"/>
      <c r="G160" s="379" t="str">
        <f>IF('Fun Patches'!I24="A","A"," ")</f>
        <v xml:space="preserve"> </v>
      </c>
      <c r="I160" s="369"/>
      <c r="J160" s="418" t="str">
        <f>'Council Own'!C25</f>
        <v>&lt;List Requirement Here&gt;</v>
      </c>
      <c r="K160" s="379" t="str">
        <f>IF('Council Own'!I25="A","A"," ")</f>
        <v xml:space="preserve"> </v>
      </c>
      <c r="M160" s="369"/>
      <c r="N160" s="418" t="str">
        <f>'Council Own'!C73</f>
        <v>&lt;List Requirement Here&gt;</v>
      </c>
      <c r="O160" s="379" t="str">
        <f>IF('Council Own'!I73="A","A"," ")</f>
        <v xml:space="preserve"> </v>
      </c>
      <c r="Q160" s="369"/>
      <c r="R160" s="418" t="str">
        <f>'Council Own'!C121</f>
        <v>&lt;List Requirement Here&gt;</v>
      </c>
      <c r="S160" s="379" t="str">
        <f>IF('Council Own'!I121="A","A"," ")</f>
        <v xml:space="preserve"> </v>
      </c>
    </row>
    <row r="161" spans="5:19" x14ac:dyDescent="0.2">
      <c r="E161" s="586" t="str">
        <f>'Fun Patches'!C25</f>
        <v>&lt;LIST PATCH HERE&gt;</v>
      </c>
      <c r="F161" s="587"/>
      <c r="G161" s="379" t="str">
        <f>IF('Fun Patches'!I25="A","A"," ")</f>
        <v xml:space="preserve"> </v>
      </c>
      <c r="I161" s="369"/>
      <c r="J161" s="418" t="str">
        <f>'Council Own'!C26</f>
        <v>&lt;List Requirement Here&gt;</v>
      </c>
      <c r="K161" s="379" t="str">
        <f>IF('Council Own'!I26="A","A"," ")</f>
        <v xml:space="preserve"> </v>
      </c>
      <c r="M161" s="369"/>
      <c r="N161" s="418" t="str">
        <f>'Council Own'!C74</f>
        <v>&lt;List Requirement Here&gt;</v>
      </c>
      <c r="O161" s="379" t="str">
        <f>IF('Council Own'!I68="A","A"," ")</f>
        <v xml:space="preserve"> </v>
      </c>
      <c r="Q161" s="369"/>
      <c r="R161" s="418" t="str">
        <f>'Council Own'!C122</f>
        <v>&lt;List Requirement Here&gt;</v>
      </c>
      <c r="S161" s="379" t="str">
        <f>IF('Council Own'!I122="A","A"," ")</f>
        <v xml:space="preserve"> </v>
      </c>
    </row>
    <row r="162" spans="5:19" x14ac:dyDescent="0.2">
      <c r="E162" s="586" t="str">
        <f>'Fun Patches'!C26</f>
        <v>&lt;LIST PATCH HERE&gt;</v>
      </c>
      <c r="F162" s="587"/>
      <c r="G162" s="379" t="str">
        <f>IF('Fun Patches'!I26="A","A"," ")</f>
        <v xml:space="preserve"> </v>
      </c>
      <c r="I162" s="380" t="str">
        <f>'Council Own'!B30</f>
        <v>&lt;&lt;List Badge Here&gt;&gt;</v>
      </c>
      <c r="J162" s="380"/>
      <c r="K162" s="380"/>
      <c r="M162" s="380" t="str">
        <f>'Council Own'!B78</f>
        <v>&lt;&lt;List Badge Here&gt;&gt;</v>
      </c>
      <c r="N162" s="380"/>
      <c r="O162" s="380"/>
      <c r="Q162" s="380" t="str">
        <f>'Council Own'!B126</f>
        <v>&lt;&lt;List Badge Here&gt;&gt;</v>
      </c>
      <c r="R162" s="380"/>
      <c r="S162" s="380"/>
    </row>
    <row r="163" spans="5:19" x14ac:dyDescent="0.2">
      <c r="E163" s="586" t="str">
        <f>'Fun Patches'!C27</f>
        <v>&lt;LIST PATCH HERE&gt;</v>
      </c>
      <c r="F163" s="587"/>
      <c r="G163" s="379" t="str">
        <f>IF('Fun Patches'!I27="A","A"," ")</f>
        <v xml:space="preserve"> </v>
      </c>
      <c r="I163" s="369">
        <v>1</v>
      </c>
      <c r="J163" s="418" t="str">
        <f>'Council Own'!C31</f>
        <v>&lt;List Requirement Here&gt;</v>
      </c>
      <c r="K163" s="379" t="str">
        <f>IF('Council Own'!I31="A","A"," ")</f>
        <v xml:space="preserve"> </v>
      </c>
      <c r="M163" s="369">
        <v>1</v>
      </c>
      <c r="N163" s="418" t="str">
        <f>'Council Own'!C79</f>
        <v>&lt;List Requirement Here&gt;</v>
      </c>
      <c r="O163" s="379" t="str">
        <f>IF('Council Own'!I79="A","A"," ")</f>
        <v xml:space="preserve"> </v>
      </c>
      <c r="Q163" s="369">
        <v>1</v>
      </c>
      <c r="R163" s="418" t="str">
        <f>'Council Own'!C127</f>
        <v>&lt;List Requirement Here&gt;</v>
      </c>
      <c r="S163" s="379" t="str">
        <f>IF('Council Own'!I127="A","A"," ")</f>
        <v xml:space="preserve"> </v>
      </c>
    </row>
    <row r="164" spans="5:19" x14ac:dyDescent="0.2">
      <c r="E164" s="586" t="str">
        <f>'Fun Patches'!C28</f>
        <v>&lt;LIST PATCH HERE&gt;</v>
      </c>
      <c r="F164" s="587"/>
      <c r="G164" s="379" t="str">
        <f>IF('Fun Patches'!I28="A","A"," ")</f>
        <v xml:space="preserve"> </v>
      </c>
      <c r="I164" s="369"/>
      <c r="J164" s="418" t="str">
        <f>'Council Own'!C32</f>
        <v>&lt;List Requirement Here&gt;</v>
      </c>
      <c r="K164" s="379" t="str">
        <f>IF('Council Own'!I32="A","A"," ")</f>
        <v xml:space="preserve"> </v>
      </c>
      <c r="M164" s="369"/>
      <c r="N164" s="418" t="str">
        <f>'Council Own'!C80</f>
        <v>&lt;List Requirement Here&gt;</v>
      </c>
      <c r="O164" s="379" t="str">
        <f>IF('Council Own'!I80="A","A"," ")</f>
        <v xml:space="preserve"> </v>
      </c>
      <c r="Q164" s="369"/>
      <c r="R164" s="418" t="str">
        <f>'Council Own'!C128</f>
        <v>&lt;List Requirement Here&gt;</v>
      </c>
      <c r="S164" s="379" t="str">
        <f>IF('Council Own'!I128="A","A"," ")</f>
        <v xml:space="preserve"> </v>
      </c>
    </row>
    <row r="165" spans="5:19" x14ac:dyDescent="0.2">
      <c r="E165" s="586" t="str">
        <f>'Fun Patches'!C29</f>
        <v>&lt;LIST PATCH HERE&gt;</v>
      </c>
      <c r="F165" s="587"/>
      <c r="G165" s="379" t="str">
        <f>IF('Fun Patches'!I29="A","A"," ")</f>
        <v xml:space="preserve"> </v>
      </c>
      <c r="I165" s="369"/>
      <c r="J165" s="418" t="str">
        <f>'Council Own'!C33</f>
        <v>&lt;List Requirement Here&gt;</v>
      </c>
      <c r="K165" s="379" t="str">
        <f>IF('Council Own'!I33="A","A"," ")</f>
        <v xml:space="preserve"> </v>
      </c>
      <c r="M165" s="369"/>
      <c r="N165" s="418" t="str">
        <f>'Council Own'!C81</f>
        <v>&lt;List Requirement Here&gt;</v>
      </c>
      <c r="O165" s="379" t="str">
        <f>IF('Council Own'!I81="A","A"," ")</f>
        <v xml:space="preserve"> </v>
      </c>
      <c r="Q165" s="369"/>
      <c r="R165" s="418" t="str">
        <f>'Council Own'!C129</f>
        <v>&lt;List Requirement Here&gt;</v>
      </c>
      <c r="S165" s="379" t="str">
        <f>IF('Council Own'!I129="A","A"," ")</f>
        <v xml:space="preserve"> </v>
      </c>
    </row>
    <row r="166" spans="5:19" x14ac:dyDescent="0.2">
      <c r="E166" s="586" t="str">
        <f>'Fun Patches'!C30</f>
        <v>&lt;LIST PATCH HERE&gt;</v>
      </c>
      <c r="F166" s="587"/>
      <c r="G166" s="379" t="str">
        <f>IF('Fun Patches'!I30="A","A"," ")</f>
        <v xml:space="preserve"> </v>
      </c>
      <c r="I166" s="369"/>
      <c r="J166" s="418" t="str">
        <f>'Council Own'!C34</f>
        <v>&lt;List Requirement Here&gt;</v>
      </c>
      <c r="K166" s="379" t="str">
        <f>IF('Council Own'!I34="A","A"," ")</f>
        <v xml:space="preserve"> </v>
      </c>
      <c r="M166" s="369"/>
      <c r="N166" s="418" t="str">
        <f>'Council Own'!C82</f>
        <v>&lt;List Requirement Here&gt;</v>
      </c>
      <c r="O166" s="379" t="str">
        <f>IF('Council Own'!I82="A","A"," ")</f>
        <v xml:space="preserve"> </v>
      </c>
      <c r="Q166" s="369"/>
      <c r="R166" s="418" t="str">
        <f>'Council Own'!C130</f>
        <v>&lt;List Requirement Here&gt;</v>
      </c>
      <c r="S166" s="379" t="str">
        <f>IF('Council Own'!I130="A","A"," ")</f>
        <v xml:space="preserve"> </v>
      </c>
    </row>
    <row r="167" spans="5:19" x14ac:dyDescent="0.2">
      <c r="E167" s="586" t="str">
        <f>'Fun Patches'!C31</f>
        <v>&lt;LIST PATCH HERE&gt;</v>
      </c>
      <c r="F167" s="587"/>
      <c r="G167" s="379" t="str">
        <f>IF('Fun Patches'!I31="A","A"," ")</f>
        <v xml:space="preserve"> </v>
      </c>
      <c r="I167" s="369">
        <v>2</v>
      </c>
      <c r="J167" s="418" t="str">
        <f>'Council Own'!C35</f>
        <v>&lt;List Requirement Here&gt;</v>
      </c>
      <c r="K167" s="379" t="str">
        <f>IF('Council Own'!I35="A","A"," ")</f>
        <v xml:space="preserve"> </v>
      </c>
      <c r="M167" s="369">
        <v>2</v>
      </c>
      <c r="N167" s="418" t="str">
        <f>'Council Own'!C83</f>
        <v>&lt;List Requirement Here&gt;</v>
      </c>
      <c r="O167" s="379" t="str">
        <f>IF('Council Own'!I83="A","A"," ")</f>
        <v xml:space="preserve"> </v>
      </c>
      <c r="Q167" s="369">
        <v>2</v>
      </c>
      <c r="R167" s="418" t="str">
        <f>'Council Own'!C131</f>
        <v>&lt;List Requirement Here&gt;</v>
      </c>
      <c r="S167" s="379" t="str">
        <f>IF('Council Own'!I131="A","A"," ")</f>
        <v xml:space="preserve"> </v>
      </c>
    </row>
    <row r="168" spans="5:19" x14ac:dyDescent="0.2">
      <c r="E168" s="586" t="str">
        <f>'Fun Patches'!C32</f>
        <v>&lt;LIST PATCH HERE&gt;</v>
      </c>
      <c r="F168" s="587"/>
      <c r="G168" s="379" t="str">
        <f>IF('Fun Patches'!I32="A","A"," ")</f>
        <v xml:space="preserve"> </v>
      </c>
      <c r="I168" s="369"/>
      <c r="J168" s="418" t="str">
        <f>'Council Own'!C36</f>
        <v>&lt;List Requirement Here&gt;</v>
      </c>
      <c r="K168" s="379" t="str">
        <f>IF('Council Own'!I36="A","A"," ")</f>
        <v xml:space="preserve"> </v>
      </c>
      <c r="M168" s="369"/>
      <c r="N168" s="418" t="str">
        <f>'Council Own'!C84</f>
        <v>&lt;List Requirement Here&gt;</v>
      </c>
      <c r="O168" s="379" t="str">
        <f>IF('Council Own'!I84="A","A"," ")</f>
        <v xml:space="preserve"> </v>
      </c>
      <c r="Q168" s="369"/>
      <c r="R168" s="418" t="str">
        <f>'Council Own'!C132</f>
        <v>&lt;List Requirement Here&gt;</v>
      </c>
      <c r="S168" s="379" t="str">
        <f>IF('Council Own'!I132="A","A"," ")</f>
        <v xml:space="preserve"> </v>
      </c>
    </row>
    <row r="169" spans="5:19" x14ac:dyDescent="0.2">
      <c r="E169" s="586" t="str">
        <f>'Fun Patches'!C33</f>
        <v>&lt;LIST PATCH HERE&gt;</v>
      </c>
      <c r="F169" s="587"/>
      <c r="G169" s="379" t="str">
        <f>IF('Fun Patches'!I33="A","A"," ")</f>
        <v xml:space="preserve"> </v>
      </c>
      <c r="I169" s="369"/>
      <c r="J169" s="418" t="str">
        <f>'Council Own'!C37</f>
        <v>&lt;List Requirement Here&gt;</v>
      </c>
      <c r="K169" s="379" t="str">
        <f>IF('Council Own'!I37="A","A"," ")</f>
        <v xml:space="preserve"> </v>
      </c>
      <c r="M169" s="369"/>
      <c r="N169" s="418" t="str">
        <f>'Council Own'!C85</f>
        <v>&lt;List Requirement Here&gt;</v>
      </c>
      <c r="O169" s="379" t="str">
        <f>IF('Council Own'!I85="A","A"," ")</f>
        <v xml:space="preserve"> </v>
      </c>
      <c r="Q169" s="369"/>
      <c r="R169" s="418" t="str">
        <f>'Council Own'!C133</f>
        <v>&lt;List Requirement Here&gt;</v>
      </c>
      <c r="S169" s="379" t="str">
        <f>IF('Council Own'!I133="A","A"," ")</f>
        <v xml:space="preserve"> </v>
      </c>
    </row>
    <row r="170" spans="5:19" x14ac:dyDescent="0.2">
      <c r="E170" s="586" t="str">
        <f>'Fun Patches'!C34</f>
        <v>&lt;LIST PATCH HERE&gt;</v>
      </c>
      <c r="F170" s="587"/>
      <c r="G170" s="379" t="str">
        <f>IF('Fun Patches'!I34="A","A"," ")</f>
        <v xml:space="preserve"> </v>
      </c>
      <c r="I170" s="369"/>
      <c r="J170" s="418" t="str">
        <f>'Council Own'!C38</f>
        <v>&lt;List Requirement Here&gt;</v>
      </c>
      <c r="K170" s="379" t="str">
        <f>IF('Council Own'!I38="A","A"," ")</f>
        <v xml:space="preserve"> </v>
      </c>
      <c r="M170" s="369"/>
      <c r="N170" s="418" t="str">
        <f>'Council Own'!C86</f>
        <v>&lt;List Requirement Here&gt;</v>
      </c>
      <c r="O170" s="379" t="str">
        <f>IF('Council Own'!I86="A","A"," ")</f>
        <v xml:space="preserve"> </v>
      </c>
      <c r="Q170" s="369"/>
      <c r="R170" s="418" t="str">
        <f>'Council Own'!C134</f>
        <v>&lt;List Requirement Here&gt;</v>
      </c>
      <c r="S170" s="379" t="str">
        <f>IF('Council Own'!I134="A","A"," ")</f>
        <v xml:space="preserve"> </v>
      </c>
    </row>
    <row r="171" spans="5:19" x14ac:dyDescent="0.2">
      <c r="E171" s="586" t="str">
        <f>'Fun Patches'!C35</f>
        <v>&lt;LIST PATCH HERE&gt;</v>
      </c>
      <c r="F171" s="587"/>
      <c r="G171" s="379" t="str">
        <f>IF('Fun Patches'!I35="A","A"," ")</f>
        <v xml:space="preserve"> </v>
      </c>
      <c r="I171" s="369">
        <v>3</v>
      </c>
      <c r="J171" s="418" t="str">
        <f>'Council Own'!C39</f>
        <v>&lt;List Requirement Here&gt;</v>
      </c>
      <c r="K171" s="379" t="str">
        <f>IF('Council Own'!I39="A","A"," ")</f>
        <v xml:space="preserve"> </v>
      </c>
      <c r="M171" s="369">
        <v>3</v>
      </c>
      <c r="N171" s="418" t="str">
        <f>'Council Own'!C87</f>
        <v>&lt;List Requirement Here&gt;</v>
      </c>
      <c r="O171" s="379" t="str">
        <f>IF('Council Own'!I87="A","A"," ")</f>
        <v xml:space="preserve"> </v>
      </c>
      <c r="Q171" s="369">
        <v>3</v>
      </c>
      <c r="R171" s="418" t="str">
        <f>'Council Own'!C135</f>
        <v>&lt;List Requirement Here&gt;</v>
      </c>
      <c r="S171" s="379" t="str">
        <f>IF('Council Own'!I135="A","A"," ")</f>
        <v xml:space="preserve"> </v>
      </c>
    </row>
    <row r="172" spans="5:19" ht="12.75" customHeight="1" x14ac:dyDescent="0.2">
      <c r="E172" s="586" t="str">
        <f>'Fun Patches'!C36</f>
        <v>&lt;LIST PATCH HERE&gt;</v>
      </c>
      <c r="F172" s="587"/>
      <c r="G172" s="379" t="str">
        <f>IF('Fun Patches'!I36="A","A"," ")</f>
        <v xml:space="preserve"> </v>
      </c>
      <c r="I172" s="369"/>
      <c r="J172" s="418" t="str">
        <f>'Council Own'!C40</f>
        <v>&lt;List Requirement Here&gt;</v>
      </c>
      <c r="K172" s="379" t="str">
        <f>IF('Council Own'!I40="A","A"," ")</f>
        <v xml:space="preserve"> </v>
      </c>
      <c r="M172" s="369"/>
      <c r="N172" s="418" t="str">
        <f>'Council Own'!C88</f>
        <v>&lt;List Requirement Here&gt;</v>
      </c>
      <c r="O172" s="379" t="str">
        <f>IF('Council Own'!I88="A","A"," ")</f>
        <v xml:space="preserve"> </v>
      </c>
      <c r="Q172" s="369"/>
      <c r="R172" s="418" t="str">
        <f>'Council Own'!C136</f>
        <v>&lt;List Requirement Here&gt;</v>
      </c>
      <c r="S172" s="379" t="str">
        <f>IF('Council Own'!I136="A","A"," ")</f>
        <v xml:space="preserve"> </v>
      </c>
    </row>
    <row r="173" spans="5:19" ht="12.75" customHeight="1" x14ac:dyDescent="0.2">
      <c r="E173" s="586" t="str">
        <f>'Fun Patches'!C37</f>
        <v>&lt;LIST PATCH HERE&gt;</v>
      </c>
      <c r="F173" s="587"/>
      <c r="G173" s="379" t="str">
        <f>IF('Fun Patches'!I37="A","A"," ")</f>
        <v xml:space="preserve"> </v>
      </c>
      <c r="I173" s="369"/>
      <c r="J173" s="418" t="str">
        <f>'Council Own'!C41</f>
        <v>&lt;List Requirement Here&gt;</v>
      </c>
      <c r="K173" s="379" t="str">
        <f>IF('Council Own'!I41="A","A"," ")</f>
        <v xml:space="preserve"> </v>
      </c>
      <c r="M173" s="369"/>
      <c r="N173" s="418" t="str">
        <f>'Council Own'!C89</f>
        <v>&lt;List Requirement Here&gt;</v>
      </c>
      <c r="O173" s="379" t="str">
        <f>IF('Council Own'!I89="A","A"," ")</f>
        <v xml:space="preserve"> </v>
      </c>
      <c r="Q173" s="369"/>
      <c r="R173" s="418" t="str">
        <f>'Council Own'!C137</f>
        <v>&lt;List Requirement Here&gt;</v>
      </c>
      <c r="S173" s="379" t="str">
        <f>IF('Council Own'!I137="A","A"," ")</f>
        <v xml:space="preserve"> </v>
      </c>
    </row>
    <row r="174" spans="5:19" x14ac:dyDescent="0.2">
      <c r="E174" s="586" t="str">
        <f>'Fun Patches'!C38</f>
        <v>&lt;LIST PATCH HERE&gt;</v>
      </c>
      <c r="F174" s="587"/>
      <c r="G174" s="379" t="str">
        <f>IF('Fun Patches'!I38="A","A"," ")</f>
        <v xml:space="preserve"> </v>
      </c>
      <c r="I174" s="369"/>
      <c r="J174" s="418" t="str">
        <f>'Council Own'!C42</f>
        <v>&lt;List Requirement Here&gt;</v>
      </c>
      <c r="K174" s="379" t="str">
        <f>IF('Council Own'!I42="A","A"," ")</f>
        <v xml:space="preserve"> </v>
      </c>
      <c r="M174" s="369"/>
      <c r="N174" s="418" t="str">
        <f>'Council Own'!C90</f>
        <v>&lt;List Requirement Here&gt;</v>
      </c>
      <c r="O174" s="379" t="str">
        <f>IF('Council Own'!I90="A","A"," ")</f>
        <v xml:space="preserve"> </v>
      </c>
      <c r="Q174" s="369"/>
      <c r="R174" s="418" t="str">
        <f>'Council Own'!C138</f>
        <v>&lt;List Requirement Here&gt;</v>
      </c>
      <c r="S174" s="379" t="str">
        <f>IF('Council Own'!I138="A","A"," ")</f>
        <v xml:space="preserve"> </v>
      </c>
    </row>
    <row r="175" spans="5:19" x14ac:dyDescent="0.2">
      <c r="E175" s="586" t="str">
        <f>'Fun Patches'!C39</f>
        <v>&lt;LIST PATCH HERE&gt;</v>
      </c>
      <c r="F175" s="587"/>
      <c r="G175" s="379" t="str">
        <f>IF('Fun Patches'!I39="A","A"," ")</f>
        <v xml:space="preserve"> </v>
      </c>
      <c r="I175" s="369">
        <v>4</v>
      </c>
      <c r="J175" s="418" t="str">
        <f>'Council Own'!C43</f>
        <v>&lt;List Requirement Here&gt;</v>
      </c>
      <c r="K175" s="379" t="str">
        <f>IF('Council Own'!I43="A","A"," ")</f>
        <v xml:space="preserve"> </v>
      </c>
      <c r="M175" s="369">
        <v>4</v>
      </c>
      <c r="N175" s="418" t="str">
        <f>'Council Own'!C91</f>
        <v>&lt;List Requirement Here&gt;</v>
      </c>
      <c r="O175" s="379" t="str">
        <f>IF('Council Own'!I91="A","A"," ")</f>
        <v xml:space="preserve"> </v>
      </c>
      <c r="Q175" s="369">
        <v>4</v>
      </c>
      <c r="R175" s="418" t="str">
        <f>'Council Own'!C139</f>
        <v>&lt;List Requirement Here&gt;</v>
      </c>
      <c r="S175" s="379" t="str">
        <f>IF('Council Own'!I139="A","A"," ")</f>
        <v xml:space="preserve"> </v>
      </c>
    </row>
    <row r="176" spans="5:19" x14ac:dyDescent="0.2">
      <c r="E176" s="586" t="str">
        <f>'Fun Patches'!C40</f>
        <v>&lt;LIST PATCH HERE&gt;</v>
      </c>
      <c r="F176" s="587"/>
      <c r="G176" s="379" t="str">
        <f>IF('Fun Patches'!I40="A","A"," ")</f>
        <v xml:space="preserve"> </v>
      </c>
      <c r="I176" s="369"/>
      <c r="J176" s="418" t="str">
        <f>'Council Own'!C44</f>
        <v>&lt;List Requirement Here&gt;</v>
      </c>
      <c r="K176" s="379" t="str">
        <f>IF('Council Own'!I44="A","A"," ")</f>
        <v xml:space="preserve"> </v>
      </c>
      <c r="M176" s="369"/>
      <c r="N176" s="418" t="str">
        <f>'Council Own'!C92</f>
        <v>&lt;List Requirement Here&gt;</v>
      </c>
      <c r="O176" s="379" t="str">
        <f>IF('Council Own'!I92="A","A"," ")</f>
        <v xml:space="preserve"> </v>
      </c>
      <c r="Q176" s="369"/>
      <c r="R176" s="418" t="str">
        <f>'Council Own'!C140</f>
        <v>&lt;List Requirement Here&gt;</v>
      </c>
      <c r="S176" s="379" t="str">
        <f>IF('Council Own'!I140="A","A"," ")</f>
        <v xml:space="preserve"> </v>
      </c>
    </row>
    <row r="177" spans="1:19" x14ac:dyDescent="0.2">
      <c r="E177" s="586" t="str">
        <f>'Fun Patches'!C41</f>
        <v>&lt;LIST PATCH HERE&gt;</v>
      </c>
      <c r="F177" s="587"/>
      <c r="G177" s="379" t="str">
        <f>IF('Fun Patches'!I41="A","A"," ")</f>
        <v xml:space="preserve"> </v>
      </c>
      <c r="I177" s="369"/>
      <c r="J177" s="418" t="str">
        <f>'Council Own'!C45</f>
        <v>&lt;List Requirement Here&gt;</v>
      </c>
      <c r="K177" s="379" t="str">
        <f>IF('Council Own'!I45="A","A"," ")</f>
        <v xml:space="preserve"> </v>
      </c>
      <c r="M177" s="369"/>
      <c r="N177" s="418" t="str">
        <f>'Council Own'!C93</f>
        <v>&lt;List Requirement Here&gt;</v>
      </c>
      <c r="O177" s="379" t="str">
        <f>IF('Council Own'!I93="A","A"," ")</f>
        <v xml:space="preserve"> </v>
      </c>
      <c r="Q177" s="369"/>
      <c r="R177" s="418" t="str">
        <f>'Council Own'!C141</f>
        <v>&lt;List Requirement Here&gt;</v>
      </c>
      <c r="S177" s="379" t="str">
        <f>IF('Council Own'!I141="A","A"," ")</f>
        <v xml:space="preserve"> </v>
      </c>
    </row>
    <row r="178" spans="1:19" x14ac:dyDescent="0.2">
      <c r="E178" s="586" t="str">
        <f>'Fun Patches'!C42</f>
        <v>&lt;LIST PATCH HERE&gt;</v>
      </c>
      <c r="F178" s="587"/>
      <c r="G178" s="379" t="str">
        <f>IF('Fun Patches'!I42="A","A"," ")</f>
        <v xml:space="preserve"> </v>
      </c>
      <c r="I178" s="369"/>
      <c r="J178" s="418" t="str">
        <f>'Council Own'!C46</f>
        <v>&lt;List Requirement Here&gt;</v>
      </c>
      <c r="K178" s="379" t="str">
        <f>IF('Council Own'!I46="A","A"," ")</f>
        <v xml:space="preserve"> </v>
      </c>
      <c r="M178" s="369"/>
      <c r="N178" s="418" t="str">
        <f>'Council Own'!C94</f>
        <v>&lt;List Requirement Here&gt;</v>
      </c>
      <c r="O178" s="379" t="str">
        <f>IF('Council Own'!I94="A","A"," ")</f>
        <v xml:space="preserve"> </v>
      </c>
      <c r="Q178" s="369"/>
      <c r="R178" s="418" t="str">
        <f>'Council Own'!C142</f>
        <v>&lt;List Requirement Here&gt;</v>
      </c>
      <c r="S178" s="379" t="str">
        <f>IF('Council Own'!I142="A","A"," ")</f>
        <v xml:space="preserve"> </v>
      </c>
    </row>
    <row r="179" spans="1:19" x14ac:dyDescent="0.2">
      <c r="E179" s="586" t="str">
        <f>'Fun Patches'!C43</f>
        <v>&lt;LIST PATCH HERE&gt;</v>
      </c>
      <c r="F179" s="587"/>
      <c r="G179" s="379" t="str">
        <f>IF('Fun Patches'!I43="A","A"," ")</f>
        <v xml:space="preserve"> </v>
      </c>
      <c r="I179" s="369">
        <v>5</v>
      </c>
      <c r="J179" s="418" t="str">
        <f>'Council Own'!C47</f>
        <v>&lt;List Requirement Here&gt;</v>
      </c>
      <c r="K179" s="379" t="str">
        <f>IF('Council Own'!I47="A","A"," ")</f>
        <v xml:space="preserve"> </v>
      </c>
      <c r="M179" s="369">
        <v>5</v>
      </c>
      <c r="N179" s="418" t="str">
        <f>'Council Own'!C95</f>
        <v>&lt;List Requirement Here&gt;</v>
      </c>
      <c r="O179" s="379" t="str">
        <f>IF('Council Own'!I95="A","A"," ")</f>
        <v xml:space="preserve"> </v>
      </c>
      <c r="Q179" s="369">
        <v>5</v>
      </c>
      <c r="R179" s="418" t="str">
        <f>'Council Own'!C143</f>
        <v>&lt;List Requirement Here&gt;</v>
      </c>
      <c r="S179" s="379" t="str">
        <f>IF('Council Own'!I143="A","A"," ")</f>
        <v xml:space="preserve"> </v>
      </c>
    </row>
    <row r="180" spans="1:19" x14ac:dyDescent="0.2">
      <c r="E180" s="586" t="str">
        <f>'Fun Patches'!C44</f>
        <v>&lt;LIST PATCH HERE&gt;</v>
      </c>
      <c r="F180" s="587"/>
      <c r="G180" s="379" t="str">
        <f>IF('Fun Patches'!I44="A","A"," ")</f>
        <v xml:space="preserve"> </v>
      </c>
      <c r="I180" s="369"/>
      <c r="J180" s="418" t="str">
        <f>'Council Own'!C48</f>
        <v>&lt;List Requirement Here&gt;</v>
      </c>
      <c r="K180" s="379" t="str">
        <f>IF('Council Own'!I48="A","A"," ")</f>
        <v xml:space="preserve"> </v>
      </c>
      <c r="M180" s="369"/>
      <c r="N180" s="418" t="str">
        <f>'Council Own'!C96</f>
        <v>&lt;List Requirement Here&gt;</v>
      </c>
      <c r="O180" s="379" t="str">
        <f>IF('Council Own'!I96="A","A"," ")</f>
        <v xml:space="preserve"> </v>
      </c>
      <c r="Q180" s="369"/>
      <c r="R180" s="418" t="str">
        <f>'Council Own'!C144</f>
        <v>&lt;List Requirement Here&gt;</v>
      </c>
      <c r="S180" s="379" t="str">
        <f>IF('Council Own'!I144="A","A"," ")</f>
        <v xml:space="preserve"> </v>
      </c>
    </row>
    <row r="181" spans="1:19" x14ac:dyDescent="0.2">
      <c r="E181" s="586" t="str">
        <f>'Fun Patches'!C45</f>
        <v>&lt;LIST PATCH HERE&gt;</v>
      </c>
      <c r="F181" s="587"/>
      <c r="G181" s="379" t="str">
        <f>IF('Fun Patches'!I45="A","A"," ")</f>
        <v xml:space="preserve"> </v>
      </c>
      <c r="I181" s="369"/>
      <c r="J181" s="418" t="str">
        <f>'Council Own'!C49</f>
        <v>&lt;List Requirement Here&gt;</v>
      </c>
      <c r="K181" s="379" t="str">
        <f>IF('Council Own'!I49="A","A"," ")</f>
        <v xml:space="preserve"> </v>
      </c>
      <c r="M181" s="369"/>
      <c r="N181" s="418" t="str">
        <f>'Council Own'!C97</f>
        <v>&lt;List Requirement Here&gt;</v>
      </c>
      <c r="O181" s="379" t="str">
        <f>IF('Council Own'!I97="A","A"," ")</f>
        <v xml:space="preserve"> </v>
      </c>
      <c r="Q181" s="369"/>
      <c r="R181" s="418" t="str">
        <f>'Council Own'!C145</f>
        <v>&lt;List Requirement Here&gt;</v>
      </c>
      <c r="S181" s="379" t="str">
        <f>IF('Council Own'!I145="A","A"," ")</f>
        <v xml:space="preserve"> </v>
      </c>
    </row>
    <row r="182" spans="1:19" x14ac:dyDescent="0.2">
      <c r="E182" s="586" t="str">
        <f>'Fun Patches'!C46</f>
        <v>&lt;LIST PATCH HERE&gt;</v>
      </c>
      <c r="F182" s="587"/>
      <c r="G182" s="379" t="str">
        <f>IF('Fun Patches'!I46="A","A"," ")</f>
        <v xml:space="preserve"> </v>
      </c>
      <c r="I182" s="369"/>
      <c r="J182" s="418" t="str">
        <f>'Council Own'!C50</f>
        <v>&lt;List Requirement Here&gt;</v>
      </c>
      <c r="K182" s="379" t="str">
        <f>IF('Council Own'!I50="A","A"," ")</f>
        <v xml:space="preserve"> </v>
      </c>
      <c r="M182" s="369"/>
      <c r="N182" s="418" t="str">
        <f>'Council Own'!C98</f>
        <v>&lt;List Requirement Here&gt;</v>
      </c>
      <c r="O182" s="379" t="str">
        <f>IF('Council Own'!I98="A","A"," ")</f>
        <v xml:space="preserve"> </v>
      </c>
      <c r="Q182" s="369"/>
      <c r="R182" s="418" t="str">
        <f>'Council Own'!C146</f>
        <v>&lt;List Requirement Here&gt;</v>
      </c>
      <c r="S182" s="379" t="str">
        <f>IF('Council Own'!I146="A","A"," ")</f>
        <v xml:space="preserve"> </v>
      </c>
    </row>
    <row r="183" spans="1:19" x14ac:dyDescent="0.2">
      <c r="E183" s="588" t="str">
        <f>'Fun Patches'!C47</f>
        <v>&lt;LIST PATCH HERE&gt;</v>
      </c>
      <c r="F183" s="589"/>
      <c r="G183" s="372" t="str">
        <f>IF('Fun Patches'!I47="A","A"," ")</f>
        <v xml:space="preserve"> </v>
      </c>
      <c r="I183" s="416"/>
      <c r="J183" s="385"/>
      <c r="K183" s="425"/>
    </row>
    <row r="184" spans="1:19" x14ac:dyDescent="0.2">
      <c r="E184" s="586" t="str">
        <f>'Fun Patches'!C48</f>
        <v>&lt;LIST PATCH HERE&gt;</v>
      </c>
      <c r="F184" s="587"/>
      <c r="G184" s="379" t="str">
        <f>IF('Fun Patches'!I48="A","A"," ")</f>
        <v xml:space="preserve"> </v>
      </c>
      <c r="I184" s="416"/>
      <c r="J184" s="385"/>
      <c r="K184" s="425"/>
    </row>
    <row r="185" spans="1:19" x14ac:dyDescent="0.2">
      <c r="E185" s="586" t="str">
        <f>'Fun Patches'!C49</f>
        <v>&lt;LIST PATCH HERE&gt;</v>
      </c>
      <c r="F185" s="587"/>
      <c r="G185" s="379" t="str">
        <f>IF('Fun Patches'!I49="A","A"," ")</f>
        <v xml:space="preserve"> </v>
      </c>
      <c r="I185" s="416"/>
      <c r="J185" s="385"/>
      <c r="K185" s="425"/>
    </row>
    <row r="186" spans="1:19" x14ac:dyDescent="0.2">
      <c r="A186" s="578" t="s">
        <v>81</v>
      </c>
      <c r="B186" s="579"/>
      <c r="C186" s="579"/>
      <c r="E186" s="586" t="str">
        <f>'Fun Patches'!C50</f>
        <v>&lt;LIST PATCH HERE&gt;</v>
      </c>
      <c r="F186" s="587"/>
      <c r="G186" s="379" t="str">
        <f>IF('Fun Patches'!I50="A","A"," ")</f>
        <v xml:space="preserve"> </v>
      </c>
      <c r="I186" s="416"/>
      <c r="J186" s="385"/>
      <c r="K186" s="425"/>
    </row>
    <row r="187" spans="1:19" x14ac:dyDescent="0.2">
      <c r="A187" s="580" t="s">
        <v>78</v>
      </c>
      <c r="B187" s="581"/>
      <c r="C187" s="582"/>
      <c r="E187" s="586" t="str">
        <f>'Fun Patches'!C51</f>
        <v>&lt;LIST PATCH HERE&gt;</v>
      </c>
      <c r="F187" s="587"/>
      <c r="G187" s="379" t="str">
        <f>IF('Fun Patches'!I51="A","A"," ")</f>
        <v xml:space="preserve"> </v>
      </c>
      <c r="I187" s="416"/>
      <c r="J187" s="385"/>
      <c r="K187" s="425"/>
    </row>
    <row r="188" spans="1:19" x14ac:dyDescent="0.2">
      <c r="A188" s="580" t="s">
        <v>79</v>
      </c>
      <c r="B188" s="581"/>
      <c r="C188" s="582"/>
      <c r="E188" s="586" t="str">
        <f>'Fun Patches'!C52</f>
        <v>&lt;LIST PATCH HERE&gt;</v>
      </c>
      <c r="F188" s="587"/>
      <c r="G188" s="379" t="str">
        <f>IF('Fun Patches'!I52="A","A"," ")</f>
        <v xml:space="preserve"> </v>
      </c>
      <c r="I188" s="416"/>
      <c r="J188" s="385"/>
      <c r="K188" s="425"/>
    </row>
    <row r="189" spans="1:19" x14ac:dyDescent="0.2">
      <c r="A189" s="595" t="s">
        <v>80</v>
      </c>
      <c r="B189" s="596"/>
      <c r="C189" s="597"/>
      <c r="E189" s="586" t="str">
        <f>'Fun Patches'!C53</f>
        <v>&lt;LIST PATCH HERE&gt;</v>
      </c>
      <c r="F189" s="587"/>
      <c r="G189" s="379" t="str">
        <f>IF('Fun Patches'!I53="A","A"," ")</f>
        <v xml:space="preserve"> </v>
      </c>
      <c r="J189" s="376"/>
      <c r="K189" s="376"/>
    </row>
    <row r="190" spans="1:19" x14ac:dyDescent="0.2">
      <c r="E190" s="586" t="str">
        <f>'Fun Patches'!C54</f>
        <v>&lt;LIST PATCH HERE&gt;</v>
      </c>
      <c r="F190" s="587"/>
      <c r="G190" s="379" t="str">
        <f>IF('Fun Patches'!I54="A","A"," ")</f>
        <v xml:space="preserve"> </v>
      </c>
    </row>
    <row r="191" spans="1:19" x14ac:dyDescent="0.2">
      <c r="E191" s="416"/>
      <c r="F191" s="385"/>
      <c r="G191" s="425"/>
    </row>
    <row r="222" spans="1:3" x14ac:dyDescent="0.2">
      <c r="A222" s="424"/>
      <c r="B222" s="424"/>
      <c r="C222" s="424"/>
    </row>
    <row r="225" spans="1:3" x14ac:dyDescent="0.2">
      <c r="A225" s="424"/>
      <c r="B225" s="424"/>
      <c r="C225" s="424"/>
    </row>
    <row r="226" spans="1:3" x14ac:dyDescent="0.2">
      <c r="A226" s="424"/>
      <c r="B226" s="424"/>
      <c r="C226" s="424"/>
    </row>
    <row r="227" spans="1:3" x14ac:dyDescent="0.2">
      <c r="A227" s="424"/>
      <c r="B227" s="424"/>
      <c r="C227" s="424"/>
    </row>
    <row r="228" spans="1:3" x14ac:dyDescent="0.2">
      <c r="A228" s="424"/>
      <c r="B228" s="424"/>
      <c r="C228" s="424"/>
    </row>
    <row r="229" spans="1:3" x14ac:dyDescent="0.2">
      <c r="A229" s="424"/>
      <c r="B229" s="424"/>
      <c r="C229" s="424"/>
    </row>
  </sheetData>
  <sheetProtection password="EB7E" sheet="1" objects="1" scenarios="1" selectLockedCells="1" selectUnlockedCells="1"/>
  <mergeCells count="178">
    <mergeCell ref="A188:C188"/>
    <mergeCell ref="E188:F188"/>
    <mergeCell ref="A189:C189"/>
    <mergeCell ref="E189:F189"/>
    <mergeCell ref="E190:F190"/>
    <mergeCell ref="E183:F183"/>
    <mergeCell ref="E184:F184"/>
    <mergeCell ref="E185:F185"/>
    <mergeCell ref="A186:C186"/>
    <mergeCell ref="E186:F186"/>
    <mergeCell ref="A187:C187"/>
    <mergeCell ref="E187:F187"/>
    <mergeCell ref="E177:F177"/>
    <mergeCell ref="E178:F178"/>
    <mergeCell ref="E179:F179"/>
    <mergeCell ref="E180:F180"/>
    <mergeCell ref="E181:F181"/>
    <mergeCell ref="E182:F182"/>
    <mergeCell ref="E171:F171"/>
    <mergeCell ref="E172:F172"/>
    <mergeCell ref="E173:F173"/>
    <mergeCell ref="E174:F174"/>
    <mergeCell ref="E175:F175"/>
    <mergeCell ref="E176:F176"/>
    <mergeCell ref="E165:F165"/>
    <mergeCell ref="E166:F166"/>
    <mergeCell ref="E167:F167"/>
    <mergeCell ref="E168:F168"/>
    <mergeCell ref="E169:F169"/>
    <mergeCell ref="E170:F170"/>
    <mergeCell ref="E159:F159"/>
    <mergeCell ref="E160:F160"/>
    <mergeCell ref="E161:F161"/>
    <mergeCell ref="E162:F162"/>
    <mergeCell ref="E163:F163"/>
    <mergeCell ref="E164:F164"/>
    <mergeCell ref="E153:F153"/>
    <mergeCell ref="E154:F154"/>
    <mergeCell ref="E155:F155"/>
    <mergeCell ref="E156:F156"/>
    <mergeCell ref="E157:F157"/>
    <mergeCell ref="E158:F158"/>
    <mergeCell ref="A148:B148"/>
    <mergeCell ref="E148:F148"/>
    <mergeCell ref="E149:F149"/>
    <mergeCell ref="E150:F150"/>
    <mergeCell ref="E151:F151"/>
    <mergeCell ref="E152:F152"/>
    <mergeCell ref="A145:B145"/>
    <mergeCell ref="E145:F145"/>
    <mergeCell ref="A146:B146"/>
    <mergeCell ref="E146:F146"/>
    <mergeCell ref="A147:B147"/>
    <mergeCell ref="E147:F147"/>
    <mergeCell ref="A142:C142"/>
    <mergeCell ref="E142:F142"/>
    <mergeCell ref="A143:B143"/>
    <mergeCell ref="E143:F143"/>
    <mergeCell ref="A144:B144"/>
    <mergeCell ref="E144:F144"/>
    <mergeCell ref="A140:C140"/>
    <mergeCell ref="E140:G140"/>
    <mergeCell ref="I140:K140"/>
    <mergeCell ref="M140:O140"/>
    <mergeCell ref="Q140:S140"/>
    <mergeCell ref="E141:F141"/>
    <mergeCell ref="Q111:R111"/>
    <mergeCell ref="Q117:R117"/>
    <mergeCell ref="I122:K122"/>
    <mergeCell ref="Q124:S124"/>
    <mergeCell ref="E126:G126"/>
    <mergeCell ref="A131:C131"/>
    <mergeCell ref="I101:K101"/>
    <mergeCell ref="A104:C104"/>
    <mergeCell ref="E105:G105"/>
    <mergeCell ref="Q105:R105"/>
    <mergeCell ref="M108:O108"/>
    <mergeCell ref="A110:C110"/>
    <mergeCell ref="Q95:R95"/>
    <mergeCell ref="Q96:R96"/>
    <mergeCell ref="M97:O97"/>
    <mergeCell ref="Q97:R97"/>
    <mergeCell ref="Q98:R98"/>
    <mergeCell ref="Q99:R99"/>
    <mergeCell ref="Q89:R89"/>
    <mergeCell ref="Q90:R90"/>
    <mergeCell ref="Q91:R91"/>
    <mergeCell ref="Q92:R92"/>
    <mergeCell ref="Q93:R93"/>
    <mergeCell ref="Q94:R94"/>
    <mergeCell ref="A85:B85"/>
    <mergeCell ref="Q85:R85"/>
    <mergeCell ref="Q86:R86"/>
    <mergeCell ref="A87:C87"/>
    <mergeCell ref="Q87:R87"/>
    <mergeCell ref="B88:C88"/>
    <mergeCell ref="Q88:R88"/>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76:B76"/>
    <mergeCell ref="M76:O76"/>
    <mergeCell ref="Q76:R76"/>
    <mergeCell ref="A77:B77"/>
    <mergeCell ref="Q77:R77"/>
    <mergeCell ref="A78:B78"/>
    <mergeCell ref="Q78:R78"/>
    <mergeCell ref="A73:B73"/>
    <mergeCell ref="Q73:R73"/>
    <mergeCell ref="A74:B74"/>
    <mergeCell ref="Q74:R74"/>
    <mergeCell ref="A75:B75"/>
    <mergeCell ref="Q75:R75"/>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Q28:S28"/>
    <mergeCell ref="M32:O32"/>
    <mergeCell ref="I36:K36"/>
    <mergeCell ref="E40:G40"/>
    <mergeCell ref="A44:C44"/>
    <mergeCell ref="Q49:S49"/>
    <mergeCell ref="A18:B18"/>
    <mergeCell ref="A19:B19"/>
    <mergeCell ref="E19:G19"/>
    <mergeCell ref="A20:B20"/>
    <mergeCell ref="A21:B21"/>
    <mergeCell ref="A23:C23"/>
    <mergeCell ref="A13:B13"/>
    <mergeCell ref="A14:B14"/>
    <mergeCell ref="A15:B15"/>
    <mergeCell ref="I15:K15"/>
    <mergeCell ref="A16:C16"/>
    <mergeCell ref="A17:B17"/>
    <mergeCell ref="A8:B8"/>
    <mergeCell ref="A9:B9"/>
    <mergeCell ref="A10:C10"/>
    <mergeCell ref="A11:B11"/>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s>
  <pageMargins left="0.75" right="0.75" top="0.4" bottom="0.2" header="0.2" footer="0.2"/>
  <pageSetup scale="64" fitToHeight="0" orientation="landscape" horizontalDpi="300" verticalDpi="300" r:id="rId1"/>
  <headerFooter alignWithMargins="0">
    <oddHeader>&amp;C&amp;"Arial,Bold"&amp;12CadetteTrax - &amp;10&amp;D</oddHeader>
  </headerFooter>
  <rowBreaks count="1" manualBreakCount="1">
    <brk id="69" max="18"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9"/>
  <sheetViews>
    <sheetView showGridLines="0" zoomScale="90" zoomScaleNormal="90" workbookViewId="0">
      <selection activeCell="A2" sqref="A2"/>
    </sheetView>
  </sheetViews>
  <sheetFormatPr defaultRowHeight="12.75" x14ac:dyDescent="0.2"/>
  <cols>
    <col min="1" max="1" width="2.7109375" style="363" customWidth="1"/>
    <col min="2" max="2" width="30.7109375" style="363" customWidth="1"/>
    <col min="3" max="4" width="2.5703125" style="363" customWidth="1"/>
    <col min="5" max="5" width="2.7109375" style="363" bestFit="1" customWidth="1"/>
    <col min="6" max="6" width="30.28515625" style="363" customWidth="1"/>
    <col min="7" max="7" width="3" style="363" customWidth="1"/>
    <col min="8" max="8" width="3.140625" style="363" customWidth="1"/>
    <col min="9" max="9" width="2" style="363" customWidth="1"/>
    <col min="10" max="10" width="30.28515625" style="363" customWidth="1"/>
    <col min="11" max="11" width="3" style="363" customWidth="1"/>
    <col min="12" max="12" width="3.140625" style="363" customWidth="1"/>
    <col min="13" max="13" width="2" style="363" customWidth="1"/>
    <col min="14" max="14" width="30.28515625" style="363" customWidth="1"/>
    <col min="15" max="16" width="3" style="363" customWidth="1"/>
    <col min="17" max="17" width="2.7109375" style="363" customWidth="1"/>
    <col min="18" max="18" width="30.5703125" style="363" customWidth="1"/>
    <col min="19" max="19" width="2.7109375" style="363" customWidth="1"/>
    <col min="20" max="16384" width="9.140625" style="363"/>
  </cols>
  <sheetData>
    <row r="1" spans="1:21" ht="21" customHeight="1" x14ac:dyDescent="0.35">
      <c r="A1" s="619" t="str">
        <f>'Parent Contact Info'!B77</f>
        <v>Ava</v>
      </c>
      <c r="B1" s="620"/>
      <c r="C1" s="620"/>
      <c r="D1" s="388"/>
      <c r="E1" s="610" t="s">
        <v>16</v>
      </c>
      <c r="F1" s="615"/>
      <c r="G1" s="615"/>
      <c r="I1" s="610" t="s">
        <v>16</v>
      </c>
      <c r="J1" s="610"/>
      <c r="K1" s="610"/>
      <c r="M1" s="610" t="s">
        <v>16</v>
      </c>
      <c r="N1" s="610"/>
      <c r="O1" s="610"/>
      <c r="Q1" s="610" t="s">
        <v>16</v>
      </c>
      <c r="R1" s="610"/>
      <c r="S1" s="610"/>
      <c r="T1" s="361"/>
      <c r="U1" s="361"/>
    </row>
    <row r="2" spans="1:21" s="367" customFormat="1" ht="13.5" thickBot="1" x14ac:dyDescent="0.25">
      <c r="A2" s="364"/>
      <c r="B2" s="365"/>
      <c r="C2" s="366" t="s">
        <v>17</v>
      </c>
      <c r="D2" s="365"/>
      <c r="E2" s="583" t="str">
        <f>Badges!B52</f>
        <v>Public Speaker</v>
      </c>
      <c r="F2" s="584"/>
      <c r="G2" s="584"/>
      <c r="H2" s="363"/>
      <c r="I2" s="583" t="str">
        <f>Badges!B122</f>
        <v>Book Artist</v>
      </c>
      <c r="J2" s="584"/>
      <c r="K2" s="584"/>
      <c r="L2" s="363"/>
      <c r="M2" s="583" t="str">
        <f>Badges!B191</f>
        <v>Trailblazing</v>
      </c>
      <c r="N2" s="584"/>
      <c r="O2" s="584"/>
      <c r="Q2" s="583" t="str">
        <f>Badges!B261</f>
        <v>Animal Helpers</v>
      </c>
      <c r="R2" s="584"/>
      <c r="S2" s="584"/>
      <c r="T2" s="361"/>
      <c r="U2" s="361"/>
    </row>
    <row r="3" spans="1:21" x14ac:dyDescent="0.2">
      <c r="A3" s="617" t="s">
        <v>147</v>
      </c>
      <c r="B3" s="618"/>
      <c r="C3" s="368">
        <f>INT(COUNTIF(C5:C21,"C"))+INT(COUNTIF(C73:C85,"C"))</f>
        <v>2</v>
      </c>
      <c r="E3" s="369">
        <v>2</v>
      </c>
      <c r="F3" s="370" t="str">
        <f>Badges!C57</f>
        <v>Focus on body language</v>
      </c>
      <c r="G3" s="371"/>
      <c r="I3" s="369">
        <v>3</v>
      </c>
      <c r="J3" s="370" t="str">
        <f>Badges!C131</f>
        <v>Try out book artist techniques</v>
      </c>
      <c r="K3" s="371"/>
      <c r="M3" s="369">
        <v>4</v>
      </c>
      <c r="N3" s="370" t="str">
        <f>Badges!C204</f>
        <v>Gain some trailblazing know-how</v>
      </c>
      <c r="O3" s="371"/>
      <c r="Q3" s="369">
        <v>5</v>
      </c>
      <c r="R3" s="370" t="str">
        <f>Badges!C278</f>
        <v>Look at how animals might help us</v>
      </c>
      <c r="S3" s="371"/>
      <c r="T3" s="361"/>
      <c r="U3" s="361"/>
    </row>
    <row r="4" spans="1:21" x14ac:dyDescent="0.2">
      <c r="A4" s="577" t="str">
        <f>Summary!A3</f>
        <v>It's Your World -- Change It!</v>
      </c>
      <c r="B4" s="577"/>
      <c r="C4" s="577"/>
      <c r="E4" s="369"/>
      <c r="F4" s="370" t="str">
        <f>Badges!C58</f>
        <v>Get a group together and play</v>
      </c>
      <c r="G4" s="372" t="str">
        <f>IF(Badges!J58="A","A"," ")</f>
        <v xml:space="preserve"> </v>
      </c>
      <c r="I4" s="369"/>
      <c r="J4" s="370" t="str">
        <f>Badges!C132</f>
        <v>Fold method and glue method</v>
      </c>
      <c r="K4" s="372" t="str">
        <f>IF(Badges!J132="A","A"," ")</f>
        <v xml:space="preserve"> </v>
      </c>
      <c r="M4" s="369"/>
      <c r="N4" s="370" t="str">
        <f>Badges!C205</f>
        <v>Learn how to purify water</v>
      </c>
      <c r="O4" s="372" t="str">
        <f>IF(Badges!J205="A","A"," ")</f>
        <v xml:space="preserve"> </v>
      </c>
      <c r="Q4" s="369"/>
      <c r="R4" s="370" t="str">
        <f>Badges!C279</f>
        <v>Get a sense of different animals'</v>
      </c>
      <c r="S4" s="372" t="str">
        <f>IF(Badges!J279="A","A"," ")</f>
        <v>A</v>
      </c>
      <c r="T4" s="361"/>
      <c r="U4" s="361"/>
    </row>
    <row r="5" spans="1:21" ht="12.75" customHeight="1" x14ac:dyDescent="0.2">
      <c r="A5" s="608" t="str">
        <f>Summary!A4</f>
        <v>Digital Movie Maker</v>
      </c>
      <c r="B5" s="609"/>
      <c r="C5" s="373" t="str">
        <f>IF(Badges!J28="C","C",IF(Badges!J28="P","P",""))</f>
        <v>C</v>
      </c>
      <c r="E5" s="369"/>
      <c r="F5" s="370" t="str">
        <f>Badges!C59</f>
        <v>Videotape yourself miming one</v>
      </c>
      <c r="G5" s="372" t="str">
        <f>IF(Badges!J59="A","A"," ")</f>
        <v xml:space="preserve"> </v>
      </c>
      <c r="I5" s="369"/>
      <c r="J5" s="370" t="str">
        <f>Badges!C133</f>
        <v>Fold method and stitch method</v>
      </c>
      <c r="K5" s="372" t="str">
        <f>IF(Badges!J133="A","A"," ")</f>
        <v xml:space="preserve"> </v>
      </c>
      <c r="M5" s="369"/>
      <c r="N5" s="370" t="str">
        <f>Badges!C206</f>
        <v>Practice navigating with a map and</v>
      </c>
      <c r="O5" s="372" t="str">
        <f>IF(Badges!J206="A","A"," ")</f>
        <v xml:space="preserve"> </v>
      </c>
      <c r="Q5" s="369"/>
      <c r="R5" s="370" t="str">
        <f>Badges!C280</f>
        <v>Talk to an animal expert at a zoo</v>
      </c>
      <c r="S5" s="372" t="str">
        <f>IF(Badges!J280="A","A"," ")</f>
        <v xml:space="preserve"> </v>
      </c>
      <c r="T5" s="361"/>
      <c r="U5" s="361"/>
    </row>
    <row r="6" spans="1:21" ht="12.75" customHeight="1" x14ac:dyDescent="0.2">
      <c r="A6" s="606" t="str">
        <f>Summary!A5</f>
        <v>Eating for Beauty</v>
      </c>
      <c r="B6" s="607"/>
      <c r="C6" s="374" t="str">
        <f>IF(Badges!J51="C","C",IF(Badges!J51="P","P",""))</f>
        <v/>
      </c>
      <c r="E6" s="369"/>
      <c r="F6" s="370" t="str">
        <f>Badges!C60</f>
        <v>Pretend an item is something else</v>
      </c>
      <c r="G6" s="372" t="str">
        <f>IF(Badges!J60="A","A"," ")</f>
        <v xml:space="preserve"> </v>
      </c>
      <c r="I6" s="369"/>
      <c r="J6" s="370" t="str">
        <f>Badges!C134</f>
        <v>Glue method and stitch method</v>
      </c>
      <c r="K6" s="372" t="str">
        <f>IF(Badges!J134="A","A"," ")</f>
        <v xml:space="preserve"> </v>
      </c>
      <c r="M6" s="369"/>
      <c r="N6" s="370" t="str">
        <f>Badges!C207</f>
        <v>Pitch your tent three times in three</v>
      </c>
      <c r="O6" s="372" t="str">
        <f>IF(Badges!J207="A","A"," ")</f>
        <v xml:space="preserve"> </v>
      </c>
      <c r="Q6" s="369"/>
      <c r="R6" s="370" t="str">
        <f>Badges!C281</f>
        <v>Practice being a scientist</v>
      </c>
      <c r="S6" s="372" t="str">
        <f>IF(Badges!J281="A","A"," ")</f>
        <v xml:space="preserve"> </v>
      </c>
      <c r="T6" s="361"/>
      <c r="U6" s="361"/>
    </row>
    <row r="7" spans="1:21" x14ac:dyDescent="0.2">
      <c r="A7" s="606" t="str">
        <f>Summary!A6</f>
        <v>Public Speaker</v>
      </c>
      <c r="B7" s="607"/>
      <c r="C7" s="374" t="str">
        <f>IF(Badges!J74="C","C",IF(Badges!J74="P","P",""))</f>
        <v/>
      </c>
      <c r="E7" s="369">
        <v>3</v>
      </c>
      <c r="F7" s="370" t="str">
        <f>Badges!C61</f>
        <v>Find your voice</v>
      </c>
      <c r="G7" s="371"/>
      <c r="I7" s="369">
        <v>4</v>
      </c>
      <c r="J7" s="370" t="str">
        <f>Badges!C135</f>
        <v>Focus on function</v>
      </c>
      <c r="K7" s="371"/>
      <c r="M7" s="369">
        <v>5</v>
      </c>
      <c r="N7" s="370" t="str">
        <f>Badges!C208</f>
        <v>Head out on the trail</v>
      </c>
      <c r="O7" s="371"/>
      <c r="Q7" s="583" t="str">
        <f>Badges!B284</f>
        <v>Field Day</v>
      </c>
      <c r="R7" s="584"/>
      <c r="S7" s="584"/>
    </row>
    <row r="8" spans="1:21" x14ac:dyDescent="0.2">
      <c r="A8" s="606" t="str">
        <f>Summary!A7</f>
        <v>Science of Happiness</v>
      </c>
      <c r="B8" s="607"/>
      <c r="C8" s="374" t="str">
        <f>IF(Badges!J97="C","C",IF(Badges!J97="P","P",""))</f>
        <v/>
      </c>
      <c r="E8" s="369"/>
      <c r="F8" s="370" t="str">
        <f>Badges!C62</f>
        <v>Repeat one word, one sentence, and</v>
      </c>
      <c r="G8" s="372" t="str">
        <f>IF(Badges!J62="A","A"," ")</f>
        <v xml:space="preserve"> </v>
      </c>
      <c r="I8" s="369"/>
      <c r="J8" s="370" t="str">
        <f>Badges!C136</f>
        <v>Make an organizational book</v>
      </c>
      <c r="K8" s="372" t="str">
        <f>IF(Badges!J136="A","A"," ")</f>
        <v xml:space="preserve"> </v>
      </c>
      <c r="M8" s="369"/>
      <c r="N8" s="370" t="str">
        <f>Badges!C209</f>
        <v>Play stuff-sack dramatics</v>
      </c>
      <c r="O8" s="372" t="str">
        <f>IF(Badges!J209="A","A"," ")</f>
        <v xml:space="preserve"> </v>
      </c>
      <c r="Q8" s="369">
        <v>1</v>
      </c>
      <c r="R8" s="370" t="str">
        <f>Badges!C285</f>
        <v>Team up and dress up</v>
      </c>
      <c r="S8" s="371"/>
    </row>
    <row r="9" spans="1:21" x14ac:dyDescent="0.2">
      <c r="A9" s="613" t="str">
        <f>Summary!A8</f>
        <v>Screenwriter</v>
      </c>
      <c r="B9" s="614"/>
      <c r="C9" s="375" t="str">
        <f>IF(Badges!J120="C","C",IF(Badges!J120="P","P",""))</f>
        <v/>
      </c>
      <c r="E9" s="369"/>
      <c r="F9" s="370" t="str">
        <f>Badges!C63</f>
        <v>Tell your own story, from birth until</v>
      </c>
      <c r="G9" s="372" t="str">
        <f>IF(Badges!J63="A","A"," ")</f>
        <v xml:space="preserve"> </v>
      </c>
      <c r="I9" s="369"/>
      <c r="J9" s="370" t="str">
        <f>Badges!C137</f>
        <v>Make a scrapbook, memory book,</v>
      </c>
      <c r="K9" s="372" t="str">
        <f>IF(Badges!J137="A","A"," ")</f>
        <v xml:space="preserve"> </v>
      </c>
      <c r="M9" s="369"/>
      <c r="N9" s="370" t="str">
        <f>Badges!C210</f>
        <v>See the stars</v>
      </c>
      <c r="O9" s="372" t="str">
        <f>IF(Badges!J210="A","A"," ")</f>
        <v xml:space="preserve"> </v>
      </c>
      <c r="Q9" s="369"/>
      <c r="R9" s="370" t="str">
        <f>Badges!C286</f>
        <v>Go, Blue! Go, Red!</v>
      </c>
      <c r="S9" s="372" t="str">
        <f>IF(Badges!J286="A","A"," ")</f>
        <v xml:space="preserve"> </v>
      </c>
    </row>
    <row r="10" spans="1:21" x14ac:dyDescent="0.2">
      <c r="A10" s="577" t="str">
        <f>Summary!A9</f>
        <v>It's Your Planet -- Love It!</v>
      </c>
      <c r="B10" s="577"/>
      <c r="C10" s="577"/>
      <c r="E10" s="369"/>
      <c r="F10" s="370" t="str">
        <f>Badges!C64</f>
        <v>Practice impressions of three</v>
      </c>
      <c r="G10" s="372" t="str">
        <f>IF(Badges!J64="A","A"," ")</f>
        <v xml:space="preserve"> </v>
      </c>
      <c r="I10" s="369"/>
      <c r="J10" s="370" t="str">
        <f>Badges!C138</f>
        <v>Make a gift book</v>
      </c>
      <c r="K10" s="372" t="str">
        <f>IF(Badges!J138="A","A"," ")</f>
        <v xml:space="preserve"> </v>
      </c>
      <c r="M10" s="369"/>
      <c r="N10" s="370" t="str">
        <f>Badges!C211</f>
        <v>Tell a progressive story</v>
      </c>
      <c r="O10" s="372" t="str">
        <f>IF(Badges!J211="A","A"," ")</f>
        <v xml:space="preserve"> </v>
      </c>
      <c r="Q10" s="369"/>
      <c r="R10" s="370" t="str">
        <f>Badges!C287</f>
        <v>Unique uniforms</v>
      </c>
      <c r="S10" s="372" t="str">
        <f>IF(Badges!J287="A","A"," ")</f>
        <v xml:space="preserve"> </v>
      </c>
    </row>
    <row r="11" spans="1:21" x14ac:dyDescent="0.2">
      <c r="A11" s="608" t="str">
        <f>Summary!A10</f>
        <v>Book Artist</v>
      </c>
      <c r="B11" s="609"/>
      <c r="C11" s="373" t="str">
        <f>IF(Badges!J144="C","C",IF(Badges!J144="P","P",""))</f>
        <v/>
      </c>
      <c r="E11" s="369">
        <v>4</v>
      </c>
      <c r="F11" s="370" t="str">
        <f>Badges!C65</f>
        <v>Choose or create a piece to perform</v>
      </c>
      <c r="G11" s="371"/>
      <c r="I11" s="369">
        <v>5</v>
      </c>
      <c r="J11" s="370" t="str">
        <f>Badges!C139</f>
        <v>Focus on style</v>
      </c>
      <c r="K11" s="371"/>
      <c r="M11" s="583" t="str">
        <f>Badges!B214</f>
        <v>Babysitter</v>
      </c>
      <c r="N11" s="584"/>
      <c r="O11" s="584"/>
      <c r="Q11" s="369"/>
      <c r="R11" s="370" t="str">
        <f>Badges!C288</f>
        <v>Theme costumes</v>
      </c>
      <c r="S11" s="372" t="str">
        <f>IF(Badges!J288="A","A"," ")</f>
        <v xml:space="preserve"> </v>
      </c>
    </row>
    <row r="12" spans="1:21" x14ac:dyDescent="0.2">
      <c r="A12" s="606" t="str">
        <f>Summary!A11</f>
        <v>Woodworker</v>
      </c>
      <c r="B12" s="607"/>
      <c r="C12" s="374" t="str">
        <f>IF(Badges!J167="C","C",IF(Badges!J167="P","P",""))</f>
        <v/>
      </c>
      <c r="E12" s="369"/>
      <c r="F12" s="370" t="str">
        <f>Badges!C66</f>
        <v>Write a speech about something</v>
      </c>
      <c r="G12" s="372" t="str">
        <f>IF(Badges!J66="A","A"," ")</f>
        <v xml:space="preserve"> </v>
      </c>
      <c r="I12" s="369"/>
      <c r="J12" s="370" t="str">
        <f>Badges!C140</f>
        <v xml:space="preserve">Make a book from something </v>
      </c>
      <c r="K12" s="372" t="str">
        <f>IF(Badges!J140="A","A"," ")</f>
        <v xml:space="preserve"> </v>
      </c>
      <c r="M12" s="369">
        <v>1</v>
      </c>
      <c r="N12" s="370" t="str">
        <f>Badges!C215</f>
        <v>Get to know how kids develop</v>
      </c>
      <c r="O12" s="371"/>
      <c r="Q12" s="369">
        <v>2</v>
      </c>
      <c r="R12" s="370" t="str">
        <f>Badges!C289</f>
        <v>Host a historical game</v>
      </c>
      <c r="S12" s="371"/>
    </row>
    <row r="13" spans="1:21" x14ac:dyDescent="0.2">
      <c r="A13" s="606" t="str">
        <f>Summary!A12</f>
        <v>Special Agent</v>
      </c>
      <c r="B13" s="607"/>
      <c r="C13" s="374" t="str">
        <f>IF(Badges!J190="C","C",IF(Badges!J190="P","P",""))</f>
        <v>C</v>
      </c>
      <c r="E13" s="369"/>
      <c r="F13" s="370" t="str">
        <f>Badges!C67</f>
        <v>Create a piece for a character</v>
      </c>
      <c r="G13" s="372" t="str">
        <f>IF(Badges!J67="A","A"," ")</f>
        <v xml:space="preserve"> </v>
      </c>
      <c r="I13" s="369"/>
      <c r="J13" s="370" t="str">
        <f>Badges!C141</f>
        <v>Try a different binding technique or</v>
      </c>
      <c r="K13" s="372" t="str">
        <f>IF(Badges!J141="A","A"," ")</f>
        <v xml:space="preserve"> </v>
      </c>
      <c r="M13" s="369"/>
      <c r="N13" s="370" t="str">
        <f>Badges!C216</f>
        <v>Observe kids in person for at least</v>
      </c>
      <c r="O13" s="372" t="str">
        <f>IF(Badges!J216="A","A"," ")</f>
        <v xml:space="preserve"> </v>
      </c>
      <c r="Q13" s="369"/>
      <c r="R13" s="370" t="str">
        <f>Badges!C290</f>
        <v>An amazing race</v>
      </c>
      <c r="S13" s="372" t="str">
        <f>IF(Badges!J290="A","A"," ")</f>
        <v xml:space="preserve"> </v>
      </c>
    </row>
    <row r="14" spans="1:21" x14ac:dyDescent="0.2">
      <c r="A14" s="606" t="str">
        <f>Summary!A13</f>
        <v>Trailblazing</v>
      </c>
      <c r="B14" s="607"/>
      <c r="C14" s="374" t="str">
        <f>IF(Badges!J213="C","C",IF(Badges!J213="P","P",""))</f>
        <v/>
      </c>
      <c r="E14" s="369"/>
      <c r="F14" s="370" t="str">
        <f>Badges!C68</f>
        <v>Pick an existing piece</v>
      </c>
      <c r="G14" s="372" t="str">
        <f>IF(Badges!J68="A","A"," ")</f>
        <v xml:space="preserve"> </v>
      </c>
      <c r="I14" s="369"/>
      <c r="J14" s="370" t="str">
        <f>Badges!C142</f>
        <v>Get creative with the definition of</v>
      </c>
      <c r="K14" s="372" t="str">
        <f>IF(Badges!J142="A","A"," ")</f>
        <v xml:space="preserve"> </v>
      </c>
      <c r="M14" s="369"/>
      <c r="N14" s="370" t="str">
        <f>Badges!C217</f>
        <v xml:space="preserve">Ask an expert  </v>
      </c>
      <c r="O14" s="372" t="str">
        <f>IF(Badges!J217="A","A"," ")</f>
        <v xml:space="preserve"> </v>
      </c>
      <c r="Q14" s="369"/>
      <c r="R14" s="370" t="str">
        <f>Badges!C291</f>
        <v>Target practice</v>
      </c>
      <c r="S14" s="372" t="str">
        <f>IF(Badges!J291="A","A"," ")</f>
        <v xml:space="preserve"> </v>
      </c>
    </row>
    <row r="15" spans="1:21" x14ac:dyDescent="0.2">
      <c r="A15" s="613" t="str">
        <f>Summary!A14</f>
        <v>Babysitter</v>
      </c>
      <c r="B15" s="614"/>
      <c r="C15" s="375" t="str">
        <f>IF(Badges!J236="C","C",IF(Badges!J236="P","P",""))</f>
        <v/>
      </c>
      <c r="E15" s="369">
        <v>5</v>
      </c>
      <c r="F15" s="370" t="str">
        <f>Badges!C69</f>
        <v>Get onstage</v>
      </c>
      <c r="G15" s="371"/>
      <c r="I15" s="583" t="str">
        <f>Badges!B145</f>
        <v>Woodworker</v>
      </c>
      <c r="J15" s="584"/>
      <c r="K15" s="584"/>
      <c r="M15" s="369"/>
      <c r="N15" s="370" t="str">
        <f>Badges!C218</f>
        <v>Find information at the library or</v>
      </c>
      <c r="O15" s="372" t="str">
        <f>IF(Badges!J218="A","A"," ")</f>
        <v xml:space="preserve"> </v>
      </c>
      <c r="Q15" s="369"/>
      <c r="R15" s="370" t="str">
        <f>Badges!C292</f>
        <v>Tests of strength</v>
      </c>
      <c r="S15" s="372" t="str">
        <f>IF(Badges!J292="A","A"," ")</f>
        <v xml:space="preserve"> </v>
      </c>
    </row>
    <row r="16" spans="1:21" x14ac:dyDescent="0.2">
      <c r="A16" s="577" t="str">
        <f>Summary!A15</f>
        <v>It's Your Story -- Tell It!</v>
      </c>
      <c r="B16" s="577"/>
      <c r="C16" s="577"/>
      <c r="E16" s="369"/>
      <c r="F16" s="370" t="str">
        <f>Badges!C70</f>
        <v>Create a theater in your own home</v>
      </c>
      <c r="G16" s="372" t="str">
        <f>IF(Badges!J70="A","A"," ")</f>
        <v xml:space="preserve"> </v>
      </c>
      <c r="I16" s="369">
        <v>1</v>
      </c>
      <c r="J16" s="370" t="str">
        <f>Badges!C146</f>
        <v>Swing a hammer</v>
      </c>
      <c r="K16" s="371"/>
      <c r="M16" s="369">
        <v>2</v>
      </c>
      <c r="N16" s="370" t="str">
        <f>Badges!C219</f>
        <v>Prepare for challenges</v>
      </c>
      <c r="O16" s="371"/>
      <c r="Q16" s="369">
        <v>3</v>
      </c>
      <c r="R16" s="370" t="str">
        <f>Badges!C293</f>
        <v>Play a scientific game</v>
      </c>
      <c r="S16" s="371"/>
    </row>
    <row r="17" spans="1:19" x14ac:dyDescent="0.2">
      <c r="A17" s="608" t="str">
        <f>Summary!A16</f>
        <v>Night Owl</v>
      </c>
      <c r="B17" s="609"/>
      <c r="C17" s="373" t="str">
        <f>IF(Badges!J260="C","C",IF(Badges!J260="P","P",""))</f>
        <v/>
      </c>
      <c r="E17" s="369"/>
      <c r="F17" s="370" t="str">
        <f>Badges!C71</f>
        <v>Perform at school</v>
      </c>
      <c r="G17" s="372" t="str">
        <f>IF(Badges!J71="A","A"," ")</f>
        <v xml:space="preserve"> </v>
      </c>
      <c r="I17" s="369"/>
      <c r="J17" s="370" t="str">
        <f>Badges!C147</f>
        <v>Write your name in nails</v>
      </c>
      <c r="K17" s="372" t="str">
        <f>IF(Badges!J146="A","A"," ")</f>
        <v xml:space="preserve"> </v>
      </c>
      <c r="M17" s="369"/>
      <c r="N17" s="370" t="str">
        <f>Badges!C220</f>
        <v>Attend a babysitter training course</v>
      </c>
      <c r="O17" s="372" t="str">
        <f>IF(Badges!J220="A","A"," ")</f>
        <v xml:space="preserve"> </v>
      </c>
      <c r="Q17" s="369"/>
      <c r="R17" s="370" t="str">
        <f>Badges!C294</f>
        <v>Construction challenge</v>
      </c>
      <c r="S17" s="372" t="str">
        <f>IF(Badges!J294="A","A"," ")</f>
        <v xml:space="preserve"> </v>
      </c>
    </row>
    <row r="18" spans="1:19" x14ac:dyDescent="0.2">
      <c r="A18" s="606" t="str">
        <f>Summary!A17</f>
        <v>Animal Helpers</v>
      </c>
      <c r="B18" s="607"/>
      <c r="C18" s="374" t="str">
        <f>IF(Badges!J283="C","C",IF(Badges!J283="P","P",""))</f>
        <v>P</v>
      </c>
      <c r="E18" s="369"/>
      <c r="F18" s="370" t="str">
        <f>Badges!C72</f>
        <v>Go to your audience</v>
      </c>
      <c r="G18" s="372" t="str">
        <f>IF(Badges!J72="A","A"," ")</f>
        <v xml:space="preserve"> </v>
      </c>
      <c r="I18" s="369"/>
      <c r="J18" s="370" t="str">
        <f>Badges!C148</f>
        <v>Make a design with nails on wood</v>
      </c>
      <c r="K18" s="372" t="str">
        <f>IF(Badges!J147="A","A"," ")</f>
        <v xml:space="preserve"> </v>
      </c>
      <c r="M18" s="369"/>
      <c r="N18" s="370" t="str">
        <f>Badges!C221</f>
        <v>Interview five moms about what they</v>
      </c>
      <c r="O18" s="372" t="str">
        <f>IF(Badges!J221="A","A"," ")</f>
        <v xml:space="preserve"> </v>
      </c>
      <c r="Q18" s="369"/>
      <c r="R18" s="370" t="str">
        <f>Badges!C295</f>
        <v>Soar winners</v>
      </c>
      <c r="S18" s="372" t="str">
        <f>IF(Badges!J295="A","A"," ")</f>
        <v xml:space="preserve"> </v>
      </c>
    </row>
    <row r="19" spans="1:19" x14ac:dyDescent="0.2">
      <c r="A19" s="606" t="str">
        <f>Summary!A18</f>
        <v>Field Day</v>
      </c>
      <c r="B19" s="607"/>
      <c r="C19" s="374" t="str">
        <f>IF(Badges!J306="C","C",IF(Badges!J306="P","P",""))</f>
        <v/>
      </c>
      <c r="E19" s="583" t="str">
        <f>Badges!B75</f>
        <v>Science of Happiness</v>
      </c>
      <c r="F19" s="584"/>
      <c r="G19" s="584"/>
      <c r="I19" s="369"/>
      <c r="J19" s="370" t="str">
        <f>Badges!C149</f>
        <v>Create a sculpture</v>
      </c>
      <c r="K19" s="372" t="str">
        <f>IF(Badges!J148="A","A"," ")</f>
        <v xml:space="preserve"> </v>
      </c>
      <c r="M19" s="369"/>
      <c r="N19" s="370" t="str">
        <f>Badges!C222</f>
        <v>Interview five experienced babysitters</v>
      </c>
      <c r="O19" s="372" t="str">
        <f>IF(Badges!J222="A","A"," ")</f>
        <v xml:space="preserve"> </v>
      </c>
      <c r="Q19" s="369"/>
      <c r="R19" s="370" t="str">
        <f>Badges!C296</f>
        <v>Make it "flink."</v>
      </c>
      <c r="S19" s="372" t="str">
        <f>IF(Badges!J296="A","A"," ")</f>
        <v xml:space="preserve"> </v>
      </c>
    </row>
    <row r="20" spans="1:19" x14ac:dyDescent="0.2">
      <c r="A20" s="606" t="str">
        <f>Summary!A19</f>
        <v>Entrepreneur</v>
      </c>
      <c r="B20" s="607"/>
      <c r="C20" s="374" t="str">
        <f>IF(Badges!J329="C","C",IF(Badges!J329="P","P",""))</f>
        <v/>
      </c>
      <c r="E20" s="369">
        <v>1</v>
      </c>
      <c r="F20" s="370" t="str">
        <f>Badges!C76</f>
        <v>Make yourself happier</v>
      </c>
      <c r="G20" s="371"/>
      <c r="I20" s="369">
        <v>2</v>
      </c>
      <c r="J20" s="370" t="str">
        <f>Badges!C150</f>
        <v>Keep it level</v>
      </c>
      <c r="K20" s="371"/>
      <c r="M20" s="369">
        <v>3</v>
      </c>
      <c r="N20" s="370" t="str">
        <f>Badges!C223</f>
        <v>Focus on play</v>
      </c>
      <c r="O20" s="371"/>
      <c r="Q20" s="369">
        <v>4</v>
      </c>
      <c r="R20" s="370" t="str">
        <f>Badges!C297</f>
        <v>Find fun in fiction</v>
      </c>
      <c r="S20" s="371"/>
    </row>
    <row r="21" spans="1:19" x14ac:dyDescent="0.2">
      <c r="A21" s="606" t="str">
        <f>Summary!A20</f>
        <v>Netiquette</v>
      </c>
      <c r="B21" s="607"/>
      <c r="C21" s="374" t="str">
        <f>IF(Badges!J352="C","C",IF(Badges!J352="P","P",""))</f>
        <v/>
      </c>
      <c r="E21" s="369"/>
      <c r="F21" s="370" t="str">
        <f>Badges!C77</f>
        <v>Get into a state of "flow"</v>
      </c>
      <c r="G21" s="372" t="str">
        <f>IF(Badges!J77="A","A"," ")</f>
        <v xml:space="preserve"> </v>
      </c>
      <c r="I21" s="369"/>
      <c r="J21" s="370" t="str">
        <f>Badges!C151</f>
        <v>Level up</v>
      </c>
      <c r="K21" s="372" t="str">
        <f>IF(Badges!J150="A","A"," ")</f>
        <v xml:space="preserve"> </v>
      </c>
      <c r="M21" s="369"/>
      <c r="N21" s="370" t="str">
        <f>Badges!C224</f>
        <v>Interview an educational toy or game</v>
      </c>
      <c r="O21" s="372" t="str">
        <f>IF(Badges!J224="A","A"," ")</f>
        <v xml:space="preserve"> </v>
      </c>
      <c r="Q21" s="369"/>
      <c r="R21" s="370" t="str">
        <f>Badges!C298</f>
        <v>From read to reality</v>
      </c>
      <c r="S21" s="372" t="str">
        <f>IF(Badges!J298="A","A"," ")</f>
        <v xml:space="preserve"> </v>
      </c>
    </row>
    <row r="22" spans="1:19" x14ac:dyDescent="0.2">
      <c r="A22" s="376"/>
      <c r="B22" s="377"/>
      <c r="C22" s="415"/>
      <c r="E22" s="369"/>
      <c r="F22" s="370" t="str">
        <f>Badges!C78</f>
        <v>Count three blessings</v>
      </c>
      <c r="G22" s="372" t="str">
        <f>IF(Badges!J78="A","A"," ")</f>
        <v xml:space="preserve"> </v>
      </c>
      <c r="I22" s="369"/>
      <c r="J22" s="370" t="str">
        <f>Badges!C152</f>
        <v>Make it right</v>
      </c>
      <c r="K22" s="372" t="str">
        <f>IF(Badges!J151="A","A"," ")</f>
        <v xml:space="preserve"> </v>
      </c>
      <c r="M22" s="369"/>
      <c r="N22" s="370" t="str">
        <f>Badges!C225</f>
        <v>Observe kids at a toy store for two</v>
      </c>
      <c r="O22" s="372" t="str">
        <f>IF(Badges!J225="A","A"," ")</f>
        <v xml:space="preserve"> </v>
      </c>
      <c r="Q22" s="369"/>
      <c r="R22" s="370" t="str">
        <f>Badges!C299</f>
        <v>From virtual to reality</v>
      </c>
      <c r="S22" s="372" t="str">
        <f>IF(Badges!J299="A","A"," ")</f>
        <v xml:space="preserve"> </v>
      </c>
    </row>
    <row r="23" spans="1:19" x14ac:dyDescent="0.2">
      <c r="A23" s="583" t="str">
        <f>Badges!B6</f>
        <v>Digital Movie Maker</v>
      </c>
      <c r="B23" s="584"/>
      <c r="C23" s="584"/>
      <c r="E23" s="369"/>
      <c r="F23" s="370" t="str">
        <f>Badges!C79</f>
        <v>Stop and smell the roses</v>
      </c>
      <c r="G23" s="372" t="str">
        <f>IF(Badges!J79="A","A"," ")</f>
        <v xml:space="preserve"> </v>
      </c>
      <c r="I23" s="369"/>
      <c r="J23" s="370" t="str">
        <f>Badges!C153</f>
        <v>Do a survey</v>
      </c>
      <c r="K23" s="372" t="str">
        <f>IF(Badges!J152="A","A"," ")</f>
        <v xml:space="preserve"> </v>
      </c>
      <c r="M23" s="369"/>
      <c r="N23" s="370" t="str">
        <f>Badges!C226</f>
        <v>Volunteer for at least two hours</v>
      </c>
      <c r="O23" s="372" t="str">
        <f>IF(Badges!J226="A","A"," ")</f>
        <v xml:space="preserve"> </v>
      </c>
      <c r="Q23" s="369"/>
      <c r="R23" s="370" t="str">
        <f>Badges!C300</f>
        <v>From board to reality</v>
      </c>
      <c r="S23" s="372" t="str">
        <f>IF(Badges!J300="A","A"," ")</f>
        <v xml:space="preserve"> </v>
      </c>
    </row>
    <row r="24" spans="1:19" x14ac:dyDescent="0.2">
      <c r="A24" s="369">
        <v>1</v>
      </c>
      <c r="B24" s="370" t="str">
        <f>Badges!C7</f>
        <v>Learn digital video basics</v>
      </c>
      <c r="C24" s="371"/>
      <c r="E24" s="369">
        <v>2</v>
      </c>
      <c r="F24" s="370" t="str">
        <f>Badges!C80</f>
        <v>Think differently for happiness</v>
      </c>
      <c r="G24" s="371"/>
      <c r="I24" s="369">
        <v>3</v>
      </c>
      <c r="J24" s="370" t="str">
        <f>Badges!C154</f>
        <v>Use a screwdriver</v>
      </c>
      <c r="K24" s="371"/>
      <c r="M24" s="369">
        <v>4</v>
      </c>
      <c r="N24" s="370" t="str">
        <f>Badges!C227</f>
        <v>Find potential employers</v>
      </c>
      <c r="O24" s="371"/>
      <c r="Q24" s="369">
        <v>5</v>
      </c>
      <c r="R24" s="370" t="str">
        <f>Badges!C301</f>
        <v>Stage your grand finale</v>
      </c>
      <c r="S24" s="371"/>
    </row>
    <row r="25" spans="1:19" x14ac:dyDescent="0.2">
      <c r="A25" s="369"/>
      <c r="B25" s="370" t="str">
        <f>Badges!C8</f>
        <v>Connect with a local expert to learn</v>
      </c>
      <c r="C25" s="372" t="str">
        <f>IF(Badges!J8="A","A"," ")</f>
        <v>A</v>
      </c>
      <c r="E25" s="369"/>
      <c r="F25" s="370" t="str">
        <f>Badges!C81</f>
        <v>Focus on what's realistic</v>
      </c>
      <c r="G25" s="372" t="str">
        <f>IF(Badges!J81="A","A"," ")</f>
        <v xml:space="preserve"> </v>
      </c>
      <c r="I25" s="369"/>
      <c r="J25" s="370" t="str">
        <f>Badges!C155</f>
        <v>Fix loose screws</v>
      </c>
      <c r="K25" s="372" t="str">
        <f>IF(Badges!J154="A","A"," ")</f>
        <v xml:space="preserve"> </v>
      </c>
      <c r="M25" s="369"/>
      <c r="N25" s="370" t="str">
        <f>Badges!C228</f>
        <v>Market yourself</v>
      </c>
      <c r="O25" s="372" t="str">
        <f>IF(Badges!J228="A","A"," ")</f>
        <v xml:space="preserve"> </v>
      </c>
      <c r="Q25" s="369"/>
      <c r="R25" s="370" t="str">
        <f>Badges!C302</f>
        <v>A puzzle pentathlon</v>
      </c>
      <c r="S25" s="372" t="str">
        <f>IF(Badges!J302="A","A"," ")</f>
        <v xml:space="preserve"> </v>
      </c>
    </row>
    <row r="26" spans="1:19" x14ac:dyDescent="0.2">
      <c r="A26" s="369"/>
      <c r="B26" s="370" t="str">
        <f>Badges!C9</f>
        <v>Take a class</v>
      </c>
      <c r="C26" s="372" t="str">
        <f>IF(Badges!J9="A","A"," ")</f>
        <v xml:space="preserve"> </v>
      </c>
      <c r="E26" s="369"/>
      <c r="F26" s="370" t="str">
        <f>Badges!C82</f>
        <v>Try to use your strengths</v>
      </c>
      <c r="G26" s="372" t="str">
        <f>IF(Badges!J82="A","A"," ")</f>
        <v xml:space="preserve"> </v>
      </c>
      <c r="I26" s="369"/>
      <c r="J26" s="370" t="str">
        <f>Badges!C156</f>
        <v>Attach it, detach it</v>
      </c>
      <c r="K26" s="372" t="str">
        <f>IF(Badges!J155="A","A"," ")</f>
        <v xml:space="preserve"> </v>
      </c>
      <c r="M26" s="369"/>
      <c r="N26" s="370" t="str">
        <f>Badges!C229</f>
        <v xml:space="preserve">Create a questionnaire to give to </v>
      </c>
      <c r="O26" s="372" t="str">
        <f>IF(Badges!J229="A","A"," ")</f>
        <v xml:space="preserve"> </v>
      </c>
      <c r="Q26" s="369"/>
      <c r="R26" s="370" t="str">
        <f>Badges!C303</f>
        <v>A relay pentathlon</v>
      </c>
      <c r="S26" s="372" t="str">
        <f>IF(Badges!J303="A","A"," ")</f>
        <v xml:space="preserve"> </v>
      </c>
    </row>
    <row r="27" spans="1:19" x14ac:dyDescent="0.2">
      <c r="A27" s="369"/>
      <c r="B27" s="370" t="str">
        <f>Badges!C10</f>
        <v>Teach yourself</v>
      </c>
      <c r="C27" s="372" t="str">
        <f>IF(Badges!J10="A","A"," ")</f>
        <v xml:space="preserve"> </v>
      </c>
      <c r="E27" s="369"/>
      <c r="F27" s="370" t="str">
        <f>Badges!C79</f>
        <v>Stop and smell the roses</v>
      </c>
      <c r="G27" s="372" t="str">
        <f>IF(Badges!J83="A","A"," ")</f>
        <v xml:space="preserve"> </v>
      </c>
      <c r="I27" s="369"/>
      <c r="J27" s="370" t="str">
        <f>Badges!C157</f>
        <v>Build with a screwdriver</v>
      </c>
      <c r="K27" s="372" t="str">
        <f>IF(Badges!J156="A","A"," ")</f>
        <v xml:space="preserve"> </v>
      </c>
      <c r="M27" s="369"/>
      <c r="N27" s="370" t="str">
        <f>Badges!C230</f>
        <v>Conduct interviews with potential</v>
      </c>
      <c r="O27" s="372" t="str">
        <f>IF(Badges!J230="A","A"," ")</f>
        <v xml:space="preserve"> </v>
      </c>
      <c r="Q27" s="369"/>
      <c r="R27" s="370" t="str">
        <f>Badges!C304</f>
        <v>A wheel pentathlon</v>
      </c>
      <c r="S27" s="372" t="str">
        <f>IF(Badges!J304="A","A"," ")</f>
        <v xml:space="preserve"> </v>
      </c>
    </row>
    <row r="28" spans="1:19" x14ac:dyDescent="0.2">
      <c r="A28" s="369">
        <v>2</v>
      </c>
      <c r="B28" s="370" t="str">
        <f>Badges!C11</f>
        <v>Film. Then film some more…</v>
      </c>
      <c r="C28" s="371"/>
      <c r="E28" s="369">
        <v>3</v>
      </c>
      <c r="F28" s="370" t="str">
        <f>Badges!C84</f>
        <v>Get happy through others</v>
      </c>
      <c r="G28" s="371"/>
      <c r="I28" s="369">
        <v>4</v>
      </c>
      <c r="J28" s="370" t="str">
        <f>Badges!C158</f>
        <v>Saw some wood</v>
      </c>
      <c r="K28" s="371"/>
      <c r="M28" s="369">
        <v>5</v>
      </c>
      <c r="N28" s="370" t="str">
        <f>Badges!C231</f>
        <v>Practice your babysitting skills</v>
      </c>
      <c r="O28" s="371"/>
      <c r="Q28" s="583" t="str">
        <f>Badges!B307</f>
        <v>Entrepreneur</v>
      </c>
      <c r="R28" s="584"/>
      <c r="S28" s="584"/>
    </row>
    <row r="29" spans="1:19" x14ac:dyDescent="0.2">
      <c r="A29" s="369"/>
      <c r="B29" s="370" t="str">
        <f>Badges!C12</f>
        <v>Film a sporting event</v>
      </c>
      <c r="C29" s="372" t="str">
        <f>IF(Badges!J12="A","A"," ")</f>
        <v xml:space="preserve"> </v>
      </c>
      <c r="E29" s="369"/>
      <c r="F29" s="370" t="str">
        <f>Badges!C85</f>
        <v>Make a gratitude visit</v>
      </c>
      <c r="G29" s="372" t="str">
        <f>IF(Badges!J85="A","A"," ")</f>
        <v xml:space="preserve"> </v>
      </c>
      <c r="I29" s="369"/>
      <c r="J29" s="370" t="str">
        <f>Badges!C159</f>
        <v>End the alphabet</v>
      </c>
      <c r="K29" s="372" t="str">
        <f>IF(Badges!J158="A","A"," ")</f>
        <v xml:space="preserve"> </v>
      </c>
      <c r="M29" s="369"/>
      <c r="N29" s="370" t="str">
        <f>Badges!C232</f>
        <v>Come prepared for a game</v>
      </c>
      <c r="O29" s="372" t="str">
        <f>IF(Badges!J232="A","A"," ")</f>
        <v xml:space="preserve"> </v>
      </c>
      <c r="Q29" s="369">
        <v>1</v>
      </c>
      <c r="R29" s="370" t="str">
        <f>Badges!C308</f>
        <v>Brainstorm business ideas</v>
      </c>
      <c r="S29" s="371"/>
    </row>
    <row r="30" spans="1:19" x14ac:dyDescent="0.2">
      <c r="A30" s="369"/>
      <c r="B30" s="370" t="str">
        <f>Badges!C13</f>
        <v>Film a celebration</v>
      </c>
      <c r="C30" s="372" t="str">
        <f>IF(Badges!J13="A","A"," ")</f>
        <v xml:space="preserve"> </v>
      </c>
      <c r="E30" s="369"/>
      <c r="F30" s="370" t="str">
        <f>Badges!C86</f>
        <v>Write a forgiveness letter</v>
      </c>
      <c r="G30" s="372" t="str">
        <f>IF(Badges!J86="A","A"," ")</f>
        <v xml:space="preserve"> </v>
      </c>
      <c r="I30" s="369"/>
      <c r="J30" s="370" t="str">
        <f>Badges!C160</f>
        <v>Square it off</v>
      </c>
      <c r="K30" s="372" t="str">
        <f>IF(Badges!J159="A","A"," ")</f>
        <v xml:space="preserve"> </v>
      </c>
      <c r="M30" s="369"/>
      <c r="N30" s="370" t="str">
        <f>Badges!C233</f>
        <v>Make a tasty snack</v>
      </c>
      <c r="O30" s="372" t="str">
        <f>IF(Badges!J233="A","A"," ")</f>
        <v xml:space="preserve"> </v>
      </c>
      <c r="Q30" s="369"/>
      <c r="R30" s="370" t="str">
        <f>Badges!C309</f>
        <v>Interview your client</v>
      </c>
      <c r="S30" s="372" t="str">
        <f>IF(Badges!J309="A","A"," ")</f>
        <v xml:space="preserve"> </v>
      </c>
    </row>
    <row r="31" spans="1:19" x14ac:dyDescent="0.2">
      <c r="A31" s="369"/>
      <c r="B31" s="370" t="str">
        <f>Badges!C14</f>
        <v>Film a day in your life</v>
      </c>
      <c r="C31" s="372" t="str">
        <f>IF(Badges!J14="A","A"," ")</f>
        <v>A</v>
      </c>
      <c r="E31" s="369"/>
      <c r="F31" s="370" t="str">
        <f>Badges!C83</f>
        <v>Be happy for others</v>
      </c>
      <c r="G31" s="372" t="str">
        <f>IF(Badges!J87="A","A"," ")</f>
        <v xml:space="preserve"> </v>
      </c>
      <c r="I31" s="369"/>
      <c r="J31" s="370" t="str">
        <f>Badges!C161</f>
        <v>Make a simple doll</v>
      </c>
      <c r="K31" s="372" t="str">
        <f>IF(Badges!J160="A","A"," ")</f>
        <v xml:space="preserve"> </v>
      </c>
      <c r="M31" s="369"/>
      <c r="N31" s="370" t="str">
        <f>Badges!C234</f>
        <v>Plan a fun craft</v>
      </c>
      <c r="O31" s="372" t="str">
        <f>IF(Badges!J234="A","A"," ")</f>
        <v xml:space="preserve"> </v>
      </c>
      <c r="Q31" s="369"/>
      <c r="R31" s="370" t="str">
        <f>Badges!C310</f>
        <v>Become a keen observer</v>
      </c>
      <c r="S31" s="372" t="str">
        <f>IF(Badges!J310="A","A"," ")</f>
        <v xml:space="preserve"> </v>
      </c>
    </row>
    <row r="32" spans="1:19" x14ac:dyDescent="0.2">
      <c r="A32" s="369">
        <v>3</v>
      </c>
      <c r="B32" s="370" t="str">
        <f>Badges!C15</f>
        <v>Pick the perfect subject</v>
      </c>
      <c r="C32" s="371"/>
      <c r="E32" s="369">
        <v>4</v>
      </c>
      <c r="F32" s="370" t="str">
        <f>Badges!C88</f>
        <v>Do a helpful happiness experiment</v>
      </c>
      <c r="G32" s="371"/>
      <c r="I32" s="369">
        <v>5</v>
      </c>
      <c r="J32" s="370" t="str">
        <f>Badges!C162</f>
        <v>Build something yourself</v>
      </c>
      <c r="K32" s="371"/>
      <c r="M32" s="583" t="str">
        <f>Badges!B238</f>
        <v>Night Owl</v>
      </c>
      <c r="N32" s="584"/>
      <c r="O32" s="584"/>
      <c r="Q32" s="369"/>
      <c r="R32" s="370" t="str">
        <f>Badges!C311</f>
        <v>Group brainstorm</v>
      </c>
      <c r="S32" s="372" t="str">
        <f>IF(Badges!J311="A","A"," ")</f>
        <v xml:space="preserve"> </v>
      </c>
    </row>
    <row r="33" spans="1:19" x14ac:dyDescent="0.2">
      <c r="A33" s="369"/>
      <c r="B33" s="370" t="str">
        <f>Badges!C16</f>
        <v>Share a scene from a book in the</v>
      </c>
      <c r="C33" s="372" t="str">
        <f>IF(Badges!J16="A","A"," ")</f>
        <v xml:space="preserve"> </v>
      </c>
      <c r="E33" s="369"/>
      <c r="F33" s="370" t="str">
        <f>Badges!C89</f>
        <v xml:space="preserve">Design your own five-question </v>
      </c>
      <c r="G33" s="372" t="str">
        <f>IF(Badges!J89="A","A"," ")</f>
        <v xml:space="preserve"> </v>
      </c>
      <c r="I33" s="369"/>
      <c r="J33" s="370" t="str">
        <f>Badges!C163</f>
        <v>Build with your expert</v>
      </c>
      <c r="K33" s="372" t="str">
        <f>IF(Badges!J162="A","A"," ")</f>
        <v xml:space="preserve"> </v>
      </c>
      <c r="M33" s="369">
        <v>1</v>
      </c>
      <c r="N33" s="370" t="str">
        <f>Badges!C239</f>
        <v>Take a field trip to explore the night</v>
      </c>
      <c r="O33" s="371"/>
      <c r="Q33" s="369">
        <v>2</v>
      </c>
      <c r="R33" s="370" t="str">
        <f>Badges!C312</f>
        <v>Improve one idea</v>
      </c>
      <c r="S33" s="371"/>
    </row>
    <row r="34" spans="1:19" x14ac:dyDescent="0.2">
      <c r="A34" s="369"/>
      <c r="B34" s="370" t="str">
        <f>Badges!C17</f>
        <v>Share a cause</v>
      </c>
      <c r="C34" s="372" t="str">
        <f>IF(Badges!J17="A","A"," ")</f>
        <v>A</v>
      </c>
      <c r="E34" s="369"/>
      <c r="F34" s="370" t="str">
        <f>Badges!C90</f>
        <v>Try quick polling</v>
      </c>
      <c r="G34" s="372" t="str">
        <f>IF(Badges!J90="A","A"," ")</f>
        <v xml:space="preserve"> </v>
      </c>
      <c r="I34" s="369"/>
      <c r="J34" s="370" t="str">
        <f>Badges!C164</f>
        <v>Build with home improvers</v>
      </c>
      <c r="K34" s="372" t="str">
        <f>IF(Badges!J163="A","A"," ")</f>
        <v xml:space="preserve"> </v>
      </c>
      <c r="M34" s="369"/>
      <c r="N34" s="370" t="str">
        <f>Badges!C240</f>
        <v>Share night art</v>
      </c>
      <c r="O34" s="372" t="str">
        <f>IF(Badges!J240="A","A"," ")</f>
        <v xml:space="preserve"> </v>
      </c>
      <c r="Q34" s="369"/>
      <c r="R34" s="370" t="str">
        <f>Badges!C313</f>
        <v>Divide your idea into different parts</v>
      </c>
      <c r="S34" s="372" t="str">
        <f>IF(Badges!J313="A","A"," ")</f>
        <v xml:space="preserve"> </v>
      </c>
    </row>
    <row r="35" spans="1:19" x14ac:dyDescent="0.2">
      <c r="A35" s="369"/>
      <c r="B35" s="370" t="str">
        <f>Badges!C18</f>
        <v>Share a family story</v>
      </c>
      <c r="C35" s="372" t="str">
        <f>IF(Badges!J18="A","A"," ")</f>
        <v xml:space="preserve"> </v>
      </c>
      <c r="E35" s="369"/>
      <c r="F35" s="370" t="str">
        <f>Badges!C87</f>
        <v>Make something meaningful</v>
      </c>
      <c r="G35" s="372" t="str">
        <f>IF(Badges!J91="A","A"," ")</f>
        <v xml:space="preserve"> </v>
      </c>
      <c r="I35" s="369"/>
      <c r="J35" s="370" t="str">
        <f>Badges!C165</f>
        <v>Build at a craft store or artisan</v>
      </c>
      <c r="K35" s="372" t="str">
        <f>IF(Badges!J164="A","A"," ")</f>
        <v xml:space="preserve"> </v>
      </c>
      <c r="M35" s="369"/>
      <c r="N35" s="370" t="str">
        <f>Badges!C241</f>
        <v>Get into nightlife</v>
      </c>
      <c r="O35" s="372" t="str">
        <f>IF(Badges!J241="A","A"," ")</f>
        <v xml:space="preserve"> </v>
      </c>
      <c r="Q35" s="369"/>
      <c r="R35" s="370" t="str">
        <f>Badges!C314</f>
        <v>Beat your competitors</v>
      </c>
      <c r="S35" s="372" t="str">
        <f>IF(Badges!J314="A","A"," ")</f>
        <v xml:space="preserve"> </v>
      </c>
    </row>
    <row r="36" spans="1:19" ht="12.75" customHeight="1" x14ac:dyDescent="0.2">
      <c r="A36" s="369">
        <v>4</v>
      </c>
      <c r="B36" s="370" t="str">
        <f>Badges!C19</f>
        <v>Action</v>
      </c>
      <c r="C36" s="371"/>
      <c r="E36" s="369">
        <v>5</v>
      </c>
      <c r="F36" s="370" t="str">
        <f>Badges!C92</f>
        <v>Create a happiness action plan</v>
      </c>
      <c r="G36" s="371"/>
      <c r="I36" s="583" t="str">
        <f>Badges!B168</f>
        <v>Special Agent</v>
      </c>
      <c r="J36" s="584"/>
      <c r="K36" s="584"/>
      <c r="M36" s="369"/>
      <c r="N36" s="370" t="str">
        <f>Badges!C242</f>
        <v>Go solar (or luncar, or …</v>
      </c>
      <c r="O36" s="372" t="str">
        <f>IF(Badges!J242="A","A"," ")</f>
        <v xml:space="preserve"> </v>
      </c>
      <c r="Q36" s="369"/>
      <c r="R36" s="370" t="str">
        <f>Badges!C315</f>
        <v>Use a "guideline."</v>
      </c>
      <c r="S36" s="372" t="str">
        <f>IF(Badges!J315="A","A"," ")</f>
        <v xml:space="preserve"> </v>
      </c>
    </row>
    <row r="37" spans="1:19" ht="12.75" customHeight="1" x14ac:dyDescent="0.2">
      <c r="A37" s="369"/>
      <c r="B37" s="370" t="str">
        <f>Badges!C20</f>
        <v>Work solo</v>
      </c>
      <c r="C37" s="372" t="str">
        <f>IF(Badges!J20="A","A"," ")</f>
        <v xml:space="preserve"> </v>
      </c>
      <c r="E37" s="369"/>
      <c r="F37" s="370" t="str">
        <f>Badges!C93</f>
        <v>Find a happiness helper</v>
      </c>
      <c r="G37" s="372" t="str">
        <f>IF(Badges!J93="A","A"," ")</f>
        <v xml:space="preserve"> </v>
      </c>
      <c r="I37" s="369">
        <v>1</v>
      </c>
      <c r="J37" s="370" t="str">
        <f>Badges!C169</f>
        <v>Investigate investigation</v>
      </c>
      <c r="K37" s="371"/>
      <c r="M37" s="369">
        <v>2</v>
      </c>
      <c r="N37" s="370" t="str">
        <f>Badges!C243</f>
        <v>Tour your world after dark</v>
      </c>
      <c r="O37" s="371"/>
      <c r="Q37" s="369">
        <v>3</v>
      </c>
      <c r="R37" s="370" t="str">
        <f>Badges!C316</f>
        <v>Get into the financial side of things</v>
      </c>
      <c r="S37" s="371"/>
    </row>
    <row r="38" spans="1:19" x14ac:dyDescent="0.2">
      <c r="A38" s="369"/>
      <c r="B38" s="370" t="str">
        <f>Badges!C21</f>
        <v>Work with friends</v>
      </c>
      <c r="C38" s="372" t="str">
        <f>IF(Badges!J21="A","A"," ")</f>
        <v>A</v>
      </c>
      <c r="E38" s="369"/>
      <c r="F38" s="370" t="str">
        <f>Badges!C94</f>
        <v>Create an inspiration collage with</v>
      </c>
      <c r="G38" s="372" t="str">
        <f>IF(Badges!J94="A","A"," ")</f>
        <v xml:space="preserve"> </v>
      </c>
      <c r="I38" s="369"/>
      <c r="J38" s="370" t="str">
        <f>Badges!C170</f>
        <v>Organize a CSI-themed night for</v>
      </c>
      <c r="K38" s="372" t="str">
        <f>IF(Badges!J170="A","A"," ")</f>
        <v>A</v>
      </c>
      <c r="M38" s="369"/>
      <c r="N38" s="370" t="str">
        <f>Badges!C244</f>
        <v>Tour your neighborhood at night</v>
      </c>
      <c r="O38" s="372" t="str">
        <f>IF(Badges!J244="A","A"," ")</f>
        <v xml:space="preserve"> </v>
      </c>
      <c r="Q38" s="369"/>
      <c r="R38" s="370" t="str">
        <f>Badges!C317</f>
        <v>Seed money</v>
      </c>
      <c r="S38" s="372" t="str">
        <f>IF(Badges!J317="A","A"," ")</f>
        <v xml:space="preserve"> </v>
      </c>
    </row>
    <row r="39" spans="1:19" x14ac:dyDescent="0.2">
      <c r="A39" s="369"/>
      <c r="B39" s="370" t="str">
        <f>Badges!C22</f>
        <v>Work with a mentor</v>
      </c>
      <c r="C39" s="372" t="str">
        <f>IF(Badges!J22="A","A"," ")</f>
        <v xml:space="preserve"> </v>
      </c>
      <c r="E39" s="369"/>
      <c r="F39" s="370" t="str">
        <f>Badges!C91</f>
        <v>Focus on one friend</v>
      </c>
      <c r="G39" s="372" t="str">
        <f>IF(Badges!J95="A","A"," ")</f>
        <v xml:space="preserve"> </v>
      </c>
      <c r="I39" s="369"/>
      <c r="J39" s="370" t="str">
        <f>Badges!C171</f>
        <v>Host an "Identity Crisis" party</v>
      </c>
      <c r="K39" s="372" t="str">
        <f>IF(Badges!J171="A","A"," ")</f>
        <v xml:space="preserve"> </v>
      </c>
      <c r="M39" s="369"/>
      <c r="N39" s="370" t="str">
        <f>Badges!C245</f>
        <v>Visit a park, trail, lake, stream, or</v>
      </c>
      <c r="O39" s="372" t="str">
        <f>IF(Badges!J245="A","A"," ")</f>
        <v xml:space="preserve"> </v>
      </c>
      <c r="Q39" s="369"/>
      <c r="R39" s="370" t="str">
        <f>Badges!C318</f>
        <v>Business models</v>
      </c>
      <c r="S39" s="372" t="str">
        <f>IF(Badges!J318="A","A"," ")</f>
        <v xml:space="preserve"> </v>
      </c>
    </row>
    <row r="40" spans="1:19" x14ac:dyDescent="0.2">
      <c r="A40" s="369">
        <v>5</v>
      </c>
      <c r="B40" s="370" t="str">
        <f>Badges!C23</f>
        <v>Edit and premiere your movie</v>
      </c>
      <c r="C40" s="371"/>
      <c r="E40" s="583" t="str">
        <f>Badges!B98</f>
        <v>Screenwriter</v>
      </c>
      <c r="F40" s="616"/>
      <c r="G40" s="616"/>
      <c r="I40" s="369"/>
      <c r="J40" s="370" t="str">
        <f>Badges!C172</f>
        <v>Play Jane Bond</v>
      </c>
      <c r="K40" s="372" t="str">
        <f>IF(Badges!J172="A","A"," ")</f>
        <v xml:space="preserve"> </v>
      </c>
      <c r="M40" s="369"/>
      <c r="N40" s="370" t="str">
        <f>Badges!C246</f>
        <v>Visit a place that's open 24 hours</v>
      </c>
      <c r="O40" s="372" t="str">
        <f>IF(Badges!J246="A","A"," ")</f>
        <v xml:space="preserve"> </v>
      </c>
      <c r="Q40" s="369"/>
      <c r="R40" s="370" t="str">
        <f>Badges!C319</f>
        <v>Merchandising</v>
      </c>
      <c r="S40" s="372" t="str">
        <f>IF(Badges!J319="A","A"," ")</f>
        <v xml:space="preserve"> </v>
      </c>
    </row>
    <row r="41" spans="1:19" x14ac:dyDescent="0.2">
      <c r="A41" s="369"/>
      <c r="B41" s="370" t="str">
        <f>Badges!C24</f>
        <v>Add a sound track</v>
      </c>
      <c r="C41" s="372" t="str">
        <f>IF(Badges!J24="A","A"," ")</f>
        <v>A</v>
      </c>
      <c r="E41" s="369">
        <v>1</v>
      </c>
      <c r="F41" s="370" t="str">
        <f>Badges!C99</f>
        <v>Decide what makes a good script</v>
      </c>
      <c r="G41" s="371"/>
      <c r="I41" s="369">
        <v>2</v>
      </c>
      <c r="J41" s="370" t="str">
        <f>Badges!C173</f>
        <v>Reveal reality</v>
      </c>
      <c r="K41" s="371"/>
      <c r="M41" s="369">
        <v>3</v>
      </c>
      <c r="N41" s="370" t="str">
        <f>Badges!C247</f>
        <v>Meet people who work night hours</v>
      </c>
      <c r="O41" s="371"/>
      <c r="Q41" s="369">
        <v>4</v>
      </c>
      <c r="R41" s="370" t="str">
        <f>Badges!C320</f>
        <v>Imagine creating a business</v>
      </c>
      <c r="S41" s="371"/>
    </row>
    <row r="42" spans="1:19" ht="12.75" customHeight="1" x14ac:dyDescent="0.2">
      <c r="A42" s="369"/>
      <c r="B42" s="370" t="str">
        <f>Badges!C25</f>
        <v>Add a title and credits</v>
      </c>
      <c r="C42" s="372" t="str">
        <f>IF(Badges!J25="A","A"," ")</f>
        <v xml:space="preserve"> </v>
      </c>
      <c r="E42" s="369"/>
      <c r="F42" s="370" t="str">
        <f>Badges!C100</f>
        <v xml:space="preserve">Watch one movie or three shows in </v>
      </c>
      <c r="G42" s="372" t="str">
        <f>IF(Badges!J100="A","A"," ")</f>
        <v xml:space="preserve"> </v>
      </c>
      <c r="I42" s="369"/>
      <c r="J42" s="370" t="str">
        <f>Badges!C174</f>
        <v>Interview someone in forensics</v>
      </c>
      <c r="K42" s="372" t="str">
        <f>IF(Badges!J174="A","A"," ")</f>
        <v>A</v>
      </c>
      <c r="M42" s="369"/>
      <c r="N42" s="370" t="str">
        <f>Badges!C248</f>
        <v>Be an investigative reporter</v>
      </c>
      <c r="O42" s="372" t="str">
        <f>IF(Badges!J248="A","A"," ")</f>
        <v xml:space="preserve"> </v>
      </c>
      <c r="Q42" s="369"/>
      <c r="R42" s="370" t="str">
        <f>Badges!C321</f>
        <v>Write up a five-point business plan</v>
      </c>
      <c r="S42" s="372" t="str">
        <f>IF(Badges!J321="A","A"," ")</f>
        <v xml:space="preserve"> </v>
      </c>
    </row>
    <row r="43" spans="1:19" ht="12.75" customHeight="1" x14ac:dyDescent="0.2">
      <c r="A43" s="369"/>
      <c r="B43" s="370" t="str">
        <f>Badges!C26</f>
        <v>Add transitions</v>
      </c>
      <c r="C43" s="372" t="str">
        <f>IF(Badges!J26="A","A"," ")</f>
        <v xml:space="preserve"> </v>
      </c>
      <c r="E43" s="369"/>
      <c r="F43" s="370" t="str">
        <f>Badges!C101</f>
        <v>Host a script-dissection party with</v>
      </c>
      <c r="G43" s="372" t="str">
        <f>IF(Badges!J101="A","A"," ")</f>
        <v xml:space="preserve"> </v>
      </c>
      <c r="I43" s="369"/>
      <c r="J43" s="370" t="str">
        <f>Badges!C175</f>
        <v>Try the eyewitness challenge</v>
      </c>
      <c r="K43" s="372" t="str">
        <f>IF(Badges!J175="A","A"," ")</f>
        <v xml:space="preserve"> </v>
      </c>
      <c r="M43" s="369"/>
      <c r="N43" s="370" t="str">
        <f>Badges!C249</f>
        <v>Take part in the night shift</v>
      </c>
      <c r="O43" s="372" t="str">
        <f>IF(Badges!J249="A","A"," ")</f>
        <v xml:space="preserve"> </v>
      </c>
      <c r="Q43" s="369"/>
      <c r="R43" s="370" t="str">
        <f>Badges!C322</f>
        <v>Develop your "pitch."</v>
      </c>
      <c r="S43" s="372" t="str">
        <f>IF(Badges!J322="A","A"," ")</f>
        <v xml:space="preserve"> </v>
      </c>
    </row>
    <row r="44" spans="1:19" x14ac:dyDescent="0.2">
      <c r="A44" s="583" t="str">
        <f>Badges!B29</f>
        <v>Eating for Beauty</v>
      </c>
      <c r="B44" s="584"/>
      <c r="C44" s="584"/>
      <c r="E44" s="369"/>
      <c r="F44" s="370" t="str">
        <f>Badges!C102</f>
        <v>Read two scripts</v>
      </c>
      <c r="G44" s="372" t="str">
        <f>IF(Badges!J102="A","A"," ")</f>
        <v xml:space="preserve"> </v>
      </c>
      <c r="I44" s="369"/>
      <c r="J44" s="370" t="str">
        <f>Badges!C176</f>
        <v>Make some impressions</v>
      </c>
      <c r="K44" s="372" t="str">
        <f>IF(Badges!J176="A","A"," ")</f>
        <v xml:space="preserve"> </v>
      </c>
      <c r="M44" s="369"/>
      <c r="N44" s="370" t="str">
        <f>Badges!C250</f>
        <v>Create a photo essay</v>
      </c>
      <c r="O44" s="372" t="str">
        <f>IF(Badges!J250="A","A"," ")</f>
        <v xml:space="preserve"> </v>
      </c>
      <c r="Q44" s="369"/>
      <c r="R44" s="370" t="str">
        <f>Badges!C323</f>
        <v>Make a mock up of an</v>
      </c>
      <c r="S44" s="372" t="str">
        <f>IF(Badges!J323="A","A"," ")</f>
        <v xml:space="preserve"> </v>
      </c>
    </row>
    <row r="45" spans="1:19" x14ac:dyDescent="0.2">
      <c r="A45" s="369">
        <v>1</v>
      </c>
      <c r="B45" s="370" t="str">
        <f>Badges!C30</f>
        <v>Know how good nutrition helps your</v>
      </c>
      <c r="C45" s="371"/>
      <c r="E45" s="369">
        <v>2</v>
      </c>
      <c r="F45" s="370" t="str">
        <f>Badges!C103</f>
        <v>Come up with an idea for a story</v>
      </c>
      <c r="G45" s="371"/>
      <c r="I45" s="369">
        <v>3</v>
      </c>
      <c r="J45" s="370" t="str">
        <f>Badges!C177</f>
        <v xml:space="preserve">Try the science  </v>
      </c>
      <c r="K45" s="371"/>
      <c r="M45" s="369">
        <v>4</v>
      </c>
      <c r="N45" s="370" t="str">
        <f>Badges!C251</f>
        <v>Explore nature at night</v>
      </c>
      <c r="O45" s="371"/>
      <c r="Q45" s="369">
        <v>5</v>
      </c>
      <c r="R45" s="370" t="str">
        <f>Badges!C324</f>
        <v>Practice sharing your business</v>
      </c>
      <c r="S45" s="371"/>
    </row>
    <row r="46" spans="1:19" x14ac:dyDescent="0.2">
      <c r="A46" s="369"/>
      <c r="B46" s="370" t="str">
        <f>Badges!C31</f>
        <v>Eat by color</v>
      </c>
      <c r="C46" s="372" t="str">
        <f>IF(Badges!J31="A","A"," ")</f>
        <v xml:space="preserve"> </v>
      </c>
      <c r="E46" s="369"/>
      <c r="F46" s="370" t="str">
        <f>Badges!C104</f>
        <v>Look into your own life</v>
      </c>
      <c r="G46" s="372" t="str">
        <f>IF(Badges!J104="A","A"," ")</f>
        <v xml:space="preserve"> </v>
      </c>
      <c r="I46" s="369"/>
      <c r="J46" s="370" t="str">
        <f>Badges!C178</f>
        <v>Forensic chemistry</v>
      </c>
      <c r="K46" s="372" t="str">
        <f>IF(Badges!J178="A","A"," ")</f>
        <v xml:space="preserve"> </v>
      </c>
      <c r="M46" s="369"/>
      <c r="N46" s="370" t="str">
        <f>Badges!C252</f>
        <v>Examine the night sky</v>
      </c>
      <c r="O46" s="372" t="str">
        <f>IF(Badges!J252="A","A"," ")</f>
        <v xml:space="preserve"> </v>
      </c>
      <c r="Q46" s="369"/>
      <c r="R46" s="370" t="str">
        <f>Badges!C325</f>
        <v>Present your idea to someone who</v>
      </c>
      <c r="S46" s="372" t="str">
        <f>IF(Badges!J325="A","A"," ")</f>
        <v xml:space="preserve"> </v>
      </c>
    </row>
    <row r="47" spans="1:19" x14ac:dyDescent="0.2">
      <c r="A47" s="369"/>
      <c r="B47" s="370" t="str">
        <f>Badges!C32</f>
        <v>Have a food-log challenge with</v>
      </c>
      <c r="C47" s="372" t="str">
        <f>IF(Badges!J32="A","A"," ")</f>
        <v xml:space="preserve"> </v>
      </c>
      <c r="E47" s="369"/>
      <c r="F47" s="370" t="str">
        <f>Badges!C105</f>
        <v>Add to a story you already know</v>
      </c>
      <c r="G47" s="372" t="str">
        <f>IF(Badges!J105="A","A"," ")</f>
        <v xml:space="preserve"> </v>
      </c>
      <c r="I47" s="369"/>
      <c r="J47" s="370" t="str">
        <f>Badges!C179</f>
        <v>Forensic physics</v>
      </c>
      <c r="K47" s="372" t="str">
        <f>IF(Badges!J179="A","A"," ")</f>
        <v>A</v>
      </c>
      <c r="M47" s="369"/>
      <c r="N47" s="370" t="str">
        <f>Badges!C253</f>
        <v>Create a nocturnal animal</v>
      </c>
      <c r="O47" s="372" t="str">
        <f>IF(Badges!J253="A","A"," ")</f>
        <v xml:space="preserve"> </v>
      </c>
      <c r="Q47" s="369"/>
      <c r="R47" s="370" t="str">
        <f>Badges!C326</f>
        <v>Present to an expert</v>
      </c>
      <c r="S47" s="372" t="str">
        <f>IF(Badges!J326="A","A"," ")</f>
        <v xml:space="preserve"> </v>
      </c>
    </row>
    <row r="48" spans="1:19" x14ac:dyDescent="0.2">
      <c r="A48" s="369"/>
      <c r="B48" s="370" t="str">
        <f>Badges!C33</f>
        <v>Make your own food pyramid</v>
      </c>
      <c r="C48" s="372" t="str">
        <f>IF(Badges!J33="A","A"," ")</f>
        <v xml:space="preserve"> </v>
      </c>
      <c r="E48" s="369"/>
      <c r="F48" s="370" t="str">
        <f>Badges!C106</f>
        <v>Play Story Maker</v>
      </c>
      <c r="G48" s="372" t="str">
        <f>IF(Badges!J106="A","A"," ")</f>
        <v xml:space="preserve"> </v>
      </c>
      <c r="I48" s="369"/>
      <c r="J48" s="370" t="str">
        <f>Badges!C180</f>
        <v>Forensic biology</v>
      </c>
      <c r="K48" s="372" t="str">
        <f>IF(Badges!J180="A","A"," ")</f>
        <v xml:space="preserve"> </v>
      </c>
      <c r="M48" s="369"/>
      <c r="N48" s="370" t="str">
        <f>Badges!C254</f>
        <v>Sketch a landscape plan for your</v>
      </c>
      <c r="O48" s="372" t="str">
        <f>IF(Badges!J254="A","A"," ")</f>
        <v xml:space="preserve"> </v>
      </c>
      <c r="Q48" s="369"/>
      <c r="R48" s="370" t="str">
        <f>Badges!C327</f>
        <v>Gather a group of clients</v>
      </c>
      <c r="S48" s="372" t="str">
        <f>IF(Badges!J327="A","A"," ")</f>
        <v xml:space="preserve"> </v>
      </c>
    </row>
    <row r="49" spans="1:19" x14ac:dyDescent="0.2">
      <c r="A49" s="369">
        <v>2</v>
      </c>
      <c r="B49" s="370" t="str">
        <f>Badges!C34</f>
        <v>Find out how what you eat affects</v>
      </c>
      <c r="C49" s="371"/>
      <c r="E49" s="369">
        <v>3</v>
      </c>
      <c r="F49" s="370" t="str">
        <f>Badges!C107</f>
        <v>Get to know your characters</v>
      </c>
      <c r="G49" s="371"/>
      <c r="I49" s="369">
        <v>4</v>
      </c>
      <c r="J49" s="370" t="str">
        <f>Badges!C181</f>
        <v>Key in to body language</v>
      </c>
      <c r="K49" s="371"/>
      <c r="M49" s="369">
        <v>5</v>
      </c>
      <c r="N49" s="370" t="str">
        <f>Badges!C255</f>
        <v>Host the Extreme Nighttime Party</v>
      </c>
      <c r="O49" s="371"/>
      <c r="Q49" s="583" t="str">
        <f>Badges!B330</f>
        <v>Netiquette</v>
      </c>
      <c r="R49" s="584"/>
      <c r="S49" s="584"/>
    </row>
    <row r="50" spans="1:19" x14ac:dyDescent="0.2">
      <c r="A50" s="369"/>
      <c r="B50" s="370" t="str">
        <f>Badges!C35</f>
        <v>Get enough water</v>
      </c>
      <c r="C50" s="372" t="str">
        <f>IF(Badges!J35="A","A"," ")</f>
        <v xml:space="preserve"> </v>
      </c>
      <c r="E50" s="369"/>
      <c r="F50" s="370" t="str">
        <f>Badges!C108</f>
        <v>Spend some time people watching</v>
      </c>
      <c r="G50" s="372" t="str">
        <f>IF(Badges!J108="A","A"," ")</f>
        <v xml:space="preserve"> </v>
      </c>
      <c r="I50" s="369"/>
      <c r="J50" s="370" t="str">
        <f>Badges!C182</f>
        <v>Find out about "tells"</v>
      </c>
      <c r="K50" s="372" t="str">
        <f>IF(Badges!J182="A","A"," ")</f>
        <v xml:space="preserve"> </v>
      </c>
      <c r="M50" s="369"/>
      <c r="N50" s="370" t="str">
        <f>Badges!C256</f>
        <v>A "night" activity for younger Girl</v>
      </c>
      <c r="O50" s="372" t="str">
        <f>IF(Badges!J256="A","A"," ")</f>
        <v xml:space="preserve"> </v>
      </c>
      <c r="Q50" s="369">
        <v>1</v>
      </c>
      <c r="R50" s="370" t="str">
        <f>Badges!C331</f>
        <v>Explore "oops!" and "wow!"</v>
      </c>
      <c r="S50" s="371"/>
    </row>
    <row r="51" spans="1:19" x14ac:dyDescent="0.2">
      <c r="A51" s="369"/>
      <c r="B51" s="370" t="str">
        <f>Badges!C36</f>
        <v>Make a Top 10 list of antioxidant-</v>
      </c>
      <c r="C51" s="372" t="str">
        <f>IF(Badges!J36="A","A"," ")</f>
        <v xml:space="preserve"> </v>
      </c>
      <c r="E51" s="369"/>
      <c r="F51" s="370" t="str">
        <f>Badges!C109</f>
        <v>Exaggerate details about people</v>
      </c>
      <c r="G51" s="372" t="str">
        <f>IF(Badges!J109="A","A"," ")</f>
        <v xml:space="preserve"> </v>
      </c>
      <c r="I51" s="369"/>
      <c r="J51" s="370" t="str">
        <f>Badges!C183</f>
        <v>Research body language</v>
      </c>
      <c r="K51" s="372" t="str">
        <f>IF(Badges!J183="A","A"," ")</f>
        <v xml:space="preserve"> </v>
      </c>
      <c r="M51" s="369"/>
      <c r="N51" s="370" t="str">
        <f>Badges!C257</f>
        <v>A "Power Down!" night</v>
      </c>
      <c r="O51" s="372" t="str">
        <f>IF(Badges!J257="A","A"," ")</f>
        <v xml:space="preserve"> </v>
      </c>
      <c r="Q51" s="369"/>
      <c r="R51" s="370" t="str">
        <f>Badges!C332</f>
        <v>Brainstorm some "oops" and "wow"</v>
      </c>
      <c r="S51" s="372" t="str">
        <f>IF(Badges!J332="A","A"," ")</f>
        <v xml:space="preserve"> </v>
      </c>
    </row>
    <row r="52" spans="1:19" x14ac:dyDescent="0.2">
      <c r="A52" s="369"/>
      <c r="B52" s="370" t="str">
        <f>Badges!C37</f>
        <v>Do a grocery-store scavenger hunt</v>
      </c>
      <c r="C52" s="372" t="str">
        <f>IF(Badges!J37="A","A"," ")</f>
        <v xml:space="preserve"> </v>
      </c>
      <c r="E52" s="369"/>
      <c r="F52" s="370" t="str">
        <f>Badges!C110</f>
        <v>Mix and match</v>
      </c>
      <c r="G52" s="372" t="str">
        <f>IF(Badges!J110="A","A"," ")</f>
        <v xml:space="preserve"> </v>
      </c>
      <c r="I52" s="369"/>
      <c r="J52" s="370" t="str">
        <f>Badges!C184</f>
        <v>Check out voice analysis</v>
      </c>
      <c r="K52" s="372" t="str">
        <f>IF(Badges!J184="A","A"," ")</f>
        <v>A</v>
      </c>
      <c r="M52" s="369"/>
      <c r="N52" s="370" t="str">
        <f>Badges!C258</f>
        <v>A nighttime legend</v>
      </c>
      <c r="O52" s="372" t="str">
        <f>IF(Badges!J258="A","A"," ")</f>
        <v xml:space="preserve"> </v>
      </c>
      <c r="Q52" s="369"/>
      <c r="R52" s="370" t="str">
        <f>Badges!C333</f>
        <v>Interview someone with a job that</v>
      </c>
      <c r="S52" s="372" t="str">
        <f>IF(Badges!J333="A","A"," ")</f>
        <v xml:space="preserve"> </v>
      </c>
    </row>
    <row r="53" spans="1:19" x14ac:dyDescent="0.2">
      <c r="A53" s="369">
        <v>3</v>
      </c>
      <c r="B53" s="370" t="str">
        <f>Badges!C38</f>
        <v>Explore how your diet affects your</v>
      </c>
      <c r="C53" s="371"/>
      <c r="E53" s="369">
        <v>4</v>
      </c>
      <c r="F53" s="370" t="str">
        <f>Badges!C111</f>
        <v>Build the plot</v>
      </c>
      <c r="G53" s="371"/>
      <c r="I53" s="369">
        <v>5</v>
      </c>
      <c r="J53" s="370" t="str">
        <f>Badges!C185</f>
        <v>Practice the art of detection</v>
      </c>
      <c r="K53" s="371"/>
      <c r="M53" s="583" t="str">
        <f>Badges!B261</f>
        <v>Animal Helpers</v>
      </c>
      <c r="N53" s="584"/>
      <c r="O53" s="584"/>
      <c r="Q53" s="369"/>
      <c r="R53" s="370" t="str">
        <f>Badges!C334</f>
        <v>Read four published stories</v>
      </c>
      <c r="S53" s="372" t="str">
        <f>IF(Badges!J334="A","A"," ")</f>
        <v xml:space="preserve"> </v>
      </c>
    </row>
    <row r="54" spans="1:19" x14ac:dyDescent="0.2">
      <c r="A54" s="369"/>
      <c r="B54" s="370" t="str">
        <f>Badges!C39</f>
        <v>Food makeovers</v>
      </c>
      <c r="C54" s="372" t="str">
        <f>IF(Badges!J39="A","A"," ")</f>
        <v xml:space="preserve"> </v>
      </c>
      <c r="E54" s="369"/>
      <c r="F54" s="370" t="str">
        <f>Badges!C112</f>
        <v>Fill out the worksheet using your</v>
      </c>
      <c r="G54" s="372" t="str">
        <f>IF(Badges!J112="A","A"," ")</f>
        <v xml:space="preserve"> </v>
      </c>
      <c r="I54" s="369"/>
      <c r="J54" s="370" t="str">
        <f>Badges!C186</f>
        <v>Write a scene or script for your own</v>
      </c>
      <c r="K54" s="372" t="str">
        <f>IF(Badges!J186="A","A"," ")</f>
        <v xml:space="preserve"> </v>
      </c>
      <c r="M54" s="369">
        <v>1</v>
      </c>
      <c r="N54" s="370" t="str">
        <f>Badges!C262</f>
        <v>Explore the connection between</v>
      </c>
      <c r="O54" s="371"/>
      <c r="Q54" s="369">
        <v>2</v>
      </c>
      <c r="R54" s="370" t="str">
        <f>Badges!C335</f>
        <v>Dig into stories of "ouch" -and repair</v>
      </c>
      <c r="S54" s="371"/>
    </row>
    <row r="55" spans="1:19" x14ac:dyDescent="0.2">
      <c r="A55" s="369"/>
      <c r="B55" s="370" t="str">
        <f>Badges!C40</f>
        <v>Sugar detective</v>
      </c>
      <c r="C55" s="372" t="str">
        <f>IF(Badges!J40="A","A"," ")</f>
        <v xml:space="preserve"> </v>
      </c>
      <c r="E55" s="369"/>
      <c r="F55" s="370" t="str">
        <f>Badges!C113</f>
        <v>Find your plot twists in the news</v>
      </c>
      <c r="G55" s="372" t="str">
        <f>IF(Badges!J113="A","A"," ")</f>
        <v xml:space="preserve"> </v>
      </c>
      <c r="I55" s="369"/>
      <c r="J55" s="370" t="str">
        <f>Badges!C187</f>
        <v>Sketch or sculpt a "suspect" or</v>
      </c>
      <c r="K55" s="372" t="str">
        <f>IF(Badges!J187="A","A"," ")</f>
        <v xml:space="preserve"> </v>
      </c>
      <c r="M55" s="369"/>
      <c r="N55" s="370" t="str">
        <f>Badges!C263</f>
        <v>Find out how views of animals have</v>
      </c>
      <c r="O55" s="372" t="str">
        <f>IF(Badges!J263="A","A"," ")</f>
        <v>A</v>
      </c>
      <c r="Q55" s="369"/>
      <c r="R55" s="370" t="str">
        <f>Badges!C336</f>
        <v>Go through your last 50 texts</v>
      </c>
      <c r="S55" s="372" t="str">
        <f>IF(Badges!J336="A","A"," ")</f>
        <v xml:space="preserve"> </v>
      </c>
    </row>
    <row r="56" spans="1:19" x14ac:dyDescent="0.2">
      <c r="A56" s="369"/>
      <c r="B56" s="370" t="str">
        <f>Badges!C41</f>
        <v>Chemical detective</v>
      </c>
      <c r="C56" s="372" t="str">
        <f>IF(Badges!J41="A","A"," ")</f>
        <v xml:space="preserve"> </v>
      </c>
      <c r="E56" s="369"/>
      <c r="F56" s="370" t="str">
        <f>Badges!C114</f>
        <v>Use plot twists from a familiar story</v>
      </c>
      <c r="G56" s="372" t="str">
        <f>IF(Badges!J114="A","A"," ")</f>
        <v xml:space="preserve"> </v>
      </c>
      <c r="I56" s="369"/>
      <c r="J56" s="370" t="str">
        <f>Badges!C188</f>
        <v>Create or re-create a spy scenario</v>
      </c>
      <c r="K56" s="372" t="str">
        <f>IF(Badges!J188="A","A"," ")</f>
        <v>A</v>
      </c>
      <c r="M56" s="369"/>
      <c r="N56" s="370" t="str">
        <f>Badges!C264</f>
        <v>Watch a documentary series on the</v>
      </c>
      <c r="O56" s="372" t="str">
        <f>IF(Badges!J264="A","A"," ")</f>
        <v xml:space="preserve"> </v>
      </c>
      <c r="Q56" s="369"/>
      <c r="R56" s="370" t="str">
        <f>Badges!C337</f>
        <v>Interview a psychologist, guidance</v>
      </c>
      <c r="S56" s="372" t="str">
        <f>IF(Badges!J337="A","A"," ")</f>
        <v xml:space="preserve"> </v>
      </c>
    </row>
    <row r="57" spans="1:19" x14ac:dyDescent="0.2">
      <c r="A57" s="369">
        <v>4</v>
      </c>
      <c r="B57" s="370" t="str">
        <f>Badges!C42</f>
        <v>Investigate how what you eat affects</v>
      </c>
      <c r="C57" s="371"/>
      <c r="E57" s="369">
        <v>5</v>
      </c>
      <c r="F57" s="370" t="str">
        <f>Badges!C115</f>
        <v>Write a 12-age script - and share it</v>
      </c>
      <c r="G57" s="371"/>
      <c r="I57" s="583" t="str">
        <f>Badges!B191</f>
        <v>Trailblazing</v>
      </c>
      <c r="J57" s="584"/>
      <c r="K57" s="584"/>
      <c r="M57" s="369"/>
      <c r="N57" s="370" t="str">
        <f>Badges!C265</f>
        <v>Show how animals helped at key</v>
      </c>
      <c r="O57" s="372" t="str">
        <f>IF(Badges!J265="A","A"," ")</f>
        <v xml:space="preserve"> </v>
      </c>
      <c r="Q57" s="369"/>
      <c r="R57" s="370" t="str">
        <f>Badges!C338</f>
        <v>Start a kindness practice</v>
      </c>
      <c r="S57" s="372" t="str">
        <f>IF(Badges!J338="A","A"," ")</f>
        <v xml:space="preserve"> </v>
      </c>
    </row>
    <row r="58" spans="1:19" x14ac:dyDescent="0.2">
      <c r="A58" s="369"/>
      <c r="B58" s="370" t="str">
        <f>Badges!C43</f>
        <v>Make an illustrated chart of snooze/</v>
      </c>
      <c r="C58" s="372" t="str">
        <f>IF(Badges!J43="A","A"," ")</f>
        <v xml:space="preserve"> </v>
      </c>
      <c r="E58" s="369"/>
      <c r="F58" s="370" t="str">
        <f>Badges!C116</f>
        <v>Work solo</v>
      </c>
      <c r="G58" s="372" t="str">
        <f>IF(Badges!J116="A","A"," ")</f>
        <v xml:space="preserve"> </v>
      </c>
      <c r="I58" s="369">
        <v>1</v>
      </c>
      <c r="J58" s="370" t="str">
        <f>Badges!C192</f>
        <v>Start planning your adventure</v>
      </c>
      <c r="K58" s="371"/>
      <c r="M58" s="369">
        <v>2</v>
      </c>
      <c r="N58" s="370" t="str">
        <f>Badges!C266</f>
        <v>Find out how animals help keep</v>
      </c>
      <c r="O58" s="371"/>
      <c r="Q58" s="369">
        <v>3</v>
      </c>
      <c r="R58" s="370" t="str">
        <f>Badges!C339</f>
        <v>Look at e-mail, commenting, or</v>
      </c>
      <c r="S58" s="371"/>
    </row>
    <row r="59" spans="1:19" x14ac:dyDescent="0.2">
      <c r="A59" s="369"/>
      <c r="B59" s="370" t="str">
        <f>Badges!C44</f>
        <v>Take the two-week test</v>
      </c>
      <c r="C59" s="372" t="str">
        <f>IF(Badges!J44="A","A"," ")</f>
        <v xml:space="preserve"> </v>
      </c>
      <c r="E59" s="369"/>
      <c r="F59" s="370" t="str">
        <f>Badges!C117</f>
        <v>Work with a friend</v>
      </c>
      <c r="G59" s="372" t="str">
        <f>IF(Badges!J117="A","A"," ")</f>
        <v xml:space="preserve"> </v>
      </c>
      <c r="I59" s="369"/>
      <c r="J59" s="370" t="str">
        <f>Badges!C193</f>
        <v>Ask an older Girl Scout or Girl Scout</v>
      </c>
      <c r="K59" s="372" t="str">
        <f>IF(Badges!J193="A","A"," ")</f>
        <v xml:space="preserve"> </v>
      </c>
      <c r="M59" s="369"/>
      <c r="N59" s="370" t="str">
        <f>Badges!C267</f>
        <v>Check out a safety team that uses</v>
      </c>
      <c r="O59" s="372" t="str">
        <f>IF(Badges!J267="A","A"," ")</f>
        <v xml:space="preserve"> </v>
      </c>
      <c r="Q59" s="369"/>
      <c r="R59" s="370" t="str">
        <f>Badges!C340</f>
        <v>Get into e-mail etiquette</v>
      </c>
      <c r="S59" s="372" t="str">
        <f>IF(Badges!J340="A","A"," ")</f>
        <v xml:space="preserve"> </v>
      </c>
    </row>
    <row r="60" spans="1:19" x14ac:dyDescent="0.2">
      <c r="A60" s="369"/>
      <c r="B60" s="370" t="str">
        <f>Badges!C45</f>
        <v>REM it up</v>
      </c>
      <c r="C60" s="372" t="str">
        <f>IF(Badges!J45="A","A"," ")</f>
        <v xml:space="preserve"> </v>
      </c>
      <c r="E60" s="369"/>
      <c r="F60" s="370" t="str">
        <f>Badges!C118</f>
        <v>Work with a mentor</v>
      </c>
      <c r="G60" s="372" t="str">
        <f>IF(Badges!J118="A","A"," ")</f>
        <v xml:space="preserve"> </v>
      </c>
      <c r="I60" s="369"/>
      <c r="J60" s="370" t="str">
        <f>Badges!C194</f>
        <v>Check with a member of a local</v>
      </c>
      <c r="K60" s="372" t="str">
        <f>IF(Badges!J194="A","A"," ")</f>
        <v xml:space="preserve"> </v>
      </c>
      <c r="M60" s="369"/>
      <c r="N60" s="370" t="str">
        <f>Badges!C268</f>
        <v>Talk to a trainer</v>
      </c>
      <c r="O60" s="372" t="str">
        <f>IF(Badges!J268="A","A"," ")</f>
        <v xml:space="preserve"> </v>
      </c>
      <c r="Q60" s="369"/>
      <c r="R60" s="370" t="str">
        <f>Badges!C341</f>
        <v>Find your best commenting voice</v>
      </c>
      <c r="S60" s="372" t="str">
        <f>IF(Badges!J341="A","A"," ")</f>
        <v xml:space="preserve"> </v>
      </c>
    </row>
    <row r="61" spans="1:19" ht="12.75" customHeight="1" x14ac:dyDescent="0.2">
      <c r="A61" s="369">
        <v>5</v>
      </c>
      <c r="B61" s="370" t="str">
        <f>Badges!C46</f>
        <v>Look at how your diet affects your</v>
      </c>
      <c r="C61" s="371"/>
      <c r="E61" s="583" t="str">
        <f>Badges!B122</f>
        <v>Book Artist</v>
      </c>
      <c r="F61" s="584"/>
      <c r="G61" s="584"/>
      <c r="I61" s="369"/>
      <c r="J61" s="370" t="str">
        <f>Badges!C195</f>
        <v>Do it yourself</v>
      </c>
      <c r="K61" s="372" t="str">
        <f>IF(Badges!J195="A","A"," ")</f>
        <v xml:space="preserve"> </v>
      </c>
      <c r="M61" s="369"/>
      <c r="N61" s="370" t="str">
        <f>Badges!C269</f>
        <v>Read stories about animal heroes</v>
      </c>
      <c r="O61" s="372" t="str">
        <f>IF(Badges!J269="A","A"," ")</f>
        <v xml:space="preserve"> </v>
      </c>
      <c r="Q61" s="369"/>
      <c r="R61" s="370" t="str">
        <f>Badges!C342</f>
        <v>Good net sportsmanship</v>
      </c>
      <c r="S61" s="372" t="str">
        <f>IF(Badges!J342="A","A"," ")</f>
        <v xml:space="preserve"> </v>
      </c>
    </row>
    <row r="62" spans="1:19" ht="12.75" customHeight="1" x14ac:dyDescent="0.2">
      <c r="A62" s="369"/>
      <c r="B62" s="370" t="str">
        <f>Badges!C47</f>
        <v>Take a poll of friends and family</v>
      </c>
      <c r="C62" s="372" t="str">
        <f>IF(Badges!J47="A","A"," ")</f>
        <v xml:space="preserve"> </v>
      </c>
      <c r="E62" s="369">
        <v>1</v>
      </c>
      <c r="F62" s="370" t="str">
        <f>Badges!C123</f>
        <v>Explore the art of bookbinding</v>
      </c>
      <c r="G62" s="371"/>
      <c r="I62" s="369">
        <v>2</v>
      </c>
      <c r="J62" s="370" t="str">
        <f>Badges!C196</f>
        <v>Get your body and your teamwork</v>
      </c>
      <c r="K62" s="371"/>
      <c r="M62" s="369">
        <v>3</v>
      </c>
      <c r="N62" s="370" t="str">
        <f>Badges!C270</f>
        <v>Know how animals help people</v>
      </c>
      <c r="O62" s="371"/>
      <c r="Q62" s="369">
        <v>4</v>
      </c>
      <c r="R62" s="370" t="str">
        <f>Badges!C343</f>
        <v>Decide what makes a great social</v>
      </c>
      <c r="S62" s="371"/>
    </row>
    <row r="63" spans="1:19" x14ac:dyDescent="0.2">
      <c r="A63" s="369"/>
      <c r="B63" s="370" t="str">
        <f>Badges!C48</f>
        <v>Do an exercise/energy experiment</v>
      </c>
      <c r="C63" s="372" t="str">
        <f>IF(Badges!J48="A","A"," ")</f>
        <v xml:space="preserve"> </v>
      </c>
      <c r="E63" s="369"/>
      <c r="F63" s="370" t="str">
        <f>Badges!C124</f>
        <v>Survey a book collection</v>
      </c>
      <c r="G63" s="372" t="str">
        <f>IF(Badges!J124="A","A"," ")</f>
        <v xml:space="preserve"> </v>
      </c>
      <c r="I63" s="369"/>
      <c r="J63" s="370" t="str">
        <f>Badges!C197</f>
        <v>Participate in a physically</v>
      </c>
      <c r="K63" s="372" t="str">
        <f>IF(Badges!J197="A","A"," ")</f>
        <v xml:space="preserve"> </v>
      </c>
      <c r="M63" s="369"/>
      <c r="N63" s="370" t="str">
        <f>Badges!C271</f>
        <v>Talk to a vet or psychologist</v>
      </c>
      <c r="O63" s="372" t="str">
        <f>IF(Badges!J271="A","A"," ")</f>
        <v xml:space="preserve"> </v>
      </c>
      <c r="Q63" s="369"/>
      <c r="R63" s="370" t="str">
        <f>Badges!C344</f>
        <v>Discuss some character profiles</v>
      </c>
      <c r="S63" s="372" t="str">
        <f>IF(Badges!J344="A","A"," ")</f>
        <v xml:space="preserve"> </v>
      </c>
    </row>
    <row r="64" spans="1:19" x14ac:dyDescent="0.2">
      <c r="A64" s="369"/>
      <c r="B64" s="370" t="str">
        <f>Badges!C49</f>
        <v>Create a chart or blog post</v>
      </c>
      <c r="C64" s="372" t="str">
        <f>IF(Badges!J49="A","A"," ")</f>
        <v xml:space="preserve"> </v>
      </c>
      <c r="E64" s="369"/>
      <c r="F64" s="370" t="str">
        <f>Badges!C125</f>
        <v>Interview or visit a book artist or</v>
      </c>
      <c r="G64" s="372" t="str">
        <f>IF(Badges!J125="A","A"," ")</f>
        <v xml:space="preserve"> </v>
      </c>
      <c r="I64" s="369"/>
      <c r="J64" s="370" t="str">
        <f>Badges!C198</f>
        <v>Build a teamwork and endurance</v>
      </c>
      <c r="K64" s="372" t="str">
        <f>IF(Badges!J198="A","A"," ")</f>
        <v xml:space="preserve"> </v>
      </c>
      <c r="M64" s="369"/>
      <c r="N64" s="370" t="str">
        <f>Badges!C272</f>
        <v>Visit an organization that uses</v>
      </c>
      <c r="O64" s="372" t="str">
        <f>IF(Badges!J272="A","A"," ")</f>
        <v xml:space="preserve"> </v>
      </c>
      <c r="Q64" s="369"/>
      <c r="R64" s="370" t="str">
        <f>Badges!C345</f>
        <v>Get feedback on a profile of your</v>
      </c>
      <c r="S64" s="372" t="str">
        <f>IF(Badges!J345="A","A"," ")</f>
        <v xml:space="preserve"> </v>
      </c>
    </row>
    <row r="65" spans="1:19" x14ac:dyDescent="0.2">
      <c r="A65" s="583" t="str">
        <f>Badges!B52</f>
        <v>Public Speaker</v>
      </c>
      <c r="B65" s="584"/>
      <c r="C65" s="584"/>
      <c r="E65" s="369"/>
      <c r="F65" s="370" t="str">
        <f>Badges!C126</f>
        <v>Tour a book arts center or art</v>
      </c>
      <c r="G65" s="372" t="str">
        <f>IF(Badges!J126="A","A"," ")</f>
        <v xml:space="preserve"> </v>
      </c>
      <c r="I65" s="369"/>
      <c r="J65" s="370" t="str">
        <f>Badges!C199</f>
        <v>Try a "boot camp" exercise course</v>
      </c>
      <c r="K65" s="372" t="str">
        <f>IF(Badges!J199="A","A"," ")</f>
        <v xml:space="preserve"> </v>
      </c>
      <c r="M65" s="369"/>
      <c r="N65" s="370" t="str">
        <f>Badges!C273</f>
        <v>Interview at least five pet owners</v>
      </c>
      <c r="O65" s="372" t="str">
        <f>IF(Badges!J273="A","A"," ")</f>
        <v>A</v>
      </c>
      <c r="Q65" s="369"/>
      <c r="R65" s="370" t="str">
        <f>Badges!C346</f>
        <v>Read three stories that discuss</v>
      </c>
      <c r="S65" s="372" t="str">
        <f>IF(Badges!J346="A","A"," ")</f>
        <v xml:space="preserve"> </v>
      </c>
    </row>
    <row r="66" spans="1:19" x14ac:dyDescent="0.2">
      <c r="A66" s="369">
        <v>1</v>
      </c>
      <c r="B66" s="370" t="str">
        <f>Badges!C53</f>
        <v>Get a feel for performing solo</v>
      </c>
      <c r="C66" s="371"/>
      <c r="E66" s="369">
        <v>2</v>
      </c>
      <c r="F66" s="370" t="str">
        <f>Badges!C127</f>
        <v>Get familiar with the insides of a</v>
      </c>
      <c r="G66" s="371"/>
      <c r="I66" s="369">
        <v>3</v>
      </c>
      <c r="J66" s="370" t="str">
        <f>Badges!C200</f>
        <v>Create your menu</v>
      </c>
      <c r="K66" s="371"/>
      <c r="M66" s="369">
        <v>4</v>
      </c>
      <c r="N66" s="370" t="str">
        <f>Badges!C274</f>
        <v>Check out how animals help people</v>
      </c>
      <c r="O66" s="371"/>
      <c r="Q66" s="369">
        <v>5</v>
      </c>
      <c r="R66" s="370" t="str">
        <f>Badges!C347</f>
        <v>Spread better practices</v>
      </c>
      <c r="S66" s="371"/>
    </row>
    <row r="67" spans="1:19" x14ac:dyDescent="0.2">
      <c r="A67" s="369"/>
      <c r="B67" s="370" t="str">
        <f>Badges!C54</f>
        <v>Read aloud one monologue from</v>
      </c>
      <c r="C67" s="372" t="str">
        <f>IF(Badges!J54="A","A"," ")</f>
        <v xml:space="preserve"> </v>
      </c>
      <c r="E67" s="369"/>
      <c r="F67" s="370" t="str">
        <f>Badges!C128</f>
        <v>Mend an old book</v>
      </c>
      <c r="G67" s="372" t="str">
        <f>IF(Badges!J128="A","A"," ")</f>
        <v xml:space="preserve"> </v>
      </c>
      <c r="I67" s="369"/>
      <c r="J67" s="370" t="str">
        <f>Badges!C201</f>
        <v>Find three recipes for quick meals</v>
      </c>
      <c r="K67" s="372" t="str">
        <f>IF(Badges!J201="A","A"," ")</f>
        <v xml:space="preserve"> </v>
      </c>
      <c r="M67" s="369"/>
      <c r="N67" s="370" t="str">
        <f>Badges!C275</f>
        <v>Talk to someone who trains</v>
      </c>
      <c r="O67" s="372" t="str">
        <f>IF(Badges!J275="A","A"," ")</f>
        <v xml:space="preserve"> </v>
      </c>
      <c r="Q67" s="369"/>
      <c r="R67" s="370" t="str">
        <f>Badges!C348</f>
        <v>Make it a pledge</v>
      </c>
      <c r="S67" s="372" t="str">
        <f>IF(Badges!J348="A","A"," ")</f>
        <v xml:space="preserve"> </v>
      </c>
    </row>
    <row r="68" spans="1:19" x14ac:dyDescent="0.2">
      <c r="A68" s="369"/>
      <c r="B68" s="370" t="str">
        <f>Badges!C55</f>
        <v>Read aloud two political speeches</v>
      </c>
      <c r="C68" s="372" t="str">
        <f>IF(Badges!J55="A","A"," ")</f>
        <v xml:space="preserve"> </v>
      </c>
      <c r="E68" s="369"/>
      <c r="F68" s="370" t="str">
        <f>Badges!C129</f>
        <v>Take an old book apart</v>
      </c>
      <c r="G68" s="372" t="str">
        <f>IF(Badges!J129="A","A"," ")</f>
        <v xml:space="preserve"> </v>
      </c>
      <c r="I68" s="369"/>
      <c r="J68" s="370" t="str">
        <f>Badges!C202</f>
        <v>Get into quick-energy snacks</v>
      </c>
      <c r="K68" s="372" t="str">
        <f>IF(Badges!J202="A","A"," ")</f>
        <v xml:space="preserve"> </v>
      </c>
      <c r="M68" s="369"/>
      <c r="N68" s="370" t="str">
        <f>Badges!C276</f>
        <v>Speak to someone who has an</v>
      </c>
      <c r="O68" s="372" t="str">
        <f>IF(Badges!J276="A","A"," ")</f>
        <v xml:space="preserve"> </v>
      </c>
      <c r="Q68" s="369"/>
      <c r="R68" s="370" t="str">
        <f>Badges!C349</f>
        <v>Edit into a top 10</v>
      </c>
      <c r="S68" s="372" t="str">
        <f>IF(Badges!J349="A","A"," ")</f>
        <v xml:space="preserve"> </v>
      </c>
    </row>
    <row r="69" spans="1:19" x14ac:dyDescent="0.2">
      <c r="A69" s="369"/>
      <c r="B69" s="370" t="str">
        <f>Badges!C56</f>
        <v>Read aloud three poems or one</v>
      </c>
      <c r="C69" s="372" t="str">
        <f>IF(Badges!J56="A","A"," ")</f>
        <v xml:space="preserve"> </v>
      </c>
      <c r="E69" s="369"/>
      <c r="F69" s="370" t="str">
        <f>Badges!C130</f>
        <v>Visit an antique or rare bookseller</v>
      </c>
      <c r="G69" s="372" t="str">
        <f>IF(Badges!J130="A","A"," ")</f>
        <v xml:space="preserve"> </v>
      </c>
      <c r="I69" s="369"/>
      <c r="J69" s="370" t="str">
        <f>Badges!C203</f>
        <v>Trash the trash challenge</v>
      </c>
      <c r="K69" s="372" t="str">
        <f>IF(Badges!J203="A","A"," ")</f>
        <v xml:space="preserve"> </v>
      </c>
      <c r="M69" s="369"/>
      <c r="N69" s="370" t="str">
        <f>Badges!C277</f>
        <v xml:space="preserve">Research the pros and cons of </v>
      </c>
      <c r="O69" s="372" t="str">
        <f>IF(Badges!J277="A","A"," ")</f>
        <v xml:space="preserve"> </v>
      </c>
      <c r="Q69" s="369"/>
      <c r="R69" s="370" t="str">
        <f>Badges!C350</f>
        <v>Present it</v>
      </c>
      <c r="S69" s="372" t="str">
        <f>IF(Badges!J350="A","A"," ")</f>
        <v xml:space="preserve"> </v>
      </c>
    </row>
    <row r="70" spans="1:19" ht="23.25" x14ac:dyDescent="0.35">
      <c r="A70" s="599" t="str">
        <f ca="1">MID(CELL("filename",A8),FIND(IF(ISERROR(FIND("]",CELL("filename",A8))),"$","]"),CELL("filename",A8))+1,256)</f>
        <v>Ava</v>
      </c>
      <c r="B70" s="599"/>
      <c r="C70" s="599"/>
      <c r="E70" s="610" t="s">
        <v>16</v>
      </c>
      <c r="F70" s="615"/>
      <c r="G70" s="615"/>
      <c r="I70" s="610" t="s">
        <v>16</v>
      </c>
      <c r="J70" s="610"/>
      <c r="K70" s="610"/>
      <c r="M70" s="610" t="s">
        <v>16</v>
      </c>
      <c r="N70" s="610"/>
      <c r="O70" s="610"/>
      <c r="Q70" s="610" t="s">
        <v>151</v>
      </c>
      <c r="R70" s="611"/>
      <c r="S70" s="611"/>
    </row>
    <row r="71" spans="1:19" x14ac:dyDescent="0.2">
      <c r="A71" s="364"/>
      <c r="B71" s="365"/>
      <c r="C71" s="366" t="s">
        <v>28</v>
      </c>
      <c r="E71" s="583" t="str">
        <f>Badges!B377</f>
        <v>Good Sportsmanship</v>
      </c>
      <c r="F71" s="584"/>
      <c r="G71" s="584"/>
      <c r="I71" s="583" t="str">
        <f>Badges!B446</f>
        <v>Cadette First Aid</v>
      </c>
      <c r="J71" s="584"/>
      <c r="K71" s="584"/>
      <c r="M71" s="583" t="str">
        <f>Badges!B516</f>
        <v>Budgeting</v>
      </c>
      <c r="N71" s="584"/>
      <c r="O71" s="584"/>
      <c r="Q71" s="612" t="str">
        <f>'Age-Level'!B5</f>
        <v>Silver Torch Award</v>
      </c>
      <c r="R71" s="612"/>
      <c r="S71" s="373" t="str">
        <f>IF('Age-Level'!J8="C","C",IF('Age-Level'!J8="P","P",""))</f>
        <v/>
      </c>
    </row>
    <row r="72" spans="1:19" x14ac:dyDescent="0.2">
      <c r="A72" s="577" t="str">
        <f>Summary!A21</f>
        <v>Legacy</v>
      </c>
      <c r="B72" s="577"/>
      <c r="C72" s="577"/>
      <c r="E72" s="369">
        <v>3</v>
      </c>
      <c r="F72" s="370" t="str">
        <f>Badges!C386</f>
        <v>Be a good teammate</v>
      </c>
      <c r="G72" s="371"/>
      <c r="I72" s="369">
        <v>4</v>
      </c>
      <c r="J72" s="370" t="str">
        <f>Badges!C459</f>
        <v>Know the signs of shock and how</v>
      </c>
      <c r="K72" s="371"/>
      <c r="M72" s="369">
        <v>5</v>
      </c>
      <c r="N72" s="370" t="str">
        <f>Badges!C533</f>
        <v>Create a budget that focuses on</v>
      </c>
      <c r="O72" s="371"/>
      <c r="Q72" s="612" t="str">
        <f>'Age-Level'!B9</f>
        <v>Cadette Community Service bar</v>
      </c>
      <c r="R72" s="612"/>
      <c r="S72" s="373" t="str">
        <f>IF('Age-Level'!J9="C","C",IF('Age-Level'!J9="P","P",""))</f>
        <v/>
      </c>
    </row>
    <row r="73" spans="1:19" x14ac:dyDescent="0.2">
      <c r="A73" s="608" t="str">
        <f>Summary!A22</f>
        <v>Comic Artist</v>
      </c>
      <c r="B73" s="609"/>
      <c r="C73" s="373" t="str">
        <f>IF(Badges!J376="C","C",IF(Badges!J376="P","P",""))</f>
        <v/>
      </c>
      <c r="E73" s="369"/>
      <c r="F73" s="370" t="str">
        <f>Badges!C387</f>
        <v>Play Trust, like they did on Survivor</v>
      </c>
      <c r="G73" s="372" t="str">
        <f>IF(Badges!J387="A","A"," ")</f>
        <v xml:space="preserve"> </v>
      </c>
      <c r="I73" s="369"/>
      <c r="J73" s="370" t="str">
        <f>Badges!C460</f>
        <v>Research the signs of shock and</v>
      </c>
      <c r="K73" s="372" t="str">
        <f>IF(Badges!J460="A","A"," ")</f>
        <v xml:space="preserve"> </v>
      </c>
      <c r="M73" s="369"/>
      <c r="N73" s="370" t="str">
        <f>Badges!C534</f>
        <v>Make a savings action plan</v>
      </c>
      <c r="O73" s="372" t="str">
        <f>IF(Badges!J534="A","A"," ")</f>
        <v xml:space="preserve"> </v>
      </c>
      <c r="Q73" s="612" t="str">
        <f>'Age-Level'!B12</f>
        <v>Cadette Service to Girl Scouting bar</v>
      </c>
      <c r="R73" s="612"/>
      <c r="S73" s="373" t="str">
        <f>IF('Age-Level'!J10="C","C",IF('Age-Level'!J10="P","P",""))</f>
        <v/>
      </c>
    </row>
    <row r="74" spans="1:19" x14ac:dyDescent="0.2">
      <c r="A74" s="606" t="str">
        <f>Summary!A23</f>
        <v>Good Sportsmanship</v>
      </c>
      <c r="B74" s="607"/>
      <c r="C74" s="374" t="str">
        <f>IF(Badges!J399="C","C",IF(Badges!J399="P","P",""))</f>
        <v/>
      </c>
      <c r="E74" s="369"/>
      <c r="F74" s="370" t="str">
        <f>Badges!C388</f>
        <v>Play three team-building games</v>
      </c>
      <c r="G74" s="372" t="str">
        <f>IF(Badges!J388="A","A"," ")</f>
        <v xml:space="preserve"> </v>
      </c>
      <c r="I74" s="369"/>
      <c r="J74" s="370" t="str">
        <f>Badges!C461</f>
        <v>Interview a doctor or nurse about the</v>
      </c>
      <c r="K74" s="372" t="str">
        <f>IF(Badges!J461="A","A"," ")</f>
        <v xml:space="preserve"> </v>
      </c>
      <c r="M74" s="369"/>
      <c r="N74" s="370" t="str">
        <f>Badges!C535</f>
        <v>Form a support group</v>
      </c>
      <c r="O74" s="372" t="str">
        <f>IF(Badges!J535="A","A"," ")</f>
        <v xml:space="preserve"> </v>
      </c>
      <c r="Q74" s="612" t="str">
        <f>'Age-Level'!B15</f>
        <v>Cadette Program Aide</v>
      </c>
      <c r="R74" s="612"/>
      <c r="S74" s="373" t="str">
        <f>IF('Age-Level'!J19="C","C",IF('Age-Level'!J19="P","P",""))</f>
        <v/>
      </c>
    </row>
    <row r="75" spans="1:19" x14ac:dyDescent="0.2">
      <c r="A75" s="606" t="str">
        <f>Summary!A24</f>
        <v>Finding Common Ground</v>
      </c>
      <c r="B75" s="607"/>
      <c r="C75" s="374" t="str">
        <f>IF(Badges!J422="C","C",IF(Badges!J422="P","P",""))</f>
        <v/>
      </c>
      <c r="E75" s="369"/>
      <c r="F75" s="370" t="str">
        <f>Badges!C389</f>
        <v>Play Capture the Flag</v>
      </c>
      <c r="G75" s="372" t="str">
        <f>IF(Badges!J389="A","A"," ")</f>
        <v xml:space="preserve"> </v>
      </c>
      <c r="I75" s="369"/>
      <c r="J75" s="370" t="str">
        <f>Badges!C462</f>
        <v>Ask an EMT or first responder to</v>
      </c>
      <c r="K75" s="372" t="str">
        <f>IF(Badges!J462="A","A"," ")</f>
        <v xml:space="preserve"> </v>
      </c>
      <c r="M75" s="369"/>
      <c r="N75" s="370" t="str">
        <f>Badges!C536</f>
        <v>Imagine yourself in the future</v>
      </c>
      <c r="O75" s="372" t="str">
        <f>IF(Badges!J536="A","A"," ")</f>
        <v xml:space="preserve"> </v>
      </c>
      <c r="Q75" s="612" t="str">
        <f>'Age-Level'!B20</f>
        <v>Journey Summit Pin</v>
      </c>
      <c r="R75" s="612"/>
      <c r="S75" s="373" t="str">
        <f>IF('Age-Level'!J21="C","C",IF('Age-Level'!J21="P","P",""))</f>
        <v/>
      </c>
    </row>
    <row r="76" spans="1:19" x14ac:dyDescent="0.2">
      <c r="A76" s="606" t="str">
        <f>Summary!A25</f>
        <v>New Cuisines</v>
      </c>
      <c r="B76" s="607"/>
      <c r="C76" s="374" t="str">
        <f>IF(Badges!J445="C","C",IF(Badges!J445="P","P",""))</f>
        <v/>
      </c>
      <c r="E76" s="369">
        <v>4</v>
      </c>
      <c r="F76" s="370" t="str">
        <f>Badges!C390</f>
        <v>Psych yourself up</v>
      </c>
      <c r="G76" s="371"/>
      <c r="I76" s="369">
        <v>5</v>
      </c>
      <c r="J76" s="370" t="str">
        <f>Badges!C463</f>
        <v>Learn to prevent and treat injuries</v>
      </c>
      <c r="K76" s="371"/>
      <c r="M76" s="583" t="str">
        <f>Badges!B562</f>
        <v>Financing My Dreams</v>
      </c>
      <c r="N76" s="584"/>
      <c r="O76" s="584"/>
      <c r="Q76" s="603" t="str">
        <f>'Age-Level'!C23</f>
        <v>Cookie Rally (Year 1)</v>
      </c>
      <c r="R76" s="603"/>
      <c r="S76" s="379" t="str">
        <f>IF('Age-Level'!J23="A","A"," ")</f>
        <v xml:space="preserve"> </v>
      </c>
    </row>
    <row r="77" spans="1:19" x14ac:dyDescent="0.2">
      <c r="A77" s="606" t="str">
        <f>Summary!A26</f>
        <v>Cadette First Aid</v>
      </c>
      <c r="B77" s="607"/>
      <c r="C77" s="374" t="str">
        <f>IF(Badges!J468="C","C",IF(Badges!J468="P","P",""))</f>
        <v/>
      </c>
      <c r="E77" s="369"/>
      <c r="F77" s="370" t="str">
        <f>Badges!C391</f>
        <v>But I landed my triple axel</v>
      </c>
      <c r="G77" s="372" t="str">
        <f>IF(Badges!J391="A","A"," ")</f>
        <v xml:space="preserve"> </v>
      </c>
      <c r="I77" s="369"/>
      <c r="J77" s="370" t="str">
        <f>Badges!C464</f>
        <v>Take a first aid course</v>
      </c>
      <c r="K77" s="372" t="str">
        <f>IF(Badges!J464="A","A"," ")</f>
        <v xml:space="preserve"> </v>
      </c>
      <c r="M77" s="369">
        <v>1</v>
      </c>
      <c r="N77" s="370" t="str">
        <f>Badges!C563</f>
        <v>Explore dream jobs</v>
      </c>
      <c r="O77" s="371"/>
      <c r="Q77" s="603" t="str">
        <f>'Age-Level'!C24</f>
        <v>Cookie Sales (Year 1)</v>
      </c>
      <c r="R77" s="603"/>
      <c r="S77" s="379" t="str">
        <f>IF('Age-Level'!J24="A","A"," ")</f>
        <v xml:space="preserve"> </v>
      </c>
    </row>
    <row r="78" spans="1:19" x14ac:dyDescent="0.2">
      <c r="A78" s="606" t="str">
        <f>Summary!A27</f>
        <v>Cadette Girl Scout Way</v>
      </c>
      <c r="B78" s="607"/>
      <c r="C78" s="374" t="str">
        <f>IF(Badges!J491="C","C",IF(Badges!J491="P","P",""))</f>
        <v/>
      </c>
      <c r="E78" s="369"/>
      <c r="F78" s="370" t="str">
        <f>Badges!C392</f>
        <v>Mind over matter</v>
      </c>
      <c r="G78" s="372" t="str">
        <f>IF(Badges!J392="A","A"," ")</f>
        <v xml:space="preserve"> </v>
      </c>
      <c r="I78" s="369"/>
      <c r="J78" s="370" t="str">
        <f>Badges!C465</f>
        <v>Ask a park ranger, lifeguard, or ski</v>
      </c>
      <c r="K78" s="372" t="str">
        <f>IF(Badges!J465="A","A"," ")</f>
        <v xml:space="preserve"> </v>
      </c>
      <c r="M78" s="369"/>
      <c r="N78" s="370" t="str">
        <f>Badges!C564</f>
        <v>Track your dreams</v>
      </c>
      <c r="O78" s="372" t="str">
        <f>IF(Badges!J564="A","A"," ")</f>
        <v xml:space="preserve"> </v>
      </c>
      <c r="Q78" s="603" t="str">
        <f>'Age-Level'!C25</f>
        <v>Cookie Pin (Year 1)</v>
      </c>
      <c r="R78" s="603"/>
      <c r="S78" s="379" t="str">
        <f>IF('Age-Level'!J25="A","A"," ")</f>
        <v xml:space="preserve"> </v>
      </c>
    </row>
    <row r="79" spans="1:19" x14ac:dyDescent="0.2">
      <c r="A79" s="613" t="str">
        <f>Summary!A28</f>
        <v>Trees</v>
      </c>
      <c r="B79" s="614"/>
      <c r="C79" s="375" t="str">
        <f>IF(Badges!J514="C","C",IF(Badges!J514="P","P",""))</f>
        <v/>
      </c>
      <c r="E79" s="369"/>
      <c r="F79" s="370" t="str">
        <f>Badges!C393</f>
        <v>Play sports psychology games</v>
      </c>
      <c r="G79" s="372" t="str">
        <f>IF(Badges!J393="A","A"," ")</f>
        <v xml:space="preserve"> </v>
      </c>
      <c r="I79" s="369"/>
      <c r="J79" s="370" t="str">
        <f>Badges!C466</f>
        <v xml:space="preserve">Interview a doctor or nurse  </v>
      </c>
      <c r="K79" s="372" t="str">
        <f>IF(Badges!J466="A","A"," ")</f>
        <v xml:space="preserve"> </v>
      </c>
      <c r="M79" s="369"/>
      <c r="N79" s="370" t="str">
        <f>Badges!C565</f>
        <v>Talk to people about their jobs</v>
      </c>
      <c r="O79" s="372" t="str">
        <f>IF(Badges!J565="A","A"," ")</f>
        <v xml:space="preserve"> </v>
      </c>
      <c r="Q79" s="603" t="str">
        <f>'Age-Level'!C26</f>
        <v>Cookie Rally (Year 2)</v>
      </c>
      <c r="R79" s="603"/>
      <c r="S79" s="379" t="str">
        <f>IF('Age-Level'!J26="A","A"," ")</f>
        <v xml:space="preserve"> </v>
      </c>
    </row>
    <row r="80" spans="1:19" x14ac:dyDescent="0.2">
      <c r="A80" s="577" t="str">
        <f>Summary!A29</f>
        <v>Financial Literacy</v>
      </c>
      <c r="B80" s="577"/>
      <c r="C80" s="577"/>
      <c r="E80" s="369">
        <v>5</v>
      </c>
      <c r="F80" s="370" t="str">
        <f>Badges!C394</f>
        <v>Put your definition of good</v>
      </c>
      <c r="G80" s="371"/>
      <c r="I80" s="583" t="str">
        <f>Badges!B469</f>
        <v>Cadette Girl Scout Way</v>
      </c>
      <c r="J80" s="584"/>
      <c r="K80" s="584"/>
      <c r="M80" s="369"/>
      <c r="N80" s="370" t="str">
        <f>Badges!C566</f>
        <v>Hold a group brainstorm</v>
      </c>
      <c r="O80" s="372" t="str">
        <f>IF(Badges!J566="A","A"," ")</f>
        <v xml:space="preserve"> </v>
      </c>
      <c r="Q80" s="603" t="str">
        <f>'Age-Level'!C27</f>
        <v>Cookie Sales (Year 2)</v>
      </c>
      <c r="R80" s="603"/>
      <c r="S80" s="379" t="str">
        <f>IF('Age-Level'!J27="A","A"," ")</f>
        <v xml:space="preserve"> </v>
      </c>
    </row>
    <row r="81" spans="1:22" x14ac:dyDescent="0.2">
      <c r="A81" s="608" t="str">
        <f>Summary!A30</f>
        <v>Budgeting</v>
      </c>
      <c r="B81" s="609"/>
      <c r="C81" s="373" t="str">
        <f>IF(Badges!J538="C","C",IF(Badges!J538="P","P",""))</f>
        <v/>
      </c>
      <c r="E81" s="369"/>
      <c r="F81" s="370" t="str">
        <f>Badges!C395</f>
        <v>Compete</v>
      </c>
      <c r="G81" s="372" t="str">
        <f>IF(Badges!J395="A","A"," ")</f>
        <v xml:space="preserve"> </v>
      </c>
      <c r="I81" s="369">
        <v>1</v>
      </c>
      <c r="J81" s="370" t="str">
        <f>Badges!C470</f>
        <v>Lead a group in song</v>
      </c>
      <c r="K81" s="371"/>
      <c r="M81" s="369">
        <v>2</v>
      </c>
      <c r="N81" s="370" t="str">
        <f>Badges!C567</f>
        <v>Price out buying your dream home</v>
      </c>
      <c r="O81" s="371"/>
      <c r="Q81" s="603" t="str">
        <f>'Age-Level'!C28</f>
        <v>Cookie Pin (Year 2)</v>
      </c>
      <c r="R81" s="603"/>
      <c r="S81" s="379" t="str">
        <f>IF('Age-Level'!J28="A","A"," ")</f>
        <v xml:space="preserve"> </v>
      </c>
    </row>
    <row r="82" spans="1:22" x14ac:dyDescent="0.2">
      <c r="A82" s="606" t="str">
        <f>Summary!A32</f>
        <v>Financing My Dreams</v>
      </c>
      <c r="B82" s="607"/>
      <c r="C82" s="374" t="str">
        <f>IF(Badges!J584="C","C",IF(Badges!J584="P","P",""))</f>
        <v/>
      </c>
      <c r="E82" s="369"/>
      <c r="F82" s="370" t="str">
        <f>Badges!C396</f>
        <v>Play with little kids</v>
      </c>
      <c r="G82" s="372" t="str">
        <f>IF(Badges!J396="A","A"," ")</f>
        <v xml:space="preserve"> </v>
      </c>
      <c r="I82" s="369"/>
      <c r="J82" s="370" t="str">
        <f>Badges!C471</f>
        <v>Organize a songfest</v>
      </c>
      <c r="K82" s="372" t="str">
        <f>IF(Badges!J471="A","A"," ")</f>
        <v xml:space="preserve"> </v>
      </c>
      <c r="M82" s="369"/>
      <c r="N82" s="370" t="str">
        <f>Badges!C568</f>
        <v>Go house hunting</v>
      </c>
      <c r="O82" s="372" t="str">
        <f>IF(Badges!J568="A","A"," ")</f>
        <v xml:space="preserve"> </v>
      </c>
      <c r="Q82" s="603" t="str">
        <f>'Age-Level'!C29</f>
        <v>Cookie Rally (Year 3)</v>
      </c>
      <c r="R82" s="603"/>
      <c r="S82" s="379" t="str">
        <f>IF('Age-Level'!J29="A","A"," ")</f>
        <v xml:space="preserve"> </v>
      </c>
    </row>
    <row r="83" spans="1:22" x14ac:dyDescent="0.2">
      <c r="A83" s="590" t="str">
        <f>Summary!A33</f>
        <v>Cookie Business</v>
      </c>
      <c r="B83" s="591"/>
      <c r="C83" s="592"/>
      <c r="D83" s="365"/>
      <c r="E83" s="369"/>
      <c r="F83" s="370" t="str">
        <f>Badges!C397</f>
        <v>Take on the role of referee, umpire</v>
      </c>
      <c r="G83" s="372" t="str">
        <f>IF(Badges!J397="A","A"," ")</f>
        <v xml:space="preserve"> </v>
      </c>
      <c r="I83" s="369"/>
      <c r="J83" s="370" t="str">
        <f>Badges!C472</f>
        <v>Teach an international song</v>
      </c>
      <c r="K83" s="372" t="str">
        <f>IF(Badges!J472="A","A"," ")</f>
        <v xml:space="preserve"> </v>
      </c>
      <c r="M83" s="369"/>
      <c r="N83" s="370" t="str">
        <f>Badges!C569</f>
        <v>Get expert real estate device</v>
      </c>
      <c r="O83" s="372" t="str">
        <f>IF(Badges!J569="A","A"," ")</f>
        <v xml:space="preserve"> </v>
      </c>
      <c r="Q83" s="603" t="str">
        <f>'Age-Level'!C30</f>
        <v>Cookie Sales (Year 3)</v>
      </c>
      <c r="R83" s="603"/>
      <c r="S83" s="379" t="str">
        <f>IF('Age-Level'!J30="A","A"," ")</f>
        <v xml:space="preserve"> </v>
      </c>
    </row>
    <row r="84" spans="1:22" x14ac:dyDescent="0.2">
      <c r="A84" s="606" t="str">
        <f>Summary!A34</f>
        <v>Business Plan</v>
      </c>
      <c r="B84" s="607"/>
      <c r="C84" s="374" t="str">
        <f>IF(Badges!J598="C","C",IF(Badges!J598="P","P",""))</f>
        <v>P</v>
      </c>
      <c r="E84" s="583" t="str">
        <f>Badges!B400</f>
        <v>Finding Common Ground</v>
      </c>
      <c r="F84" s="583"/>
      <c r="G84" s="583"/>
      <c r="I84" s="369"/>
      <c r="J84" s="370" t="str">
        <f>Badges!C473</f>
        <v>Help Brownies complete their Girl</v>
      </c>
      <c r="K84" s="372" t="str">
        <f>IF(Badges!J473="A","A"," ")</f>
        <v xml:space="preserve"> </v>
      </c>
      <c r="M84" s="369"/>
      <c r="N84" s="370" t="str">
        <f>Badges!C570</f>
        <v>Browse real estate ads</v>
      </c>
      <c r="O84" s="372" t="str">
        <f>IF(Badges!J570="A","A"," ")</f>
        <v xml:space="preserve"> </v>
      </c>
      <c r="Q84" s="603" t="str">
        <f>'Age-Level'!C31</f>
        <v>Cookie Pin (Year 3)</v>
      </c>
      <c r="R84" s="603"/>
      <c r="S84" s="379" t="str">
        <f>IF('Age-Level'!J31="A","A"," ")</f>
        <v xml:space="preserve"> </v>
      </c>
    </row>
    <row r="85" spans="1:22" x14ac:dyDescent="0.2">
      <c r="A85" s="606" t="str">
        <f>Summary!A36</f>
        <v>Think Big</v>
      </c>
      <c r="B85" s="607"/>
      <c r="C85" s="374" t="str">
        <f>IF(Badges!J624="C","C",IF(Badges!J624="P","P",""))</f>
        <v/>
      </c>
      <c r="E85" s="369">
        <v>1</v>
      </c>
      <c r="F85" s="370" t="str">
        <f>Badges!C401</f>
        <v>Get to know someone different from</v>
      </c>
      <c r="G85" s="371"/>
      <c r="I85" s="369">
        <v>2</v>
      </c>
      <c r="J85" s="370" t="str">
        <f>Badges!C474</f>
        <v>Celebrate Girl Scout Week</v>
      </c>
      <c r="K85" s="371"/>
      <c r="M85" s="369">
        <v>3</v>
      </c>
      <c r="N85" s="370" t="str">
        <f>Badges!C571</f>
        <v>Research dream vacations</v>
      </c>
      <c r="O85" s="371"/>
      <c r="Q85" s="603" t="str">
        <f>'Age-Level'!C33</f>
        <v>Fall Sales (Year 1)</v>
      </c>
      <c r="R85" s="603"/>
      <c r="S85" s="374" t="str">
        <f>IF('Age-Level'!J33="A","A","")</f>
        <v/>
      </c>
    </row>
    <row r="86" spans="1:22" x14ac:dyDescent="0.2">
      <c r="A86" s="417"/>
      <c r="B86" s="417"/>
      <c r="C86" s="389"/>
      <c r="E86" s="369"/>
      <c r="F86" s="370" t="str">
        <f>Badges!C402</f>
        <v>Difference of background</v>
      </c>
      <c r="G86" s="372" t="str">
        <f>IF(Badges!J402="A","A"," ")</f>
        <v xml:space="preserve"> </v>
      </c>
      <c r="I86" s="369"/>
      <c r="J86" s="370" t="str">
        <f>Badges!C475</f>
        <v>Focus on "be courageous and</v>
      </c>
      <c r="K86" s="372" t="str">
        <f>IF(Badges!J475="A","A"," ")</f>
        <v xml:space="preserve"> </v>
      </c>
      <c r="M86" s="369"/>
      <c r="N86" s="370" t="str">
        <f>Badges!C572</f>
        <v>Explore the world of travel</v>
      </c>
      <c r="O86" s="372" t="str">
        <f>IF(Badges!J572="A","A"," ")</f>
        <v xml:space="preserve"> </v>
      </c>
      <c r="Q86" s="603" t="str">
        <f>'Age-Level'!C34</f>
        <v>Fall Sales (Year 2)</v>
      </c>
      <c r="R86" s="603"/>
      <c r="S86" s="374" t="str">
        <f>IF('Age-Level'!J34="A","A","")</f>
        <v/>
      </c>
    </row>
    <row r="87" spans="1:22" x14ac:dyDescent="0.2">
      <c r="A87" s="578" t="s">
        <v>92</v>
      </c>
      <c r="B87" s="579"/>
      <c r="C87" s="579"/>
      <c r="E87" s="369"/>
      <c r="F87" s="370" t="str">
        <f>Badges!C403</f>
        <v>Difference of belief</v>
      </c>
      <c r="G87" s="372" t="str">
        <f>IF(Badges!J403="A","A"," ")</f>
        <v xml:space="preserve"> </v>
      </c>
      <c r="I87" s="369"/>
      <c r="J87" s="370" t="str">
        <f>Badges!C476</f>
        <v>Be confident and courageous</v>
      </c>
      <c r="K87" s="372" t="str">
        <f>IF(Badges!J476="A","A"," ")</f>
        <v xml:space="preserve"> </v>
      </c>
      <c r="M87" s="369"/>
      <c r="N87" s="370" t="str">
        <f>Badges!C573</f>
        <v>Visit a travel agent</v>
      </c>
      <c r="O87" s="372" t="str">
        <f>IF(Badges!J573="A","A"," ")</f>
        <v xml:space="preserve"> </v>
      </c>
      <c r="Q87" s="603" t="str">
        <f>'Age-Level'!C35</f>
        <v>Fall Sales (Year 3)</v>
      </c>
      <c r="R87" s="603"/>
      <c r="S87" s="374" t="str">
        <f>IF('Age-Level'!J35="A","A","")</f>
        <v/>
      </c>
    </row>
    <row r="88" spans="1:22" x14ac:dyDescent="0.2">
      <c r="B88" s="604" t="str">
        <f>Journey!A6</f>
        <v>aMAZE!</v>
      </c>
      <c r="C88" s="605"/>
      <c r="E88" s="369"/>
      <c r="F88" s="370" t="str">
        <f>Badges!C404</f>
        <v>Difference of opinion</v>
      </c>
      <c r="G88" s="372" t="str">
        <f>IF(Badges!J404="A","A"," ")</f>
        <v xml:space="preserve"> </v>
      </c>
      <c r="I88" s="369"/>
      <c r="J88" s="370" t="str">
        <f>Badges!C477</f>
        <v>Create a project honoring the</v>
      </c>
      <c r="K88" s="372" t="str">
        <f>IF(Badges!J477="A","A"," ")</f>
        <v xml:space="preserve"> </v>
      </c>
      <c r="M88" s="369"/>
      <c r="N88" s="370" t="str">
        <f>Badges!C574</f>
        <v>Create a tour group</v>
      </c>
      <c r="O88" s="372" t="str">
        <f>IF(Badges!J574="A","A"," ")</f>
        <v xml:space="preserve"> </v>
      </c>
      <c r="Q88" s="603" t="str">
        <f>'Age-Level'!C37</f>
        <v>Thinking Day (Year 1)</v>
      </c>
      <c r="R88" s="603"/>
      <c r="S88" s="374" t="str">
        <f>IF('Age-Level'!J37="A","A","")</f>
        <v/>
      </c>
    </row>
    <row r="89" spans="1:22" x14ac:dyDescent="0.2">
      <c r="B89" s="378" t="str">
        <f>Journey!B7</f>
        <v>The Interact Award</v>
      </c>
      <c r="C89" s="374" t="str">
        <f>IF(Journey!J17="C","C",IF(Journey!J17="P","P",""))</f>
        <v/>
      </c>
      <c r="E89" s="369">
        <v>2</v>
      </c>
      <c r="F89" s="370" t="str">
        <f>Badges!C405</f>
        <v>Make decisions in a group</v>
      </c>
      <c r="G89" s="371"/>
      <c r="I89" s="369">
        <v>3</v>
      </c>
      <c r="J89" s="370" t="str">
        <f>Badges!C478</f>
        <v>Share sisterhood through the Girl</v>
      </c>
      <c r="K89" s="371"/>
      <c r="M89" s="369">
        <v>4</v>
      </c>
      <c r="N89" s="370" t="str">
        <f>Badges!C575</f>
        <v>Make a dream giving goal</v>
      </c>
      <c r="O89" s="371"/>
      <c r="Q89" s="603" t="str">
        <f>'Age-Level'!C38</f>
        <v>Thinking Day (Year 2)</v>
      </c>
      <c r="R89" s="603"/>
      <c r="S89" s="374" t="str">
        <f>IF('Age-Level'!J38="A","A","")</f>
        <v/>
      </c>
    </row>
    <row r="90" spans="1:22" x14ac:dyDescent="0.2">
      <c r="B90" s="378" t="str">
        <f>Journey!B18</f>
        <v>The Diplomat Award</v>
      </c>
      <c r="C90" s="374" t="str">
        <f>IF(Journey!J26="C","C",IF(Journey!J26="P","P",""))</f>
        <v/>
      </c>
      <c r="E90" s="369"/>
      <c r="F90" s="370" t="str">
        <f>Badges!C406</f>
        <v>Use one of the methods from the</v>
      </c>
      <c r="G90" s="372" t="str">
        <f>IF(Badges!J406="A","A"," ")</f>
        <v xml:space="preserve"> </v>
      </c>
      <c r="I90" s="369"/>
      <c r="J90" s="370" t="str">
        <f>Badges!C479</f>
        <v>Throw a community sisterhood</v>
      </c>
      <c r="K90" s="372" t="str">
        <f>IF(Badges!J479="A","A"," ")</f>
        <v xml:space="preserve"> </v>
      </c>
      <c r="M90" s="369"/>
      <c r="N90" s="370" t="str">
        <f>Badges!C576</f>
        <v>Find local philanthropists</v>
      </c>
      <c r="O90" s="372" t="str">
        <f>IF(Badges!J576="A","A"," ")</f>
        <v xml:space="preserve"> </v>
      </c>
      <c r="Q90" s="603" t="str">
        <f>'Age-Level'!C39</f>
        <v>Thinking Day (Year 3)</v>
      </c>
      <c r="R90" s="603"/>
      <c r="S90" s="374" t="str">
        <f>IF('Age-Level'!J39="A","A","")</f>
        <v/>
      </c>
    </row>
    <row r="91" spans="1:22" x14ac:dyDescent="0.2">
      <c r="B91" s="378" t="str">
        <f>Journey!B27</f>
        <v>The Peacemaker Award</v>
      </c>
      <c r="C91" s="374" t="str">
        <f>IF(Journey!J29="C","C",IF(Journey!J29="P","P",""))</f>
        <v/>
      </c>
      <c r="E91" s="369"/>
      <c r="F91" s="370" t="str">
        <f>Badges!C407</f>
        <v>Use two of the methods</v>
      </c>
      <c r="G91" s="372" t="str">
        <f>IF(Badges!J407="A","A"," ")</f>
        <v xml:space="preserve"> </v>
      </c>
      <c r="I91" s="369"/>
      <c r="J91" s="370" t="str">
        <f>Badges!C480</f>
        <v>Spotlight a hidden heroine</v>
      </c>
      <c r="K91" s="372" t="str">
        <f>IF(Badges!J480="A","A"," ")</f>
        <v xml:space="preserve"> </v>
      </c>
      <c r="M91" s="369"/>
      <c r="N91" s="370" t="str">
        <f>Badges!C577</f>
        <v>Learn what's going on in the world of</v>
      </c>
      <c r="O91" s="372" t="str">
        <f>IF(Badges!J577="A","A"," ")</f>
        <v xml:space="preserve"> </v>
      </c>
      <c r="Q91" s="603" t="str">
        <f>'Age-Level'!C41</f>
        <v>Global Action Award</v>
      </c>
      <c r="R91" s="603"/>
      <c r="S91" s="374" t="str">
        <f>IF('Age-Level'!J41="A","A","")</f>
        <v/>
      </c>
    </row>
    <row r="92" spans="1:22" x14ac:dyDescent="0.2">
      <c r="B92" s="378" t="str">
        <f>Journey!B31</f>
        <v>Leader in Action</v>
      </c>
      <c r="C92" s="374" t="str">
        <f>IF(Journey!J38="C","C",IF(Journey!J38="P","P",""))</f>
        <v/>
      </c>
      <c r="E92" s="369"/>
      <c r="F92" s="370" t="str">
        <f>Badges!C408</f>
        <v>Try them all</v>
      </c>
      <c r="G92" s="372" t="str">
        <f>IF(Badges!J408="A","A"," ")</f>
        <v xml:space="preserve"> </v>
      </c>
      <c r="I92" s="369"/>
      <c r="J92" s="370" t="str">
        <f>Badges!C481</f>
        <v>Team up for sisterhood</v>
      </c>
      <c r="K92" s="372" t="str">
        <f>IF(Badges!J481="A","A"," ")</f>
        <v xml:space="preserve"> </v>
      </c>
      <c r="M92" s="369"/>
      <c r="N92" s="370" t="str">
        <f>Badges!C578</f>
        <v>Research your favorite charity</v>
      </c>
      <c r="O92" s="372" t="str">
        <f>IF(Badges!J578="A","A"," ")</f>
        <v xml:space="preserve"> </v>
      </c>
      <c r="Q92" s="603" t="str">
        <f>'Age-Level'!C43</f>
        <v>International Friendship Recognition</v>
      </c>
      <c r="R92" s="603"/>
      <c r="S92" s="374" t="str">
        <f>IF('Age-Level'!J43="A","A","")</f>
        <v/>
      </c>
    </row>
    <row r="93" spans="1:22" x14ac:dyDescent="0.2">
      <c r="A93" s="416"/>
      <c r="B93" s="390" t="str">
        <f>Journey!A41</f>
        <v>BREATHE</v>
      </c>
      <c r="C93" s="391"/>
      <c r="E93" s="369">
        <v>3</v>
      </c>
      <c r="F93" s="370" t="str">
        <f>Badges!C409</f>
        <v>Explore civil debate</v>
      </c>
      <c r="G93" s="371"/>
      <c r="I93" s="369">
        <v>4</v>
      </c>
      <c r="J93" s="370" t="str">
        <f>Badges!C482</f>
        <v>Leave a place better than you found</v>
      </c>
      <c r="K93" s="371"/>
      <c r="L93" s="376"/>
      <c r="M93" s="369">
        <v>5</v>
      </c>
      <c r="N93" s="370" t="str">
        <f>Badges!C579</f>
        <v>Add up your dreams</v>
      </c>
      <c r="O93" s="371"/>
      <c r="Q93" s="603" t="str">
        <f>'Age-Level'!C45</f>
        <v>Investiture</v>
      </c>
      <c r="R93" s="603"/>
      <c r="S93" s="374" t="str">
        <f>IF('Age-Level'!J45="A","A","")</f>
        <v>A</v>
      </c>
    </row>
    <row r="94" spans="1:22" x14ac:dyDescent="0.2">
      <c r="A94" s="416"/>
      <c r="B94" s="378" t="str">
        <f>Journey!B42</f>
        <v>Aware</v>
      </c>
      <c r="C94" s="374" t="str">
        <f>IF(Journey!J22="C","C",IF(Journey!J22="P","P",""))</f>
        <v/>
      </c>
      <c r="E94" s="369"/>
      <c r="F94" s="370" t="str">
        <f>Badges!C410</f>
        <v>Ask an expert to teach you the</v>
      </c>
      <c r="G94" s="372" t="str">
        <f>IF(Badges!J410="A","A"," ")</f>
        <v xml:space="preserve"> </v>
      </c>
      <c r="I94" s="369"/>
      <c r="J94" s="370" t="str">
        <f>Badges!C483</f>
        <v>Clean up a hiking trail-or clear a new</v>
      </c>
      <c r="K94" s="372" t="str">
        <f>IF(Badges!J483="A","A"," ")</f>
        <v xml:space="preserve"> </v>
      </c>
      <c r="M94" s="369"/>
      <c r="N94" s="370" t="str">
        <f>Badges!C580</f>
        <v>Plan with friends</v>
      </c>
      <c r="O94" s="372" t="str">
        <f>IF(Badges!J580="A","A"," ")</f>
        <v xml:space="preserve"> </v>
      </c>
      <c r="Q94" s="603" t="str">
        <f>'Age-Level'!C46</f>
        <v>Rededication (1st year)</v>
      </c>
      <c r="R94" s="603"/>
      <c r="S94" s="384" t="str">
        <f>IF('Age-Level'!J46="C","C","")</f>
        <v/>
      </c>
    </row>
    <row r="95" spans="1:22" x14ac:dyDescent="0.2">
      <c r="A95" s="416"/>
      <c r="B95" s="378" t="str">
        <f>Journey!B48</f>
        <v>Alert</v>
      </c>
      <c r="C95" s="374" t="str">
        <f>IF(Journey!J31="C","C",IF(Journey!J31="P","P",""))</f>
        <v/>
      </c>
      <c r="E95" s="369"/>
      <c r="F95" s="370" t="str">
        <f>Badges!C411</f>
        <v>Watch candidates for elected office</v>
      </c>
      <c r="G95" s="372" t="str">
        <f>IF(Badges!J411="A","A"," ")</f>
        <v xml:space="preserve"> </v>
      </c>
      <c r="I95" s="369"/>
      <c r="J95" s="370" t="str">
        <f>Badges!C484</f>
        <v>Help clear an invasive species from</v>
      </c>
      <c r="K95" s="372" t="str">
        <f>IF(Badges!J484="A","A"," ")</f>
        <v xml:space="preserve"> </v>
      </c>
      <c r="M95" s="369"/>
      <c r="N95" s="370" t="str">
        <f>Badges!C581</f>
        <v>Plan with your family</v>
      </c>
      <c r="O95" s="372" t="str">
        <f>IF(Badges!J581="A","A"," ")</f>
        <v xml:space="preserve"> </v>
      </c>
      <c r="Q95" s="603" t="str">
        <f>'Age-Level'!C47</f>
        <v>Rededication (2nd year)</v>
      </c>
      <c r="R95" s="603"/>
      <c r="S95" s="384" t="str">
        <f>IF('Age-Level'!J47="C","C","")</f>
        <v/>
      </c>
      <c r="U95" s="367"/>
      <c r="V95" s="367"/>
    </row>
    <row r="96" spans="1:22" x14ac:dyDescent="0.2">
      <c r="A96" s="416"/>
      <c r="B96" s="378" t="str">
        <f>Journey!B55</f>
        <v>Affirm</v>
      </c>
      <c r="C96" s="374" t="str">
        <f>IF(Journey!J34="C","C",IF(Journey!J34="P","P",""))</f>
        <v/>
      </c>
      <c r="E96" s="369"/>
      <c r="F96" s="370" t="str">
        <f>Badges!C412</f>
        <v>Understand a famous debate in</v>
      </c>
      <c r="G96" s="372" t="str">
        <f>IF(Badges!J412="A","A"," ")</f>
        <v xml:space="preserve"> </v>
      </c>
      <c r="I96" s="369"/>
      <c r="J96" s="370" t="str">
        <f>Badges!C485</f>
        <v>Help with three general-maintenance</v>
      </c>
      <c r="K96" s="372" t="str">
        <f>IF(Badges!J485="A","A"," ")</f>
        <v xml:space="preserve"> </v>
      </c>
      <c r="M96" s="369"/>
      <c r="N96" s="370" t="str">
        <f>Badges!C582</f>
        <v>Plan over and over again</v>
      </c>
      <c r="O96" s="372" t="str">
        <f>IF(Badges!J582="A","A"," ")</f>
        <v xml:space="preserve"> </v>
      </c>
      <c r="Q96" s="603" t="str">
        <f>'Age-Level'!C48</f>
        <v>Rededication (3rd year)</v>
      </c>
      <c r="R96" s="603"/>
      <c r="S96" s="384" t="str">
        <f>IF('Age-Level'!J48="C","C","")</f>
        <v/>
      </c>
      <c r="U96" s="367"/>
      <c r="V96" s="367"/>
    </row>
    <row r="97" spans="1:23" x14ac:dyDescent="0.2">
      <c r="A97" s="376"/>
      <c r="B97" s="378" t="str">
        <f>Journey!B62</f>
        <v>Leader in Action</v>
      </c>
      <c r="C97" s="374" t="str">
        <f>IF(Journey!J43="C","C",IF(Journey!J43="P","P",""))</f>
        <v/>
      </c>
      <c r="E97" s="369">
        <v>4</v>
      </c>
      <c r="F97" s="370" t="str">
        <f>Badges!C413</f>
        <v>Understand a compromise</v>
      </c>
      <c r="G97" s="371"/>
      <c r="I97" s="369">
        <v>5</v>
      </c>
      <c r="J97" s="370" t="str">
        <f>Badges!C486</f>
        <v>Enjoy Girl Scout traditions</v>
      </c>
      <c r="K97" s="371"/>
      <c r="M97" s="583" t="str">
        <f>Badges!B586</f>
        <v>Business Plan</v>
      </c>
      <c r="N97" s="584"/>
      <c r="O97" s="584"/>
      <c r="Q97" s="603" t="str">
        <f>'Age-Level'!C49</f>
        <v>Rededication (4th year)</v>
      </c>
      <c r="R97" s="603"/>
      <c r="S97" s="384" t="str">
        <f>IF('Age-Level'!J49="C","C","")</f>
        <v/>
      </c>
      <c r="U97" s="367"/>
      <c r="V97" s="367"/>
    </row>
    <row r="98" spans="1:23" ht="14.25" customHeight="1" x14ac:dyDescent="0.2">
      <c r="B98" s="420" t="str">
        <f>Journey!A75</f>
        <v>MEdia</v>
      </c>
      <c r="C98" s="421"/>
      <c r="E98" s="369"/>
      <c r="F98" s="370" t="str">
        <f>Badges!C414</f>
        <v>A community compromise</v>
      </c>
      <c r="G98" s="372" t="str">
        <f>IF(Badges!J414="A","A"," ")</f>
        <v xml:space="preserve"> </v>
      </c>
      <c r="I98" s="369"/>
      <c r="J98" s="370" t="str">
        <f>Badges!C487</f>
        <v>Make a tradition "to do" list</v>
      </c>
      <c r="K98" s="372" t="str">
        <f>IF(Badges!J487="A","A"," ")</f>
        <v xml:space="preserve"> </v>
      </c>
      <c r="M98" s="369">
        <v>1</v>
      </c>
      <c r="N98" s="370" t="str">
        <f>Badges!C587</f>
        <v>Write your mission statement and</v>
      </c>
      <c r="O98" s="371"/>
      <c r="Q98" s="603" t="str">
        <f>'Age-Level'!C50</f>
        <v>Rededication (5th year)</v>
      </c>
      <c r="R98" s="603"/>
      <c r="S98" s="384" t="str">
        <f>IF('Age-Level'!J50="C","C","")</f>
        <v/>
      </c>
      <c r="U98" s="367"/>
      <c r="V98" s="367"/>
    </row>
    <row r="99" spans="1:23" x14ac:dyDescent="0.2">
      <c r="B99" s="378" t="str">
        <f>Journey!C77</f>
        <v>Monitor</v>
      </c>
      <c r="C99" s="374" t="str">
        <f>IF(Journey!J78="C","C",IF(Journey!J78="P","P",""))</f>
        <v/>
      </c>
      <c r="E99" s="369"/>
      <c r="F99" s="370" t="str">
        <f>Badges!C415</f>
        <v>A family or friendship compromise</v>
      </c>
      <c r="G99" s="372" t="str">
        <f>IF(Badges!J415="A","A"," ")</f>
        <v xml:space="preserve"> </v>
      </c>
      <c r="I99" s="369"/>
      <c r="J99" s="370" t="str">
        <f>Badges!C488</f>
        <v>Go global</v>
      </c>
      <c r="K99" s="372" t="str">
        <f>IF(Badges!J488="A","A"," ")</f>
        <v xml:space="preserve"> </v>
      </c>
      <c r="M99" s="369"/>
      <c r="N99" s="370" t="str">
        <f>Badges!C588</f>
        <v>A mission statement is a short</v>
      </c>
      <c r="O99" s="372" t="str">
        <f>IF(Badges!J588="A","A"," ")</f>
        <v xml:space="preserve"> </v>
      </c>
      <c r="Q99" s="586" t="str">
        <f>'Age-Level'!B51</f>
        <v>My Promise, My Faith (Year 1)</v>
      </c>
      <c r="R99" s="598"/>
      <c r="S99" s="384"/>
      <c r="U99" s="422"/>
      <c r="V99" s="423"/>
      <c r="W99" s="425"/>
    </row>
    <row r="100" spans="1:23" x14ac:dyDescent="0.2">
      <c r="B100" s="378" t="str">
        <f>Journey!C80</f>
        <v>Influence</v>
      </c>
      <c r="C100" s="374" t="str">
        <f>IF(Journey!J81="C","C",IF(Journey!J81="P","P",""))</f>
        <v/>
      </c>
      <c r="E100" s="369"/>
      <c r="F100" s="370" t="str">
        <f>Badges!C416</f>
        <v>A state or national compromise</v>
      </c>
      <c r="G100" s="372" t="str">
        <f>IF(Badges!J416="A","A"," ")</f>
        <v xml:space="preserve"> </v>
      </c>
      <c r="I100" s="369"/>
      <c r="J100" s="370" t="str">
        <f>Badges!C489</f>
        <v>Learn the history of your Girl Scout</v>
      </c>
      <c r="K100" s="372" t="str">
        <f>IF(Badges!J489="A","A"," ")</f>
        <v xml:space="preserve"> </v>
      </c>
      <c r="M100" s="369">
        <v>2</v>
      </c>
      <c r="N100" s="370" t="str">
        <f>Badges!C589</f>
        <v>Increase your customer base</v>
      </c>
      <c r="O100" s="371"/>
      <c r="Q100" s="393">
        <v>1</v>
      </c>
      <c r="R100" s="418" t="str">
        <f>'Age-Level'!C52</f>
        <v>Choose one line from the Law</v>
      </c>
      <c r="S100" s="384" t="str">
        <f>IF('Age-Level'!J52="A","A","")</f>
        <v/>
      </c>
      <c r="U100" s="367"/>
      <c r="V100" s="367"/>
    </row>
    <row r="101" spans="1:23" x14ac:dyDescent="0.2">
      <c r="B101" s="378" t="str">
        <f>Journey!C83</f>
        <v>Cultivate</v>
      </c>
      <c r="C101" s="374" t="str">
        <f>IF(Journey!J84="C","C",IF(Journey!J84="P","P",""))</f>
        <v/>
      </c>
      <c r="E101" s="369">
        <v>5</v>
      </c>
      <c r="F101" s="370" t="str">
        <f>Badges!C417</f>
        <v>Find common ground through</v>
      </c>
      <c r="G101" s="371"/>
      <c r="I101" s="583" t="str">
        <f>Badges!B492</f>
        <v>Trees</v>
      </c>
      <c r="J101" s="584"/>
      <c r="K101" s="584"/>
      <c r="M101" s="369"/>
      <c r="N101" s="370" t="str">
        <f>Badges!C590</f>
        <v>What's the number one reason</v>
      </c>
      <c r="O101" s="372" t="str">
        <f>IF(Badges!J590="A","A"," ")</f>
        <v xml:space="preserve"> </v>
      </c>
      <c r="Q101" s="392">
        <v>2</v>
      </c>
      <c r="R101" s="418" t="str">
        <f>'Age-Level'!C53</f>
        <v>Find a woman in your community</v>
      </c>
      <c r="S101" s="384" t="str">
        <f>IF('Age-Level'!J53="A","A","")</f>
        <v/>
      </c>
      <c r="U101" s="367"/>
      <c r="V101" s="367"/>
    </row>
    <row r="102" spans="1:23" x14ac:dyDescent="0.2">
      <c r="B102" s="378" t="str">
        <f>Journey!B86</f>
        <v>Leader in Action</v>
      </c>
      <c r="C102" s="374" t="str">
        <f>IF(Journey!J96="C","C",IF(Journey!J96="P","P",""))</f>
        <v/>
      </c>
      <c r="E102" s="369"/>
      <c r="F102" s="370" t="str">
        <f>Badges!C418</f>
        <v>Mediate a cookie conflict</v>
      </c>
      <c r="G102" s="372" t="str">
        <f>IF(Badges!J418="A","A"," ")</f>
        <v xml:space="preserve"> </v>
      </c>
      <c r="I102" s="369">
        <v>1</v>
      </c>
      <c r="J102" s="370" t="str">
        <f>Badges!C493</f>
        <v>Try some tree fun</v>
      </c>
      <c r="K102" s="371"/>
      <c r="M102" s="369">
        <v>3</v>
      </c>
      <c r="N102" s="370" t="str">
        <f>Badges!C591</f>
        <v>Get into the details</v>
      </c>
      <c r="O102" s="371"/>
      <c r="Q102" s="392">
        <v>3</v>
      </c>
      <c r="R102" s="418" t="str">
        <f>'Age-Level'!C54</f>
        <v>Gather three inspirational quotes</v>
      </c>
      <c r="S102" s="384" t="str">
        <f>IF('Age-Level'!J54="A","A","")</f>
        <v/>
      </c>
      <c r="U102" s="367"/>
      <c r="V102" s="367"/>
    </row>
    <row r="103" spans="1:23" x14ac:dyDescent="0.2">
      <c r="B103" s="386"/>
      <c r="C103" s="386"/>
      <c r="E103" s="369"/>
      <c r="F103" s="370" t="str">
        <f>Badges!C419</f>
        <v>Mediate with a pro</v>
      </c>
      <c r="G103" s="372" t="str">
        <f>IF(Badges!J419="A","A"," ")</f>
        <v xml:space="preserve"> </v>
      </c>
      <c r="I103" s="369"/>
      <c r="J103" s="370" t="str">
        <f>Badges!C494</f>
        <v>Take a tree trip</v>
      </c>
      <c r="K103" s="372" t="str">
        <f>IF(Badges!J494="A","A"," ")</f>
        <v xml:space="preserve"> </v>
      </c>
      <c r="M103" s="369"/>
      <c r="N103" s="370" t="str">
        <f>Badges!C592</f>
        <v>Decide what you want to do with</v>
      </c>
      <c r="O103" s="372" t="str">
        <f>IF(Badges!J592="A","A"," ")</f>
        <v>A</v>
      </c>
      <c r="Q103" s="392">
        <v>4</v>
      </c>
      <c r="R103" s="418" t="str">
        <f>'Age-Level'!C55</f>
        <v>Make something to remind you</v>
      </c>
      <c r="S103" s="384" t="str">
        <f>IF('Age-Level'!J55="A","A","")</f>
        <v/>
      </c>
      <c r="U103" s="367"/>
      <c r="V103" s="367"/>
    </row>
    <row r="104" spans="1:23" x14ac:dyDescent="0.2">
      <c r="A104" s="578" t="s">
        <v>149</v>
      </c>
      <c r="B104" s="579"/>
      <c r="C104" s="579"/>
      <c r="E104" s="369"/>
      <c r="F104" s="370" t="str">
        <f>Badges!C420</f>
        <v>Suggest solutions for a current</v>
      </c>
      <c r="G104" s="372" t="str">
        <f>IF(Badges!J420="A","A"," ")</f>
        <v xml:space="preserve"> </v>
      </c>
      <c r="I104" s="369"/>
      <c r="J104" s="370" t="str">
        <f>Badges!C495</f>
        <v>Design a tree house</v>
      </c>
      <c r="K104" s="372" t="str">
        <f>IF(Badges!J495="A","A"," ")</f>
        <v xml:space="preserve"> </v>
      </c>
      <c r="M104" s="369">
        <v>4</v>
      </c>
      <c r="N104" s="370" t="str">
        <f>Badges!C593</f>
        <v>Make a risk management plan</v>
      </c>
      <c r="O104" s="371"/>
      <c r="Q104" s="392">
        <v>5</v>
      </c>
      <c r="R104" s="418" t="str">
        <f>'Age-Level'!C56</f>
        <v xml:space="preserve">Make a commitment to live what </v>
      </c>
      <c r="S104" s="384" t="str">
        <f>IF('Age-Level'!J56="A","A","")</f>
        <v/>
      </c>
      <c r="U104" s="367"/>
      <c r="V104" s="367"/>
    </row>
    <row r="105" spans="1:23" x14ac:dyDescent="0.2">
      <c r="A105" s="381"/>
      <c r="B105" s="419" t="str">
        <f>Bridging!B6</f>
        <v>Pass It On!</v>
      </c>
      <c r="C105" s="373" t="str">
        <f>IF(Bridging!J10="C","C",IF(Bridging!J10="P","P",""))</f>
        <v/>
      </c>
      <c r="E105" s="583" t="str">
        <f>Badges!B423</f>
        <v>New Cuisines</v>
      </c>
      <c r="F105" s="584"/>
      <c r="G105" s="584"/>
      <c r="I105" s="369"/>
      <c r="J105" s="370" t="str">
        <f>Badges!C496</f>
        <v>Cook a tree dish</v>
      </c>
      <c r="K105" s="372" t="str">
        <f>IF(Badges!J496="A","A"," ")</f>
        <v xml:space="preserve"> </v>
      </c>
      <c r="M105" s="369"/>
      <c r="N105" s="370" t="str">
        <f>Badges!C594</f>
        <v>A risk management plan gets you</v>
      </c>
      <c r="O105" s="372" t="str">
        <f>IF(Badges!J594="A","A"," ")</f>
        <v xml:space="preserve"> </v>
      </c>
      <c r="Q105" s="586" t="str">
        <f>'Age-Level'!B58</f>
        <v>My Promise, My Faith (Year 2)</v>
      </c>
      <c r="R105" s="598"/>
      <c r="S105" s="384"/>
      <c r="U105" s="367"/>
      <c r="V105" s="367"/>
    </row>
    <row r="106" spans="1:23" x14ac:dyDescent="0.2">
      <c r="A106" s="381"/>
      <c r="B106" s="382" t="str">
        <f>Bridging!B11</f>
        <v>Look Ahead!</v>
      </c>
      <c r="C106" s="373" t="str">
        <f>IF(Bridging!J15="C","C",IF(Bridging!J15="P","P",""))</f>
        <v/>
      </c>
      <c r="E106" s="369">
        <v>1</v>
      </c>
      <c r="F106" s="370" t="str">
        <f>Badges!C424</f>
        <v>Make a dish from another country</v>
      </c>
      <c r="G106" s="371"/>
      <c r="I106" s="369">
        <v>2</v>
      </c>
      <c r="J106" s="370" t="str">
        <f>Badges!C497</f>
        <v>Dig into the amazing science of</v>
      </c>
      <c r="K106" s="371"/>
      <c r="M106" s="369">
        <v>5</v>
      </c>
      <c r="N106" s="370" t="str">
        <f>Badges!C595</f>
        <v>Get expert feedback on your plan</v>
      </c>
      <c r="O106" s="371"/>
      <c r="Q106" s="393">
        <v>1</v>
      </c>
      <c r="R106" s="418" t="str">
        <f>'Age-Level'!C59</f>
        <v>Choose one line from the Law</v>
      </c>
      <c r="S106" s="384" t="str">
        <f>IF('Age-Level'!J59="A","A","")</f>
        <v/>
      </c>
      <c r="U106" s="367"/>
      <c r="V106" s="367"/>
    </row>
    <row r="107" spans="1:23" x14ac:dyDescent="0.2">
      <c r="A107" s="381"/>
      <c r="B107" s="418" t="str">
        <f>Bridging!C16</f>
        <v>Plan a Ceremony</v>
      </c>
      <c r="C107" s="373" t="str">
        <f>IF(Bridging!J17="C","C",IF(Bridging!J17="P","P",""))</f>
        <v/>
      </c>
      <c r="E107" s="369"/>
      <c r="F107" s="370" t="str">
        <f>Badges!C425</f>
        <v>Cook something from an area of the</v>
      </c>
      <c r="G107" s="372" t="str">
        <f>IF(Badges!J425="A","A"," ")</f>
        <v xml:space="preserve"> </v>
      </c>
      <c r="I107" s="369"/>
      <c r="J107" s="370" t="str">
        <f>Badges!C498</f>
        <v>Be a naturalist in your neighborhood</v>
      </c>
      <c r="K107" s="372" t="str">
        <f>IF(Badges!J498="A","A"," ")</f>
        <v xml:space="preserve"> </v>
      </c>
      <c r="M107" s="369"/>
      <c r="N107" s="370" t="str">
        <f>Badges!C596</f>
        <v>Once you have your business plan</v>
      </c>
      <c r="O107" s="372" t="str">
        <f>IF(Badges!J596="A","A"," ")</f>
        <v xml:space="preserve"> </v>
      </c>
      <c r="Q107" s="392">
        <v>2</v>
      </c>
      <c r="R107" s="418" t="str">
        <f>'Age-Level'!C60</f>
        <v>Find a woman in your community</v>
      </c>
      <c r="S107" s="384" t="str">
        <f>IF('Age-Level'!J60="A","A","")</f>
        <v/>
      </c>
      <c r="U107" s="367"/>
      <c r="V107" s="367"/>
    </row>
    <row r="108" spans="1:23" x14ac:dyDescent="0.2">
      <c r="B108" s="383" t="s">
        <v>150</v>
      </c>
      <c r="C108" s="373" t="str">
        <f>IF(Bridging!J18="C","C",IF(Bridging!J18="P","P",""))</f>
        <v/>
      </c>
      <c r="E108" s="369"/>
      <c r="F108" s="370" t="str">
        <f>Badges!C426</f>
        <v>Find a relative, friend, or neighbor</v>
      </c>
      <c r="G108" s="372" t="str">
        <f>IF(Badges!J426="A","A"," ")</f>
        <v xml:space="preserve"> </v>
      </c>
      <c r="I108" s="369"/>
      <c r="J108" s="370" t="str">
        <f>Badges!C499</f>
        <v>Sketch and label the parts of a tree</v>
      </c>
      <c r="K108" s="372" t="str">
        <f>IF(Badges!J499="A","A"," ")</f>
        <v xml:space="preserve"> </v>
      </c>
      <c r="M108" s="583" t="str">
        <f>Badges!B612</f>
        <v>Think Big</v>
      </c>
      <c r="N108" s="584"/>
      <c r="O108" s="584"/>
      <c r="Q108" s="392">
        <v>3</v>
      </c>
      <c r="R108" s="418" t="str">
        <f>'Age-Level'!C61</f>
        <v>Gather three inspirational quotes</v>
      </c>
      <c r="S108" s="384" t="str">
        <f>IF('Age-Level'!J61="A","A","")</f>
        <v/>
      </c>
      <c r="U108" s="367"/>
      <c r="V108" s="367"/>
    </row>
    <row r="109" spans="1:23" x14ac:dyDescent="0.2">
      <c r="B109" s="377"/>
      <c r="C109" s="425"/>
      <c r="E109" s="369"/>
      <c r="F109" s="370" t="str">
        <f>Badges!C427</f>
        <v>Let a particular ingredient be your</v>
      </c>
      <c r="G109" s="372" t="str">
        <f>IF(Badges!J427="A","A"," ")</f>
        <v xml:space="preserve"> </v>
      </c>
      <c r="I109" s="369"/>
      <c r="J109" s="370" t="str">
        <f>Badges!C500</f>
        <v>Delve into the forest life cycle</v>
      </c>
      <c r="K109" s="372" t="str">
        <f>IF(Badges!J500="A","A"," ")</f>
        <v xml:space="preserve"> </v>
      </c>
      <c r="M109" s="369">
        <v>1</v>
      </c>
      <c r="N109" s="370" t="str">
        <f>Badges!C613</f>
        <v>Come up with a big idea</v>
      </c>
      <c r="O109" s="371"/>
      <c r="Q109" s="392">
        <v>4</v>
      </c>
      <c r="R109" s="418" t="str">
        <f>'Age-Level'!C62</f>
        <v>Make something to remind you</v>
      </c>
      <c r="S109" s="384" t="str">
        <f>IF('Age-Level'!J62="A","A","")</f>
        <v/>
      </c>
      <c r="U109" s="367"/>
      <c r="V109" s="367"/>
    </row>
    <row r="110" spans="1:23" x14ac:dyDescent="0.2">
      <c r="A110" s="583" t="str">
        <f>Badges!B354</f>
        <v>Comic Artist</v>
      </c>
      <c r="B110" s="584"/>
      <c r="C110" s="584"/>
      <c r="E110" s="369">
        <v>2</v>
      </c>
      <c r="F110" s="370" t="str">
        <f>Badges!C428</f>
        <v>Discover a dish from another region</v>
      </c>
      <c r="G110" s="371"/>
      <c r="I110" s="369">
        <v>3</v>
      </c>
      <c r="J110" s="370" t="str">
        <f>Badges!C501</f>
        <v>Make a creative project starring</v>
      </c>
      <c r="K110" s="371"/>
      <c r="M110" s="369"/>
      <c r="N110" s="370" t="str">
        <f>Badges!C614</f>
        <v>As you and your friends think about</v>
      </c>
      <c r="O110" s="372" t="str">
        <f>IF(Badges!J614="A","A"," ")</f>
        <v xml:space="preserve"> </v>
      </c>
      <c r="Q110" s="392">
        <v>5</v>
      </c>
      <c r="R110" s="418" t="str">
        <f>'Age-Level'!C63</f>
        <v xml:space="preserve">Make a commitment to live what </v>
      </c>
      <c r="S110" s="384" t="str">
        <f>IF('Age-Level'!J63="A","A","")</f>
        <v/>
      </c>
      <c r="U110" s="423"/>
      <c r="V110" s="423"/>
      <c r="W110" s="425"/>
    </row>
    <row r="111" spans="1:23" x14ac:dyDescent="0.2">
      <c r="A111" s="369">
        <v>1</v>
      </c>
      <c r="B111" s="370" t="str">
        <f>Badges!C355</f>
        <v>Delve into the world of comics</v>
      </c>
      <c r="C111" s="371"/>
      <c r="E111" s="369"/>
      <c r="F111" s="370" t="str">
        <f>Badges!C429</f>
        <v>Put together a meal based on a food</v>
      </c>
      <c r="G111" s="372" t="str">
        <f>IF(Badges!J429="A","A"," ")</f>
        <v xml:space="preserve"> </v>
      </c>
      <c r="I111" s="369"/>
      <c r="J111" s="370" t="str">
        <f>Badges!C502</f>
        <v>Get tree crafty</v>
      </c>
      <c r="K111" s="372" t="str">
        <f>IF(Badges!J502="A","A"," ")</f>
        <v xml:space="preserve"> </v>
      </c>
      <c r="M111" s="369">
        <v>2</v>
      </c>
      <c r="N111" s="370" t="str">
        <f>Badges!C615</f>
        <v>Take your sales to the next level</v>
      </c>
      <c r="O111" s="371"/>
      <c r="Q111" s="586" t="str">
        <f>'Age-Level'!B65</f>
        <v>My Promise, My Faith (Year 3)</v>
      </c>
      <c r="R111" s="598"/>
      <c r="S111" s="384"/>
      <c r="U111" s="367"/>
      <c r="V111" s="367"/>
    </row>
    <row r="112" spans="1:23" x14ac:dyDescent="0.2">
      <c r="A112" s="369"/>
      <c r="B112" s="370" t="str">
        <f>Badges!C356</f>
        <v>Collect comic strips from the</v>
      </c>
      <c r="C112" s="372" t="str">
        <f>IF(Badges!J356="A","A"," ")</f>
        <v xml:space="preserve"> </v>
      </c>
      <c r="E112" s="369"/>
      <c r="F112" s="370" t="str">
        <f>Badges!C430</f>
        <v>Research and cook a regional</v>
      </c>
      <c r="G112" s="372" t="str">
        <f>IF(Badges!J430="A","A"," ")</f>
        <v xml:space="preserve"> </v>
      </c>
      <c r="I112" s="369"/>
      <c r="J112" s="370" t="str">
        <f>Badges!C503</f>
        <v>Capture a tree on your convas or the</v>
      </c>
      <c r="K112" s="372" t="str">
        <f>IF(Badges!J503="A","A"," ")</f>
        <v xml:space="preserve"> </v>
      </c>
      <c r="M112" s="369"/>
      <c r="N112" s="370" t="str">
        <f>Badges!C616</f>
        <v>When you have a big goal, you have</v>
      </c>
      <c r="O112" s="372" t="str">
        <f>IF(Badges!J616="A","A"," ")</f>
        <v xml:space="preserve"> </v>
      </c>
      <c r="Q112" s="393">
        <v>1</v>
      </c>
      <c r="R112" s="418" t="str">
        <f>'Age-Level'!C66</f>
        <v>Choose one line from the Law</v>
      </c>
      <c r="S112" s="384" t="str">
        <f>IF('Age-Level'!J66="A","A","")</f>
        <v/>
      </c>
      <c r="U112" s="367"/>
      <c r="V112" s="367"/>
    </row>
    <row r="113" spans="1:22" x14ac:dyDescent="0.2">
      <c r="A113" s="369"/>
      <c r="B113" s="370" t="str">
        <f>Badges!C357</f>
        <v>Visit with a comic artist</v>
      </c>
      <c r="C113" s="372" t="str">
        <f>IF(Badges!J357="A","A"," ")</f>
        <v xml:space="preserve"> </v>
      </c>
      <c r="E113" s="369"/>
      <c r="F113" s="370" t="str">
        <f>Badges!C431</f>
        <v>Find out how well you know your</v>
      </c>
      <c r="G113" s="372" t="str">
        <f>IF(Badges!J431="A","A"," ")</f>
        <v xml:space="preserve"> </v>
      </c>
      <c r="I113" s="369"/>
      <c r="J113" s="370" t="str">
        <f>Badges!C504</f>
        <v>Create your own tree legend</v>
      </c>
      <c r="K113" s="372" t="str">
        <f>IF(Badges!J504="A","A"," ")</f>
        <v xml:space="preserve"> </v>
      </c>
      <c r="M113" s="369">
        <v>3</v>
      </c>
      <c r="N113" s="370" t="str">
        <f>Badges!C617</f>
        <v>Sell your big dream to others</v>
      </c>
      <c r="O113" s="371"/>
      <c r="Q113" s="392">
        <v>2</v>
      </c>
      <c r="R113" s="418" t="str">
        <f>'Age-Level'!C67</f>
        <v>Find a woman in your community</v>
      </c>
      <c r="S113" s="384" t="str">
        <f>IF('Age-Level'!J67="A","A","")</f>
        <v/>
      </c>
      <c r="U113" s="367"/>
      <c r="V113" s="367"/>
    </row>
    <row r="114" spans="1:22" x14ac:dyDescent="0.2">
      <c r="A114" s="369"/>
      <c r="B114" s="370" t="str">
        <f>Badges!C358</f>
        <v>Make sticky-note comics</v>
      </c>
      <c r="C114" s="372" t="str">
        <f>IF(Badges!J358="A","A"," ")</f>
        <v xml:space="preserve"> </v>
      </c>
      <c r="E114" s="369">
        <v>3</v>
      </c>
      <c r="F114" s="370" t="str">
        <f>Badges!C432</f>
        <v>Whip up a dish from another time</v>
      </c>
      <c r="G114" s="371"/>
      <c r="I114" s="369">
        <v>4</v>
      </c>
      <c r="J114" s="370" t="str">
        <f>Badges!C505</f>
        <v>Explore the connection between</v>
      </c>
      <c r="K114" s="371"/>
      <c r="M114" s="369"/>
      <c r="N114" s="370" t="str">
        <f>Badges!C618</f>
        <v>Whether you're using your cookie</v>
      </c>
      <c r="O114" s="372" t="str">
        <f>IF(Badges!J618="A","A"," ")</f>
        <v xml:space="preserve"> </v>
      </c>
      <c r="Q114" s="392">
        <v>3</v>
      </c>
      <c r="R114" s="418" t="str">
        <f>'Age-Level'!C68</f>
        <v>Gather three inspirational quotes</v>
      </c>
      <c r="S114" s="384" t="str">
        <f>IF('Age-Level'!J68="A","A","")</f>
        <v/>
      </c>
      <c r="U114" s="367"/>
      <c r="V114" s="367"/>
    </row>
    <row r="115" spans="1:22" x14ac:dyDescent="0.2">
      <c r="A115" s="369">
        <v>2</v>
      </c>
      <c r="B115" s="370" t="str">
        <f>Badges!C359</f>
        <v>Choose a story to tell</v>
      </c>
      <c r="C115" s="371"/>
      <c r="E115" s="369"/>
      <c r="F115" s="370" t="str">
        <f>Badges!C433</f>
        <v>Try a recipe inspired by a historical</v>
      </c>
      <c r="G115" s="372" t="str">
        <f>IF(Badges!J433="A","A"," ")</f>
        <v xml:space="preserve"> </v>
      </c>
      <c r="I115" s="369"/>
      <c r="J115" s="370" t="str">
        <f>Badges!C506</f>
        <v>Debate logging, clear-cutting, and</v>
      </c>
      <c r="K115" s="372" t="str">
        <f>IF(Badges!J506="A","A"," ")</f>
        <v xml:space="preserve"> </v>
      </c>
      <c r="M115" s="369">
        <v>4</v>
      </c>
      <c r="N115" s="370" t="str">
        <f>Badges!C619</f>
        <v>Ask experts to help you take your</v>
      </c>
      <c r="O115" s="371"/>
      <c r="Q115" s="392">
        <v>4</v>
      </c>
      <c r="R115" s="418" t="str">
        <f>'Age-Level'!C69</f>
        <v>Make something to remind you</v>
      </c>
      <c r="S115" s="384" t="str">
        <f>IF('Age-Level'!J69="A","A","")</f>
        <v/>
      </c>
      <c r="U115" s="367"/>
      <c r="V115" s="367"/>
    </row>
    <row r="116" spans="1:22" x14ac:dyDescent="0.2">
      <c r="A116" s="369"/>
      <c r="B116" s="370" t="str">
        <f>Badges!C360</f>
        <v>Think of a story from your life</v>
      </c>
      <c r="C116" s="372" t="str">
        <f>IF(Badges!J360="A","A"," ")</f>
        <v xml:space="preserve"> </v>
      </c>
      <c r="E116" s="369"/>
      <c r="F116" s="370" t="str">
        <f>Badges!C434</f>
        <v>Ask a grandparent or other relative</v>
      </c>
      <c r="G116" s="372" t="str">
        <f>IF(Badges!J434="A","A"," ")</f>
        <v xml:space="preserve"> </v>
      </c>
      <c r="I116" s="369"/>
      <c r="J116" s="370" t="str">
        <f>Badges!C507</f>
        <v>Chart how wood travels</v>
      </c>
      <c r="K116" s="372" t="str">
        <f>IF(Badges!J507="A","A"," ")</f>
        <v xml:space="preserve"> </v>
      </c>
      <c r="M116" s="369"/>
      <c r="N116" s="370" t="str">
        <f>Badges!C620</f>
        <v>Show your plan to a businesswoman</v>
      </c>
      <c r="O116" s="372" t="str">
        <f>IF(Badges!J620="A","A"," ")</f>
        <v xml:space="preserve"> </v>
      </c>
      <c r="Q116" s="392">
        <v>5</v>
      </c>
      <c r="R116" s="418" t="str">
        <f>'Age-Level'!C70</f>
        <v xml:space="preserve">Make a commitment to live what </v>
      </c>
      <c r="S116" s="384" t="str">
        <f>IF('Age-Level'!J70="A","A","")</f>
        <v/>
      </c>
    </row>
    <row r="117" spans="1:22" x14ac:dyDescent="0.2">
      <c r="A117" s="369"/>
      <c r="B117" s="370" t="str">
        <f>Badges!C361</f>
        <v>Think of a story from a book or</v>
      </c>
      <c r="C117" s="372" t="str">
        <f>IF(Badges!J361="A","A"," ")</f>
        <v xml:space="preserve"> </v>
      </c>
      <c r="E117" s="369"/>
      <c r="F117" s="370" t="str">
        <f>Badges!C435</f>
        <v>Pick a piece of the past that excites</v>
      </c>
      <c r="G117" s="372" t="str">
        <f>IF(Badges!J435="A","A"," ")</f>
        <v xml:space="preserve"> </v>
      </c>
      <c r="I117" s="369"/>
      <c r="J117" s="370" t="str">
        <f>Badges!C508</f>
        <v>Create a dream tree garden</v>
      </c>
      <c r="K117" s="372" t="str">
        <f>IF(Badges!J508="A","A"," ")</f>
        <v xml:space="preserve"> </v>
      </c>
      <c r="M117" s="369">
        <v>5</v>
      </c>
      <c r="N117" s="370" t="str">
        <f>Badges!C621</f>
        <v>Share your experience in a big way</v>
      </c>
      <c r="O117" s="371"/>
      <c r="Q117" s="586" t="str">
        <f>'Age-Level'!B72</f>
        <v>Safety Award</v>
      </c>
      <c r="R117" s="598"/>
      <c r="S117" s="384"/>
    </row>
    <row r="118" spans="1:22" x14ac:dyDescent="0.2">
      <c r="A118" s="369"/>
      <c r="B118" s="370" t="str">
        <f>Badges!C362</f>
        <v>Make something up</v>
      </c>
      <c r="C118" s="372" t="str">
        <f>IF(Badges!J362="A","A"," ")</f>
        <v xml:space="preserve"> </v>
      </c>
      <c r="E118" s="369">
        <v>4</v>
      </c>
      <c r="F118" s="370" t="str">
        <f>Badges!C436</f>
        <v>Cook a dish that makes a statement</v>
      </c>
      <c r="G118" s="371"/>
      <c r="I118" s="369">
        <v>5</v>
      </c>
      <c r="J118" s="370" t="str">
        <f>Badges!C509</f>
        <v>Help trees thrive</v>
      </c>
      <c r="K118" s="371"/>
      <c r="M118" s="369"/>
      <c r="N118" s="370" t="str">
        <f>Badges!C622</f>
        <v>Think of innovative ways to let your</v>
      </c>
      <c r="O118" s="372" t="str">
        <f>IF(Badges!J622="A","A"," ")</f>
        <v xml:space="preserve"> </v>
      </c>
      <c r="Q118" s="393">
        <v>1</v>
      </c>
      <c r="R118" s="418" t="str">
        <f>'Age-Level'!C73</f>
        <v>Learn how to make a room safe for a</v>
      </c>
      <c r="S118" s="384" t="str">
        <f>IF('Age-Level'!J73="A","A","")</f>
        <v/>
      </c>
    </row>
    <row r="119" spans="1:22" x14ac:dyDescent="0.2">
      <c r="A119" s="369">
        <v>3</v>
      </c>
      <c r="B119" s="370" t="str">
        <f>Badges!C363</f>
        <v>Draw it out</v>
      </c>
      <c r="C119" s="371"/>
      <c r="E119" s="369"/>
      <c r="F119" s="370" t="str">
        <f>Badges!C437</f>
        <v>Take a processed food you love and</v>
      </c>
      <c r="G119" s="372" t="str">
        <f>IF(Badges!J437="A","A"," ")</f>
        <v xml:space="preserve"> </v>
      </c>
      <c r="I119" s="369"/>
      <c r="J119" s="370" t="str">
        <f>Badges!C510</f>
        <v>Plant a tree</v>
      </c>
      <c r="K119" s="372" t="str">
        <f>IF(Badges!J510="A","A"," ")</f>
        <v xml:space="preserve"> </v>
      </c>
      <c r="M119" s="416"/>
      <c r="N119" s="385"/>
      <c r="O119" s="425"/>
      <c r="Q119" s="392">
        <v>2</v>
      </c>
      <c r="R119" s="418" t="str">
        <f>'Age-Level'!C74</f>
        <v>Find out about water safety</v>
      </c>
      <c r="S119" s="384" t="str">
        <f>IF('Age-Level'!J74="A","A","")</f>
        <v/>
      </c>
    </row>
    <row r="120" spans="1:22" x14ac:dyDescent="0.2">
      <c r="A120" s="369"/>
      <c r="B120" s="370" t="str">
        <f>Badges!C364</f>
        <v>Use tracing paper</v>
      </c>
      <c r="C120" s="372" t="str">
        <f>IF(Badges!J364="A","A"," ")</f>
        <v xml:space="preserve"> </v>
      </c>
      <c r="E120" s="369"/>
      <c r="F120" s="370" t="str">
        <f>Badges!C438</f>
        <v>Choose a veggie protein and find a</v>
      </c>
      <c r="G120" s="372" t="str">
        <f>IF(Badges!J438="A","A"," ")</f>
        <v xml:space="preserve"> </v>
      </c>
      <c r="I120" s="369"/>
      <c r="J120" s="370" t="str">
        <f>Badges!C511</f>
        <v>Tend to a tree somewhere in your</v>
      </c>
      <c r="K120" s="372" t="str">
        <f>IF(Badges!J511="A","A"," ")</f>
        <v xml:space="preserve"> </v>
      </c>
      <c r="Q120" s="392">
        <v>3</v>
      </c>
      <c r="R120" s="418" t="str">
        <f>'Age-Level'!C75</f>
        <v>Teach a Daisy or Brownie what to do if</v>
      </c>
      <c r="S120" s="384" t="str">
        <f>IF('Age-Level'!J75="A","A","")</f>
        <v/>
      </c>
    </row>
    <row r="121" spans="1:22" x14ac:dyDescent="0.2">
      <c r="A121" s="369"/>
      <c r="B121" s="370" t="str">
        <f>Badges!C365</f>
        <v>Do a "free draw."</v>
      </c>
      <c r="C121" s="372" t="str">
        <f>IF(Badges!J365="A","A"," ")</f>
        <v xml:space="preserve"> </v>
      </c>
      <c r="E121" s="369"/>
      <c r="F121" s="370" t="str">
        <f>Badges!C439</f>
        <v>Try a recipe for a special diet</v>
      </c>
      <c r="G121" s="372" t="str">
        <f>IF(Badges!J439="A","A"," ")</f>
        <v xml:space="preserve"> </v>
      </c>
      <c r="I121" s="369"/>
      <c r="J121" s="370" t="str">
        <f>Badges!C512</f>
        <v>Shadow one of the tree caretakers</v>
      </c>
      <c r="K121" s="372" t="str">
        <f>IF(Badges!J512="A","A"," ")</f>
        <v xml:space="preserve"> </v>
      </c>
      <c r="Q121" s="392">
        <v>4</v>
      </c>
      <c r="R121" s="418" t="str">
        <f>'Age-Level'!C76</f>
        <v>With your family, make sure you have</v>
      </c>
      <c r="S121" s="384" t="str">
        <f>IF('Age-Level'!J76="A","A","")</f>
        <v/>
      </c>
    </row>
    <row r="122" spans="1:22" x14ac:dyDescent="0.2">
      <c r="A122" s="369"/>
      <c r="B122" s="370" t="str">
        <f>Badges!C366</f>
        <v>Use a how-to book, video, or</v>
      </c>
      <c r="C122" s="372" t="str">
        <f>IF(Badges!J366="A","A"," ")</f>
        <v xml:space="preserve"> </v>
      </c>
      <c r="E122" s="369">
        <v>5</v>
      </c>
      <c r="F122" s="370" t="str">
        <f>Badges!C440</f>
        <v>Share your dishes on a culinary</v>
      </c>
      <c r="G122" s="371"/>
      <c r="I122" s="583" t="str">
        <f>Badges!B516</f>
        <v>Budgeting</v>
      </c>
      <c r="J122" s="584"/>
      <c r="K122" s="584"/>
      <c r="Q122" s="392">
        <v>5</v>
      </c>
      <c r="R122" s="418" t="str">
        <f>'Age-Level'!C77</f>
        <v>Discuss bullying with your Girl Scout</v>
      </c>
      <c r="S122" s="384" t="str">
        <f>IF('Age-Level'!J77="A","A","")</f>
        <v/>
      </c>
    </row>
    <row r="123" spans="1:22" x14ac:dyDescent="0.2">
      <c r="A123" s="369">
        <v>4</v>
      </c>
      <c r="B123" s="370" t="str">
        <f>Badges!C367</f>
        <v>Frame it in four panels</v>
      </c>
      <c r="C123" s="371"/>
      <c r="E123" s="369"/>
      <c r="F123" s="370" t="str">
        <f>Badges!C441</f>
        <v>Throw a potluck party</v>
      </c>
      <c r="G123" s="372" t="str">
        <f>IF(Badges!J441="A","A"," ")</f>
        <v xml:space="preserve"> </v>
      </c>
      <c r="I123" s="369">
        <v>1</v>
      </c>
      <c r="J123" s="370" t="str">
        <f>Badges!C517</f>
        <v>Practice budgeting for your values</v>
      </c>
      <c r="K123" s="371"/>
      <c r="Q123" s="392"/>
      <c r="R123" s="392"/>
      <c r="S123" s="362"/>
    </row>
    <row r="124" spans="1:22" x14ac:dyDescent="0.2">
      <c r="A124" s="369"/>
      <c r="B124" s="370" t="str">
        <f>Badges!C368</f>
        <v>Use facial expressions</v>
      </c>
      <c r="C124" s="372" t="str">
        <f>IF(Badges!J368="A","A"," ")</f>
        <v xml:space="preserve"> </v>
      </c>
      <c r="E124" s="369"/>
      <c r="F124" s="370" t="str">
        <f>Badges!C442</f>
        <v>Host a "new cuisine" party</v>
      </c>
      <c r="G124" s="372" t="str">
        <f>IF(Badges!J442="A","A"," ")</f>
        <v xml:space="preserve"> </v>
      </c>
      <c r="I124" s="369"/>
      <c r="J124" s="370" t="str">
        <f>Badges!C518</f>
        <v>Create a team values list</v>
      </c>
      <c r="K124" s="372" t="str">
        <f>IF(Badges!J518="A","A"," ")</f>
        <v xml:space="preserve"> </v>
      </c>
      <c r="Q124" s="575"/>
      <c r="R124" s="576"/>
      <c r="S124" s="576"/>
    </row>
    <row r="125" spans="1:22" x14ac:dyDescent="0.2">
      <c r="A125" s="369"/>
      <c r="B125" s="370" t="str">
        <f>Badges!C369</f>
        <v>Use body postures</v>
      </c>
      <c r="C125" s="372" t="str">
        <f>IF(Badges!J369="A","A"," ")</f>
        <v xml:space="preserve"> </v>
      </c>
      <c r="E125" s="369"/>
      <c r="F125" s="370" t="str">
        <f>Badges!C443</f>
        <v>Hold a progressive dinner with</v>
      </c>
      <c r="G125" s="372" t="str">
        <f>IF(Badges!J443="A","A"," ")</f>
        <v xml:space="preserve"> </v>
      </c>
      <c r="I125" s="369"/>
      <c r="J125" s="370" t="str">
        <f>Badges!C519</f>
        <v>Make your own values list</v>
      </c>
      <c r="K125" s="372" t="str">
        <f>IF(Badges!J519="A","A"," ")</f>
        <v xml:space="preserve"> </v>
      </c>
    </row>
    <row r="126" spans="1:22" x14ac:dyDescent="0.2">
      <c r="A126" s="369"/>
      <c r="B126" s="370" t="str">
        <f>Badges!C370</f>
        <v xml:space="preserve">Use both facial expressions and </v>
      </c>
      <c r="C126" s="372" t="str">
        <f>IF(Badges!J370="A","A"," ")</f>
        <v xml:space="preserve"> </v>
      </c>
      <c r="E126" s="583" t="str">
        <f>Badges!B446</f>
        <v>Cadette First Aid</v>
      </c>
      <c r="F126" s="584"/>
      <c r="G126" s="584"/>
      <c r="I126" s="369"/>
      <c r="J126" s="370" t="str">
        <f>Badges!C520</f>
        <v>Find out how other people budget to</v>
      </c>
      <c r="K126" s="372" t="str">
        <f>IF(Badges!J520="A","A"," ")</f>
        <v xml:space="preserve"> </v>
      </c>
    </row>
    <row r="127" spans="1:22" x14ac:dyDescent="0.2">
      <c r="A127" s="369">
        <v>5</v>
      </c>
      <c r="B127" s="370" t="str">
        <f>Badges!C371</f>
        <v>Add the words</v>
      </c>
      <c r="C127" s="371"/>
      <c r="E127" s="369">
        <v>1</v>
      </c>
      <c r="F127" s="370" t="str">
        <f>Badges!C447</f>
        <v>Understand how to care for younger</v>
      </c>
      <c r="G127" s="371"/>
      <c r="I127" s="369">
        <v>2</v>
      </c>
      <c r="J127" s="370" t="str">
        <f>Badges!C521</f>
        <v>Learn to track your spending</v>
      </c>
      <c r="K127" s="371"/>
    </row>
    <row r="128" spans="1:22" x14ac:dyDescent="0.2">
      <c r="A128" s="369"/>
      <c r="B128" s="370" t="str">
        <f>Badges!C372</f>
        <v>Add some dialogue</v>
      </c>
      <c r="C128" s="372" t="str">
        <f>IF(Badges!J372="A","A"," ")</f>
        <v xml:space="preserve"> </v>
      </c>
      <c r="E128" s="369"/>
      <c r="F128" s="370" t="str">
        <f>Badges!C448</f>
        <v>Take a babysitting class</v>
      </c>
      <c r="G128" s="372" t="str">
        <f>IF(Badges!J448="A","A"," ")</f>
        <v xml:space="preserve"> </v>
      </c>
      <c r="I128" s="369"/>
      <c r="J128" s="370" t="str">
        <f>Badges!C522</f>
        <v>Get on the "write" track</v>
      </c>
      <c r="K128" s="372" t="str">
        <f>IF(Badges!J522="A","A"," ")</f>
        <v xml:space="preserve"> </v>
      </c>
    </row>
    <row r="129" spans="1:19" x14ac:dyDescent="0.2">
      <c r="A129" s="369"/>
      <c r="B129" s="370" t="str">
        <f>Badges!C373</f>
        <v>Add thought bubbles</v>
      </c>
      <c r="C129" s="372" t="str">
        <f>IF(Badges!J373="A","A"," ")</f>
        <v xml:space="preserve"> </v>
      </c>
      <c r="E129" s="369"/>
      <c r="F129" s="370" t="str">
        <f>Badges!C449</f>
        <v>Ask a medical professional</v>
      </c>
      <c r="G129" s="372" t="str">
        <f>IF(Badges!J449="A","A"," ")</f>
        <v xml:space="preserve"> </v>
      </c>
      <c r="I129" s="369"/>
      <c r="J129" s="370" t="str">
        <f>Badges!C523</f>
        <v>Spot spending habits</v>
      </c>
      <c r="K129" s="372" t="str">
        <f>IF(Badges!J523="A","A"," ")</f>
        <v xml:space="preserve"> </v>
      </c>
    </row>
    <row r="130" spans="1:19" x14ac:dyDescent="0.2">
      <c r="A130" s="369"/>
      <c r="B130" s="370" t="str">
        <f>Badges!C374</f>
        <v>Run a narrative in separate</v>
      </c>
      <c r="C130" s="372" t="str">
        <f>IF(Badges!J374="A","A"," ")</f>
        <v xml:space="preserve"> </v>
      </c>
      <c r="E130" s="369"/>
      <c r="F130" s="370" t="str">
        <f>Badges!C450</f>
        <v>Talk to child care professionals</v>
      </c>
      <c r="G130" s="372" t="str">
        <f>IF(Badges!J450="A","A"," ")</f>
        <v xml:space="preserve"> </v>
      </c>
      <c r="I130" s="369"/>
      <c r="J130" s="370" t="str">
        <f>Badges!C524</f>
        <v>Pretend you're a psychologist</v>
      </c>
      <c r="K130" s="372" t="str">
        <f>IF(Badges!J524="A","A"," ")</f>
        <v xml:space="preserve"> </v>
      </c>
    </row>
    <row r="131" spans="1:19" x14ac:dyDescent="0.2">
      <c r="A131" s="583" t="str">
        <f>Badges!B377</f>
        <v>Good Sportsmanship</v>
      </c>
      <c r="B131" s="584"/>
      <c r="C131" s="584"/>
      <c r="E131" s="369">
        <v>2</v>
      </c>
      <c r="F131" s="370" t="str">
        <f>Badges!C451</f>
        <v>Know how to use everything in a</v>
      </c>
      <c r="G131" s="371"/>
      <c r="I131" s="369">
        <v>3</v>
      </c>
      <c r="J131" s="370" t="str">
        <f>Badges!C525</f>
        <v>Find out about different ways to save</v>
      </c>
      <c r="K131" s="371"/>
    </row>
    <row r="132" spans="1:19" x14ac:dyDescent="0.2">
      <c r="A132" s="369">
        <v>1</v>
      </c>
      <c r="B132" s="370" t="str">
        <f>Badges!C378</f>
        <v>Create your own definition of</v>
      </c>
      <c r="C132" s="371"/>
      <c r="E132" s="369"/>
      <c r="F132" s="370" t="str">
        <f>Badges!C452</f>
        <v>Talk to a medical professional</v>
      </c>
      <c r="G132" s="372" t="str">
        <f>IF(Badges!J452="A","A"," ")</f>
        <v xml:space="preserve"> </v>
      </c>
      <c r="I132" s="369"/>
      <c r="J132" s="370" t="str">
        <f>Badges!C526</f>
        <v>Do field research</v>
      </c>
      <c r="K132" s="372" t="str">
        <f>IF(Badges!J526="A","A"," ")</f>
        <v xml:space="preserve"> </v>
      </c>
    </row>
    <row r="133" spans="1:19" x14ac:dyDescent="0.2">
      <c r="A133" s="369"/>
      <c r="B133" s="370" t="str">
        <f>Badges!C379</f>
        <v>Go to a sports event</v>
      </c>
      <c r="C133" s="372" t="str">
        <f>IF(Badges!J379="A","A"," ")</f>
        <v xml:space="preserve"> </v>
      </c>
      <c r="E133" s="369"/>
      <c r="F133" s="370" t="str">
        <f>Badges!C453</f>
        <v>Take a course</v>
      </c>
      <c r="G133" s="372" t="str">
        <f>IF(Badges!J453="A","A"," ")</f>
        <v xml:space="preserve"> </v>
      </c>
      <c r="I133" s="369"/>
      <c r="J133" s="370" t="str">
        <f>Badges!C527</f>
        <v>Let money talk</v>
      </c>
      <c r="K133" s="372" t="str">
        <f>IF(Badges!J527="A","A"," ")</f>
        <v xml:space="preserve"> </v>
      </c>
    </row>
    <row r="134" spans="1:19" x14ac:dyDescent="0.2">
      <c r="A134" s="369"/>
      <c r="B134" s="370" t="str">
        <f>Badges!C380</f>
        <v>Watch a sports series</v>
      </c>
      <c r="C134" s="372" t="str">
        <f>IF(Badges!J380="A","A"," ")</f>
        <v xml:space="preserve"> </v>
      </c>
      <c r="E134" s="369"/>
      <c r="F134" s="370" t="str">
        <f>Badges!C454</f>
        <v>Talk to an emergency responder</v>
      </c>
      <c r="G134" s="372" t="str">
        <f>IF(Badges!J454="A","A"," ")</f>
        <v xml:space="preserve"> </v>
      </c>
      <c r="I134" s="369"/>
      <c r="J134" s="370" t="str">
        <f>Badges!C528</f>
        <v>Hit the books</v>
      </c>
      <c r="K134" s="372" t="str">
        <f>IF(Badges!J528="A","A"," ")</f>
        <v xml:space="preserve"> </v>
      </c>
    </row>
    <row r="135" spans="1:19" x14ac:dyDescent="0.2">
      <c r="A135" s="369"/>
      <c r="B135" s="370" t="str">
        <f>Badges!C381</f>
        <v>Head to the Web</v>
      </c>
      <c r="C135" s="372" t="str">
        <f>IF(Badges!J381="A","A"," ")</f>
        <v xml:space="preserve"> </v>
      </c>
      <c r="E135" s="369">
        <v>3</v>
      </c>
      <c r="F135" s="370" t="str">
        <f>Badges!C455</f>
        <v>Find out how to prevent serious</v>
      </c>
      <c r="G135" s="371"/>
      <c r="I135" s="369">
        <v>4</v>
      </c>
      <c r="J135" s="370" t="str">
        <f>Badges!C529</f>
        <v>Explore different ways to give</v>
      </c>
      <c r="K135" s="371"/>
    </row>
    <row r="136" spans="1:19" x14ac:dyDescent="0.2">
      <c r="A136" s="369">
        <v>2</v>
      </c>
      <c r="B136" s="370" t="str">
        <f>Badges!C382</f>
        <v>Be a good competitor</v>
      </c>
      <c r="C136" s="371"/>
      <c r="E136" s="369"/>
      <c r="F136" s="370" t="str">
        <f>Badges!C456</f>
        <v>Talk to first aiders</v>
      </c>
      <c r="G136" s="372" t="str">
        <f>IF(Badges!J456="A","A"," ")</f>
        <v xml:space="preserve"> </v>
      </c>
      <c r="I136" s="369"/>
      <c r="J136" s="370" t="str">
        <f>Badges!C530</f>
        <v>Lead with your heart</v>
      </c>
      <c r="K136" s="372" t="str">
        <f>IF(Badges!J530="A","A"," ")</f>
        <v xml:space="preserve"> </v>
      </c>
    </row>
    <row r="137" spans="1:19" x14ac:dyDescent="0.2">
      <c r="A137" s="369"/>
      <c r="B137" s="370" t="str">
        <f>Badges!C383</f>
        <v>Make an illustrated quote book</v>
      </c>
      <c r="C137" s="372" t="str">
        <f>IF(Badges!J383="A","A"," ")</f>
        <v xml:space="preserve"> </v>
      </c>
      <c r="E137" s="369"/>
      <c r="F137" s="370" t="str">
        <f>Badges!C457</f>
        <v>Ask a wilderness expert</v>
      </c>
      <c r="G137" s="372" t="str">
        <f>IF(Badges!J457="A","A"," ")</f>
        <v xml:space="preserve"> </v>
      </c>
      <c r="I137" s="369"/>
      <c r="J137" s="370" t="str">
        <f>Badges!C531</f>
        <v>Team up with others</v>
      </c>
      <c r="K137" s="372" t="str">
        <f>IF(Badges!J531="A","A"," ")</f>
        <v xml:space="preserve"> </v>
      </c>
    </row>
    <row r="138" spans="1:19" x14ac:dyDescent="0.2">
      <c r="A138" s="369"/>
      <c r="B138" s="370" t="str">
        <f>Badges!C384</f>
        <v>Talk to an athletic director, coach</v>
      </c>
      <c r="C138" s="372" t="str">
        <f>IF(Badges!J384="A","A"," ")</f>
        <v xml:space="preserve"> </v>
      </c>
      <c r="E138" s="369"/>
      <c r="F138" s="370" t="str">
        <f>Badges!C458</f>
        <v>Find out about common injuries</v>
      </c>
      <c r="G138" s="372" t="str">
        <f>IF(Badges!J458="A","A"," ")</f>
        <v xml:space="preserve"> </v>
      </c>
      <c r="I138" s="369"/>
      <c r="J138" s="370" t="str">
        <f>Badges!C532</f>
        <v>Learn from a professional</v>
      </c>
      <c r="K138" s="372" t="str">
        <f>IF(Badges!J532="A","A"," ")</f>
        <v xml:space="preserve"> </v>
      </c>
    </row>
    <row r="139" spans="1:19" x14ac:dyDescent="0.2">
      <c r="A139" s="369"/>
      <c r="B139" s="370" t="str">
        <f>Badges!C385</f>
        <v>Get a biography of a female athlete</v>
      </c>
      <c r="C139" s="372" t="str">
        <f>IF(Badges!J385="A","A"," ")</f>
        <v xml:space="preserve"> </v>
      </c>
      <c r="E139" s="416"/>
      <c r="F139" s="417"/>
      <c r="G139" s="425"/>
      <c r="H139" s="376"/>
      <c r="I139" s="416"/>
      <c r="J139" s="417"/>
      <c r="K139" s="425"/>
      <c r="L139" s="376"/>
      <c r="M139" s="376"/>
    </row>
    <row r="140" spans="1:19" ht="23.25" x14ac:dyDescent="0.35">
      <c r="A140" s="599" t="str">
        <f ca="1">MID(CELL("filename",A78),FIND(IF(ISERROR(FIND("]",CELL("filename",A78))),"$","]"),CELL("filename",A78))+1,256)</f>
        <v>Ava</v>
      </c>
      <c r="B140" s="599"/>
      <c r="C140" s="599"/>
      <c r="E140" s="578" t="s">
        <v>62</v>
      </c>
      <c r="F140" s="585"/>
      <c r="G140" s="585"/>
      <c r="H140" s="376"/>
      <c r="I140" s="577" t="s">
        <v>148</v>
      </c>
      <c r="J140" s="577"/>
      <c r="K140" s="577"/>
      <c r="L140" s="376"/>
      <c r="M140" s="600" t="s">
        <v>148</v>
      </c>
      <c r="N140" s="601"/>
      <c r="O140" s="602"/>
      <c r="Q140" s="600" t="s">
        <v>148</v>
      </c>
      <c r="R140" s="601"/>
      <c r="S140" s="602"/>
    </row>
    <row r="141" spans="1:19" x14ac:dyDescent="0.2">
      <c r="A141" s="364"/>
      <c r="B141" s="365"/>
      <c r="C141" s="366" t="s">
        <v>29</v>
      </c>
      <c r="E141" s="588" t="str">
        <f>'Fun Patches'!C5</f>
        <v>&lt;LIST PATCH HERE&gt;</v>
      </c>
      <c r="F141" s="589"/>
      <c r="G141" s="372" t="str">
        <f>IF('Fun Patches'!J5="A","A"," ")</f>
        <v xml:space="preserve"> </v>
      </c>
      <c r="H141" s="376"/>
      <c r="I141" s="380" t="str">
        <f>'Council Own'!B6</f>
        <v>&lt;&lt;List Badge Here&gt;&gt;</v>
      </c>
      <c r="J141" s="380"/>
      <c r="K141" s="380"/>
      <c r="L141" s="376"/>
      <c r="M141" s="380" t="str">
        <f>'Council Own'!B54</f>
        <v>&lt;&lt;List Badge Here&gt;&gt;</v>
      </c>
      <c r="N141" s="380"/>
      <c r="O141" s="380"/>
      <c r="Q141" s="380" t="str">
        <f>'Council Own'!B102</f>
        <v>&lt;&lt;List Badge Here&gt;&gt;</v>
      </c>
      <c r="R141" s="380"/>
      <c r="S141" s="380"/>
    </row>
    <row r="142" spans="1:19" x14ac:dyDescent="0.2">
      <c r="A142" s="590" t="s">
        <v>148</v>
      </c>
      <c r="B142" s="591"/>
      <c r="C142" s="592"/>
      <c r="E142" s="586" t="str">
        <f>'Fun Patches'!C6</f>
        <v>&lt;LIST PATCH HERE&gt;</v>
      </c>
      <c r="F142" s="587"/>
      <c r="G142" s="379" t="str">
        <f>IF('Fun Patches'!J6="A","A"," ")</f>
        <v xml:space="preserve"> </v>
      </c>
      <c r="H142" s="376"/>
      <c r="I142" s="369">
        <v>1</v>
      </c>
      <c r="J142" s="418" t="str">
        <f>'Council Own'!C7</f>
        <v>Discover Savannah GA</v>
      </c>
      <c r="K142" s="379" t="str">
        <f>IF('Council Own'!J7="A","A"," ")</f>
        <v xml:space="preserve"> </v>
      </c>
      <c r="L142" s="376"/>
      <c r="M142" s="369">
        <v>1</v>
      </c>
      <c r="N142" s="418" t="str">
        <f>'Council Own'!C55</f>
        <v>&lt;List Requirement Here&gt;</v>
      </c>
      <c r="O142" s="379" t="str">
        <f>IF('Council Own'!J55="A","A"," ")</f>
        <v xml:space="preserve"> </v>
      </c>
      <c r="Q142" s="369">
        <v>1</v>
      </c>
      <c r="R142" s="418" t="str">
        <f>'Council Own'!C103</f>
        <v>&lt;List Requirement Here&gt;</v>
      </c>
      <c r="S142" s="379" t="str">
        <f>IF('Council Own'!J103="A","A"," ")</f>
        <v xml:space="preserve"> </v>
      </c>
    </row>
    <row r="143" spans="1:19" x14ac:dyDescent="0.2">
      <c r="A143" s="593" t="str">
        <f>'Council Own'!B6</f>
        <v>&lt;&lt;List Badge Here&gt;&gt;</v>
      </c>
      <c r="B143" s="594"/>
      <c r="C143" s="374" t="str">
        <f>IF('Council Own'!J28="C","C",IF('Council Own'!J28="P","P",""))</f>
        <v/>
      </c>
      <c r="E143" s="586" t="str">
        <f>'Fun Patches'!C7</f>
        <v>&lt;LIST PATCH HERE&gt;</v>
      </c>
      <c r="F143" s="587"/>
      <c r="G143" s="379" t="str">
        <f>IF('Fun Patches'!J7="A","A"," ")</f>
        <v xml:space="preserve"> </v>
      </c>
      <c r="H143" s="376"/>
      <c r="I143" s="369"/>
      <c r="J143" s="418" t="str">
        <f>'Council Own'!C8</f>
        <v>&lt;List Requirement Here&gt;</v>
      </c>
      <c r="K143" s="379" t="str">
        <f>IF('Council Own'!J8="A","A"," ")</f>
        <v xml:space="preserve"> </v>
      </c>
      <c r="L143" s="376"/>
      <c r="M143" s="369"/>
      <c r="N143" s="418" t="str">
        <f>'Council Own'!C56</f>
        <v>&lt;List Requirement Here&gt;</v>
      </c>
      <c r="O143" s="379" t="str">
        <f>IF('Council Own'!J56="A","A"," ")</f>
        <v xml:space="preserve"> </v>
      </c>
      <c r="Q143" s="369"/>
      <c r="R143" s="418" t="str">
        <f>'Council Own'!C104</f>
        <v>&lt;List Requirement Here&gt;</v>
      </c>
      <c r="S143" s="379" t="str">
        <f>IF('Council Own'!J104="A","A"," ")</f>
        <v xml:space="preserve"> </v>
      </c>
    </row>
    <row r="144" spans="1:19" x14ac:dyDescent="0.2">
      <c r="A144" s="593" t="str">
        <f>'Council Own'!B30</f>
        <v>&lt;&lt;List Badge Here&gt;&gt;</v>
      </c>
      <c r="B144" s="594"/>
      <c r="C144" s="374" t="str">
        <f>IF('Council Own'!J52="C","C",IF('Council Own'!J52="P","P",""))</f>
        <v/>
      </c>
      <c r="E144" s="586" t="str">
        <f>'Fun Patches'!C8</f>
        <v>&lt;LIST PATCH HERE&gt;</v>
      </c>
      <c r="F144" s="587"/>
      <c r="G144" s="379" t="str">
        <f>IF('Fun Patches'!J8="A","A"," ")</f>
        <v xml:space="preserve"> </v>
      </c>
      <c r="H144" s="376"/>
      <c r="I144" s="369"/>
      <c r="J144" s="418" t="str">
        <f>'Council Own'!C9</f>
        <v>&lt;List Requirement Here&gt;</v>
      </c>
      <c r="K144" s="379" t="str">
        <f>IF('Council Own'!J9="A","A"," ")</f>
        <v xml:space="preserve"> </v>
      </c>
      <c r="L144" s="376"/>
      <c r="M144" s="369"/>
      <c r="N144" s="418" t="str">
        <f>'Council Own'!C57</f>
        <v>&lt;List Requirement Here&gt;</v>
      </c>
      <c r="O144" s="379" t="str">
        <f>IF('Council Own'!J57="A","A"," ")</f>
        <v xml:space="preserve"> </v>
      </c>
      <c r="Q144" s="369"/>
      <c r="R144" s="418" t="str">
        <f>'Council Own'!C105</f>
        <v>&lt;List Requirement Here&gt;</v>
      </c>
      <c r="S144" s="379" t="str">
        <f>IF('Council Own'!J105="A","A"," ")</f>
        <v xml:space="preserve"> </v>
      </c>
    </row>
    <row r="145" spans="1:19" x14ac:dyDescent="0.2">
      <c r="A145" s="593" t="str">
        <f>'Council Own'!B54</f>
        <v>&lt;&lt;List Badge Here&gt;&gt;</v>
      </c>
      <c r="B145" s="594"/>
      <c r="C145" s="374" t="str">
        <f>IF('Council Own'!J76="C","C",IF('Council Own'!J76="P","P",""))</f>
        <v/>
      </c>
      <c r="E145" s="586" t="str">
        <f>'Fun Patches'!C9</f>
        <v>&lt;LIST PATCH HERE&gt;</v>
      </c>
      <c r="F145" s="587"/>
      <c r="G145" s="379" t="str">
        <f>IF('Fun Patches'!J9="A","A"," ")</f>
        <v xml:space="preserve"> </v>
      </c>
      <c r="H145" s="376"/>
      <c r="I145" s="369"/>
      <c r="J145" s="418" t="str">
        <f>'Council Own'!C10</f>
        <v>&lt;List Requirement Here&gt;</v>
      </c>
      <c r="K145" s="379" t="str">
        <f>IF('Council Own'!J10="A","A"," ")</f>
        <v xml:space="preserve"> </v>
      </c>
      <c r="L145" s="376"/>
      <c r="M145" s="369"/>
      <c r="N145" s="418" t="str">
        <f>'Council Own'!C58</f>
        <v>&lt;List Requirement Here&gt;</v>
      </c>
      <c r="O145" s="379" t="str">
        <f>IF('Council Own'!J58="A","A"," ")</f>
        <v xml:space="preserve"> </v>
      </c>
      <c r="Q145" s="369"/>
      <c r="R145" s="418" t="str">
        <f>'Council Own'!C106</f>
        <v>&lt;List Requirement Here&gt;</v>
      </c>
      <c r="S145" s="379" t="str">
        <f>IF('Council Own'!J106="A","A"," ")</f>
        <v xml:space="preserve"> </v>
      </c>
    </row>
    <row r="146" spans="1:19" x14ac:dyDescent="0.2">
      <c r="A146" s="593" t="str">
        <f>'Council Own'!B78</f>
        <v>&lt;&lt;List Badge Here&gt;&gt;</v>
      </c>
      <c r="B146" s="594"/>
      <c r="C146" s="374" t="str">
        <f>IF('Council Own'!J100="C","C",IF('Council Own'!J100="P","P",""))</f>
        <v/>
      </c>
      <c r="E146" s="586" t="str">
        <f>'Fun Patches'!C10</f>
        <v>&lt;LIST PATCH HERE&gt;</v>
      </c>
      <c r="F146" s="587"/>
      <c r="G146" s="379" t="str">
        <f>IF('Fun Patches'!J10="A","A"," ")</f>
        <v xml:space="preserve"> </v>
      </c>
      <c r="I146" s="369">
        <v>2</v>
      </c>
      <c r="J146" s="418" t="str">
        <f>'Council Own'!C11</f>
        <v>&lt;List Requirement Here&gt;</v>
      </c>
      <c r="K146" s="379" t="str">
        <f>IF('Council Own'!J11="A","A"," ")</f>
        <v xml:space="preserve"> </v>
      </c>
      <c r="M146" s="369">
        <v>2</v>
      </c>
      <c r="N146" s="418" t="str">
        <f>'Council Own'!C59</f>
        <v>&lt;List Requirement Here&gt;</v>
      </c>
      <c r="O146" s="379" t="str">
        <f>IF('Council Own'!J59="A","A"," ")</f>
        <v xml:space="preserve"> </v>
      </c>
      <c r="Q146" s="369">
        <v>2</v>
      </c>
      <c r="R146" s="418" t="str">
        <f>'Council Own'!C107</f>
        <v>&lt;List Requirement Here&gt;</v>
      </c>
      <c r="S146" s="379" t="str">
        <f>IF('Council Own'!J107="A","A"," ")</f>
        <v xml:space="preserve"> </v>
      </c>
    </row>
    <row r="147" spans="1:19" ht="12.75" customHeight="1" x14ac:dyDescent="0.2">
      <c r="A147" s="593" t="str">
        <f>'Council Own'!B102</f>
        <v>&lt;&lt;List Badge Here&gt;&gt;</v>
      </c>
      <c r="B147" s="594"/>
      <c r="C147" s="374" t="str">
        <f>IF('Council Own'!J124="C","C",IF('Council Own'!J124="P","P",""))</f>
        <v/>
      </c>
      <c r="E147" s="586" t="str">
        <f>'Fun Patches'!C11</f>
        <v>&lt;LIST PATCH HERE&gt;</v>
      </c>
      <c r="F147" s="587"/>
      <c r="G147" s="379" t="str">
        <f>IF('Fun Patches'!J11="A","A"," ")</f>
        <v xml:space="preserve"> </v>
      </c>
      <c r="I147" s="369"/>
      <c r="J147" s="418" t="str">
        <f>'Council Own'!C12</f>
        <v>&lt;List Requirement Here&gt;</v>
      </c>
      <c r="K147" s="379" t="str">
        <f>IF('Council Own'!J12="A","A"," ")</f>
        <v xml:space="preserve"> </v>
      </c>
      <c r="M147" s="369"/>
      <c r="N147" s="418" t="str">
        <f>'Council Own'!C60</f>
        <v>&lt;List Requirement Here&gt;</v>
      </c>
      <c r="O147" s="379" t="str">
        <f>IF('Council Own'!J60="A","A"," ")</f>
        <v xml:space="preserve"> </v>
      </c>
      <c r="Q147" s="369"/>
      <c r="R147" s="418" t="str">
        <f>'Council Own'!C108</f>
        <v>&lt;List Requirement Here&gt;</v>
      </c>
      <c r="S147" s="379" t="str">
        <f>IF('Council Own'!J108="A","A"," ")</f>
        <v xml:space="preserve"> </v>
      </c>
    </row>
    <row r="148" spans="1:19" ht="12.75" customHeight="1" x14ac:dyDescent="0.2">
      <c r="A148" s="593" t="str">
        <f>'Council Own'!B126</f>
        <v>&lt;&lt;List Badge Here&gt;&gt;</v>
      </c>
      <c r="B148" s="594"/>
      <c r="C148" s="374" t="str">
        <f>IF('Council Own'!J148="C","C",IF('Council Own'!J148="P","P",""))</f>
        <v/>
      </c>
      <c r="E148" s="586" t="str">
        <f>'Fun Patches'!C12</f>
        <v>&lt;LIST PATCH HERE&gt;</v>
      </c>
      <c r="F148" s="587"/>
      <c r="G148" s="379" t="str">
        <f>IF('Fun Patches'!J12="A","A"," ")</f>
        <v xml:space="preserve"> </v>
      </c>
      <c r="I148" s="369"/>
      <c r="J148" s="418" t="str">
        <f>'Council Own'!C13</f>
        <v>&lt;List Requirement Here&gt;</v>
      </c>
      <c r="K148" s="379" t="str">
        <f>IF('Council Own'!J13="A","A"," ")</f>
        <v xml:space="preserve"> </v>
      </c>
      <c r="M148" s="369"/>
      <c r="N148" s="418" t="str">
        <f>'Council Own'!C61</f>
        <v>&lt;List Requirement Here&gt;</v>
      </c>
      <c r="O148" s="379" t="str">
        <f>IF('Council Own'!J61="A","A"," ")</f>
        <v xml:space="preserve"> </v>
      </c>
      <c r="Q148" s="369"/>
      <c r="R148" s="418" t="str">
        <f>'Council Own'!C109</f>
        <v>&lt;List Requirement Here&gt;</v>
      </c>
      <c r="S148" s="379" t="str">
        <f>IF('Council Own'!J109="A","A"," ")</f>
        <v xml:space="preserve"> </v>
      </c>
    </row>
    <row r="149" spans="1:19" x14ac:dyDescent="0.2">
      <c r="E149" s="586" t="str">
        <f>'Fun Patches'!C13</f>
        <v>&lt;LIST PATCH HERE&gt;</v>
      </c>
      <c r="F149" s="587"/>
      <c r="G149" s="379" t="str">
        <f>IF('Fun Patches'!J13="A","A"," ")</f>
        <v xml:space="preserve"> </v>
      </c>
      <c r="I149" s="369"/>
      <c r="J149" s="418" t="str">
        <f>'Council Own'!C14</f>
        <v>&lt;List Requirement Here&gt;</v>
      </c>
      <c r="K149" s="379" t="str">
        <f>IF('Council Own'!J14="A","A"," ")</f>
        <v xml:space="preserve"> </v>
      </c>
      <c r="M149" s="369"/>
      <c r="N149" s="418" t="str">
        <f>'Council Own'!C62</f>
        <v>&lt;List Requirement Here&gt;</v>
      </c>
      <c r="O149" s="379" t="str">
        <f>IF('Council Own'!J62="A","A"," ")</f>
        <v xml:space="preserve"> </v>
      </c>
      <c r="Q149" s="369"/>
      <c r="R149" s="418" t="str">
        <f>'Council Own'!C110</f>
        <v>&lt;List Requirement Here&gt;</v>
      </c>
      <c r="S149" s="379" t="str">
        <f>IF('Council Own'!J110="A","A"," ")</f>
        <v xml:space="preserve"> </v>
      </c>
    </row>
    <row r="150" spans="1:19" x14ac:dyDescent="0.2">
      <c r="E150" s="586" t="str">
        <f>'Fun Patches'!C14</f>
        <v>&lt;LIST PATCH HERE&gt;</v>
      </c>
      <c r="F150" s="587"/>
      <c r="G150" s="379" t="str">
        <f>IF('Fun Patches'!J14="A","A"," ")</f>
        <v xml:space="preserve"> </v>
      </c>
      <c r="I150" s="369">
        <v>3</v>
      </c>
      <c r="J150" s="418" t="str">
        <f>'Council Own'!C15</f>
        <v>&lt;List Requirement Here&gt;</v>
      </c>
      <c r="K150" s="379" t="str">
        <f>IF('Council Own'!J15="A","A"," ")</f>
        <v xml:space="preserve"> </v>
      </c>
      <c r="M150" s="369">
        <v>3</v>
      </c>
      <c r="N150" s="418" t="str">
        <f>'Council Own'!C63</f>
        <v>&lt;List Requirement Here&gt;</v>
      </c>
      <c r="O150" s="379" t="str">
        <f>IF('Council Own'!J63="A","A"," ")</f>
        <v xml:space="preserve"> </v>
      </c>
      <c r="Q150" s="369">
        <v>3</v>
      </c>
      <c r="R150" s="418" t="str">
        <f>'Council Own'!C111</f>
        <v>&lt;List Requirement Here&gt;</v>
      </c>
      <c r="S150" s="379" t="str">
        <f>IF('Council Own'!J111="A","A"," ")</f>
        <v xml:space="preserve"> </v>
      </c>
    </row>
    <row r="151" spans="1:19" x14ac:dyDescent="0.2">
      <c r="E151" s="586" t="str">
        <f>'Fun Patches'!C15</f>
        <v>&lt;LIST PATCH HERE&gt;</v>
      </c>
      <c r="F151" s="587"/>
      <c r="G151" s="379" t="str">
        <f>IF('Fun Patches'!J15="A","A"," ")</f>
        <v xml:space="preserve"> </v>
      </c>
      <c r="I151" s="369"/>
      <c r="J151" s="418" t="str">
        <f>'Council Own'!C16</f>
        <v>&lt;List Requirement Here&gt;</v>
      </c>
      <c r="K151" s="379" t="str">
        <f>IF('Council Own'!J16="A","A"," ")</f>
        <v xml:space="preserve"> </v>
      </c>
      <c r="M151" s="369"/>
      <c r="N151" s="418" t="str">
        <f>'Council Own'!C64</f>
        <v>&lt;List Requirement Here&gt;</v>
      </c>
      <c r="O151" s="379" t="str">
        <f>IF('Council Own'!J64="A","A"," ")</f>
        <v xml:space="preserve"> </v>
      </c>
      <c r="Q151" s="369"/>
      <c r="R151" s="418" t="str">
        <f>'Council Own'!C112</f>
        <v>&lt;List Requirement Here&gt;</v>
      </c>
      <c r="S151" s="379" t="str">
        <f>IF('Council Own'!J112="A","A"," ")</f>
        <v xml:space="preserve"> </v>
      </c>
    </row>
    <row r="152" spans="1:19" x14ac:dyDescent="0.2">
      <c r="E152" s="586" t="str">
        <f>'Fun Patches'!C16</f>
        <v>&lt;LIST PATCH HERE&gt;</v>
      </c>
      <c r="F152" s="587"/>
      <c r="G152" s="379" t="str">
        <f>IF('Fun Patches'!J16="A","A"," ")</f>
        <v xml:space="preserve"> </v>
      </c>
      <c r="I152" s="369"/>
      <c r="J152" s="418" t="str">
        <f>'Council Own'!C17</f>
        <v>&lt;List Requirement Here&gt;</v>
      </c>
      <c r="K152" s="379" t="str">
        <f>IF('Council Own'!J17="A","A"," ")</f>
        <v xml:space="preserve"> </v>
      </c>
      <c r="M152" s="369"/>
      <c r="N152" s="418" t="str">
        <f>'Council Own'!C65</f>
        <v>&lt;List Requirement Here&gt;</v>
      </c>
      <c r="O152" s="379" t="str">
        <f>IF('Council Own'!J65="A","A"," ")</f>
        <v xml:space="preserve"> </v>
      </c>
      <c r="Q152" s="369"/>
      <c r="R152" s="418" t="str">
        <f>'Council Own'!C113</f>
        <v>&lt;List Requirement Here&gt;</v>
      </c>
      <c r="S152" s="379" t="str">
        <f>IF('Council Own'!J113="A","A"," ")</f>
        <v xml:space="preserve"> </v>
      </c>
    </row>
    <row r="153" spans="1:19" x14ac:dyDescent="0.2">
      <c r="E153" s="588" t="str">
        <f>'Fun Patches'!C17</f>
        <v>&lt;LIST PATCH HERE&gt;</v>
      </c>
      <c r="F153" s="589"/>
      <c r="G153" s="372" t="str">
        <f>IF('Fun Patches'!J17="A","A"," ")</f>
        <v xml:space="preserve"> </v>
      </c>
      <c r="I153" s="369"/>
      <c r="J153" s="418" t="str">
        <f>'Council Own'!C18</f>
        <v>&lt;List Requirement Here&gt;</v>
      </c>
      <c r="K153" s="379" t="str">
        <f>IF('Council Own'!J18="A","A"," ")</f>
        <v xml:space="preserve"> </v>
      </c>
      <c r="M153" s="369"/>
      <c r="N153" s="418" t="str">
        <f>'Council Own'!C66</f>
        <v>&lt;List Requirement Here&gt;</v>
      </c>
      <c r="O153" s="379" t="str">
        <f>IF('Council Own'!J66="A","A"," ")</f>
        <v xml:space="preserve"> </v>
      </c>
      <c r="Q153" s="369"/>
      <c r="R153" s="418" t="str">
        <f>'Council Own'!C114</f>
        <v>&lt;List Requirement Here&gt;</v>
      </c>
      <c r="S153" s="379" t="str">
        <f>IF('Council Own'!J114="A","A"," ")</f>
        <v xml:space="preserve"> </v>
      </c>
    </row>
    <row r="154" spans="1:19" x14ac:dyDescent="0.2">
      <c r="E154" s="586" t="str">
        <f>'Fun Patches'!C18</f>
        <v>&lt;LIST PATCH HERE&gt;</v>
      </c>
      <c r="F154" s="587"/>
      <c r="G154" s="379" t="str">
        <f>IF('Fun Patches'!J18="A","A"," ")</f>
        <v xml:space="preserve"> </v>
      </c>
      <c r="I154" s="369">
        <v>4</v>
      </c>
      <c r="J154" s="418" t="str">
        <f>'Council Own'!C19</f>
        <v>&lt;List Requirement Here&gt;</v>
      </c>
      <c r="K154" s="379" t="str">
        <f>IF('Council Own'!J19="A","A"," ")</f>
        <v xml:space="preserve"> </v>
      </c>
      <c r="M154" s="369">
        <v>4</v>
      </c>
      <c r="N154" s="418" t="str">
        <f>'Council Own'!C67</f>
        <v>&lt;List Requirement Here&gt;</v>
      </c>
      <c r="O154" s="379" t="str">
        <f>IF('Council Own'!J67="A","A"," ")</f>
        <v xml:space="preserve"> </v>
      </c>
      <c r="Q154" s="369">
        <v>4</v>
      </c>
      <c r="R154" s="418" t="str">
        <f>'Council Own'!C115</f>
        <v>&lt;List Requirement Here&gt;</v>
      </c>
      <c r="S154" s="379" t="str">
        <f>IF('Council Own'!J115="A","A"," ")</f>
        <v xml:space="preserve"> </v>
      </c>
    </row>
    <row r="155" spans="1:19" x14ac:dyDescent="0.2">
      <c r="E155" s="586" t="str">
        <f>'Fun Patches'!C19</f>
        <v>&lt;LIST PATCH HERE&gt;</v>
      </c>
      <c r="F155" s="587"/>
      <c r="G155" s="379" t="str">
        <f>IF('Fun Patches'!J19="A","A"," ")</f>
        <v xml:space="preserve"> </v>
      </c>
      <c r="I155" s="369"/>
      <c r="J155" s="418" t="str">
        <f>'Council Own'!C20</f>
        <v>&lt;List Requirement Here&gt;</v>
      </c>
      <c r="K155" s="379" t="str">
        <f>IF('Council Own'!J20="A","A"," ")</f>
        <v xml:space="preserve"> </v>
      </c>
      <c r="M155" s="369"/>
      <c r="N155" s="418" t="str">
        <f>'Council Own'!C68</f>
        <v>&lt;List Requirement Here&gt;</v>
      </c>
      <c r="O155" s="379" t="str">
        <f>IF('Council Own'!J68="A","A"," ")</f>
        <v xml:space="preserve"> </v>
      </c>
      <c r="Q155" s="369"/>
      <c r="R155" s="418" t="str">
        <f>'Council Own'!C116</f>
        <v>&lt;List Requirement Here&gt;</v>
      </c>
      <c r="S155" s="379" t="str">
        <f>IF('Council Own'!J116="A","A"," ")</f>
        <v xml:space="preserve"> </v>
      </c>
    </row>
    <row r="156" spans="1:19" x14ac:dyDescent="0.2">
      <c r="E156" s="586" t="str">
        <f>'Fun Patches'!C20</f>
        <v>&lt;LIST PATCH HERE&gt;</v>
      </c>
      <c r="F156" s="587"/>
      <c r="G156" s="379" t="str">
        <f>IF('Fun Patches'!J20="A","A"," ")</f>
        <v xml:space="preserve"> </v>
      </c>
      <c r="I156" s="369"/>
      <c r="J156" s="418" t="str">
        <f>'Council Own'!C21</f>
        <v>&lt;List Requirement Here&gt;</v>
      </c>
      <c r="K156" s="379" t="str">
        <f>IF('Council Own'!J21="A","A"," ")</f>
        <v xml:space="preserve"> </v>
      </c>
      <c r="M156" s="369"/>
      <c r="N156" s="418" t="str">
        <f>'Council Own'!C69</f>
        <v>&lt;List Requirement Here&gt;</v>
      </c>
      <c r="O156" s="379" t="str">
        <f>IF('Council Own'!J69="A","A"," ")</f>
        <v xml:space="preserve"> </v>
      </c>
      <c r="Q156" s="369"/>
      <c r="R156" s="418" t="str">
        <f>'Council Own'!C117</f>
        <v>&lt;List Requirement Here&gt;</v>
      </c>
      <c r="S156" s="379" t="str">
        <f>IF('Council Own'!J117="A","A"," ")</f>
        <v xml:space="preserve"> </v>
      </c>
    </row>
    <row r="157" spans="1:19" x14ac:dyDescent="0.2">
      <c r="E157" s="586" t="str">
        <f>'Fun Patches'!C21</f>
        <v>&lt;LIST PATCH HERE&gt;</v>
      </c>
      <c r="F157" s="587"/>
      <c r="G157" s="379" t="str">
        <f>IF('Fun Patches'!J21="A","A"," ")</f>
        <v xml:space="preserve"> </v>
      </c>
      <c r="I157" s="369"/>
      <c r="J157" s="418" t="str">
        <f>'Council Own'!C22</f>
        <v>&lt;List Requirement Here&gt;</v>
      </c>
      <c r="K157" s="379" t="str">
        <f>IF('Council Own'!J22="A","A"," ")</f>
        <v xml:space="preserve"> </v>
      </c>
      <c r="M157" s="369"/>
      <c r="N157" s="418" t="str">
        <f>'Council Own'!C70</f>
        <v>&lt;List Requirement Here&gt;</v>
      </c>
      <c r="O157" s="379" t="str">
        <f>IF('Council Own'!J70="A","A"," ")</f>
        <v xml:space="preserve"> </v>
      </c>
      <c r="Q157" s="369"/>
      <c r="R157" s="418" t="str">
        <f>'Council Own'!C118</f>
        <v>&lt;List Requirement Here&gt;</v>
      </c>
      <c r="S157" s="379" t="str">
        <f>IF('Council Own'!J118="A","A"," ")</f>
        <v xml:space="preserve"> </v>
      </c>
    </row>
    <row r="158" spans="1:19" x14ac:dyDescent="0.2">
      <c r="E158" s="586" t="str">
        <f>'Fun Patches'!C22</f>
        <v>&lt;LIST PATCH HERE&gt;</v>
      </c>
      <c r="F158" s="587"/>
      <c r="G158" s="379" t="str">
        <f>IF('Fun Patches'!J22="A","A"," ")</f>
        <v xml:space="preserve"> </v>
      </c>
      <c r="I158" s="369">
        <v>5</v>
      </c>
      <c r="J158" s="418" t="str">
        <f>'Council Own'!C23</f>
        <v>&lt;List Requirement Here&gt;</v>
      </c>
      <c r="K158" s="379" t="str">
        <f>IF('Council Own'!J23="A","A"," ")</f>
        <v xml:space="preserve"> </v>
      </c>
      <c r="M158" s="369">
        <v>5</v>
      </c>
      <c r="N158" s="418" t="str">
        <f>'Council Own'!C71</f>
        <v>&lt;List Requirement Here&gt;</v>
      </c>
      <c r="O158" s="379" t="str">
        <f>IF('Council Own'!J71="A","A"," ")</f>
        <v xml:space="preserve"> </v>
      </c>
      <c r="Q158" s="369">
        <v>5</v>
      </c>
      <c r="R158" s="418" t="str">
        <f>'Council Own'!C119</f>
        <v>&lt;List Requirement Here&gt;</v>
      </c>
      <c r="S158" s="379" t="str">
        <f>IF('Council Own'!J119="A","A"," ")</f>
        <v xml:space="preserve"> </v>
      </c>
    </row>
    <row r="159" spans="1:19" x14ac:dyDescent="0.2">
      <c r="E159" s="586" t="str">
        <f>'Fun Patches'!C23</f>
        <v>&lt;LIST PATCH HERE&gt;</v>
      </c>
      <c r="F159" s="587"/>
      <c r="G159" s="379" t="str">
        <f>IF('Fun Patches'!J23="A","A"," ")</f>
        <v xml:space="preserve"> </v>
      </c>
      <c r="I159" s="369"/>
      <c r="J159" s="418" t="str">
        <f>'Council Own'!C24</f>
        <v>&lt;List Requirement Here&gt;</v>
      </c>
      <c r="K159" s="379" t="str">
        <f>IF('Council Own'!J24="A","A"," ")</f>
        <v xml:space="preserve"> </v>
      </c>
      <c r="M159" s="369"/>
      <c r="N159" s="418" t="str">
        <f>'Council Own'!C72</f>
        <v>&lt;List Requirement Here&gt;</v>
      </c>
      <c r="O159" s="379" t="str">
        <f>IF('Council Own'!J72="A","A"," ")</f>
        <v xml:space="preserve"> </v>
      </c>
      <c r="Q159" s="369"/>
      <c r="R159" s="418" t="str">
        <f>'Council Own'!C120</f>
        <v>&lt;List Requirement Here&gt;</v>
      </c>
      <c r="S159" s="379" t="str">
        <f>IF('Council Own'!J120="A","A"," ")</f>
        <v xml:space="preserve"> </v>
      </c>
    </row>
    <row r="160" spans="1:19" x14ac:dyDescent="0.2">
      <c r="E160" s="586" t="str">
        <f>'Fun Patches'!C24</f>
        <v>&lt;LIST PATCH HERE&gt;</v>
      </c>
      <c r="F160" s="587"/>
      <c r="G160" s="379" t="str">
        <f>IF('Fun Patches'!J24="A","A"," ")</f>
        <v xml:space="preserve"> </v>
      </c>
      <c r="I160" s="369"/>
      <c r="J160" s="418" t="str">
        <f>'Council Own'!C25</f>
        <v>&lt;List Requirement Here&gt;</v>
      </c>
      <c r="K160" s="379" t="str">
        <f>IF('Council Own'!J25="A","A"," ")</f>
        <v xml:space="preserve"> </v>
      </c>
      <c r="M160" s="369"/>
      <c r="N160" s="418" t="str">
        <f>'Council Own'!C73</f>
        <v>&lt;List Requirement Here&gt;</v>
      </c>
      <c r="O160" s="379" t="str">
        <f>IF('Council Own'!J73="A","A"," ")</f>
        <v xml:space="preserve"> </v>
      </c>
      <c r="Q160" s="369"/>
      <c r="R160" s="418" t="str">
        <f>'Council Own'!C121</f>
        <v>&lt;List Requirement Here&gt;</v>
      </c>
      <c r="S160" s="379" t="str">
        <f>IF('Council Own'!J121="A","A"," ")</f>
        <v xml:space="preserve"> </v>
      </c>
    </row>
    <row r="161" spans="5:19" x14ac:dyDescent="0.2">
      <c r="E161" s="586" t="str">
        <f>'Fun Patches'!C25</f>
        <v>&lt;LIST PATCH HERE&gt;</v>
      </c>
      <c r="F161" s="587"/>
      <c r="G161" s="379" t="str">
        <f>IF('Fun Patches'!J25="A","A"," ")</f>
        <v xml:space="preserve"> </v>
      </c>
      <c r="I161" s="369"/>
      <c r="J161" s="418" t="str">
        <f>'Council Own'!C26</f>
        <v>&lt;List Requirement Here&gt;</v>
      </c>
      <c r="K161" s="379" t="str">
        <f>IF('Council Own'!J26="A","A"," ")</f>
        <v xml:space="preserve"> </v>
      </c>
      <c r="M161" s="369"/>
      <c r="N161" s="418" t="str">
        <f>'Council Own'!C74</f>
        <v>&lt;List Requirement Here&gt;</v>
      </c>
      <c r="O161" s="379" t="str">
        <f>IF('Council Own'!J68="A","A"," ")</f>
        <v xml:space="preserve"> </v>
      </c>
      <c r="Q161" s="369"/>
      <c r="R161" s="418" t="str">
        <f>'Council Own'!C122</f>
        <v>&lt;List Requirement Here&gt;</v>
      </c>
      <c r="S161" s="379" t="str">
        <f>IF('Council Own'!J122="A","A"," ")</f>
        <v xml:space="preserve"> </v>
      </c>
    </row>
    <row r="162" spans="5:19" x14ac:dyDescent="0.2">
      <c r="E162" s="586" t="str">
        <f>'Fun Patches'!C26</f>
        <v>&lt;LIST PATCH HERE&gt;</v>
      </c>
      <c r="F162" s="587"/>
      <c r="G162" s="379" t="str">
        <f>IF('Fun Patches'!J26="A","A"," ")</f>
        <v xml:space="preserve"> </v>
      </c>
      <c r="I162" s="380" t="str">
        <f>'Council Own'!B30</f>
        <v>&lt;&lt;List Badge Here&gt;&gt;</v>
      </c>
      <c r="J162" s="380"/>
      <c r="K162" s="380"/>
      <c r="M162" s="380" t="str">
        <f>'Council Own'!B78</f>
        <v>&lt;&lt;List Badge Here&gt;&gt;</v>
      </c>
      <c r="N162" s="380"/>
      <c r="O162" s="380"/>
      <c r="Q162" s="380" t="str">
        <f>'Council Own'!B126</f>
        <v>&lt;&lt;List Badge Here&gt;&gt;</v>
      </c>
      <c r="R162" s="380"/>
      <c r="S162" s="380"/>
    </row>
    <row r="163" spans="5:19" x14ac:dyDescent="0.2">
      <c r="E163" s="586" t="str">
        <f>'Fun Patches'!C27</f>
        <v>&lt;LIST PATCH HERE&gt;</v>
      </c>
      <c r="F163" s="587"/>
      <c r="G163" s="379" t="str">
        <f>IF('Fun Patches'!J27="A","A"," ")</f>
        <v xml:space="preserve"> </v>
      </c>
      <c r="I163" s="369">
        <v>1</v>
      </c>
      <c r="J163" s="418" t="str">
        <f>'Council Own'!C31</f>
        <v>&lt;List Requirement Here&gt;</v>
      </c>
      <c r="K163" s="379" t="str">
        <f>IF('Council Own'!J31="A","A"," ")</f>
        <v xml:space="preserve"> </v>
      </c>
      <c r="M163" s="369">
        <v>1</v>
      </c>
      <c r="N163" s="418" t="str">
        <f>'Council Own'!C79</f>
        <v>&lt;List Requirement Here&gt;</v>
      </c>
      <c r="O163" s="379" t="str">
        <f>IF('Council Own'!J79="A","A"," ")</f>
        <v xml:space="preserve"> </v>
      </c>
      <c r="Q163" s="369">
        <v>1</v>
      </c>
      <c r="R163" s="418" t="str">
        <f>'Council Own'!C127</f>
        <v>&lt;List Requirement Here&gt;</v>
      </c>
      <c r="S163" s="379" t="str">
        <f>IF('Council Own'!J127="A","A"," ")</f>
        <v xml:space="preserve"> </v>
      </c>
    </row>
    <row r="164" spans="5:19" x14ac:dyDescent="0.2">
      <c r="E164" s="586" t="str">
        <f>'Fun Patches'!C28</f>
        <v>&lt;LIST PATCH HERE&gt;</v>
      </c>
      <c r="F164" s="587"/>
      <c r="G164" s="379" t="str">
        <f>IF('Fun Patches'!J28="A","A"," ")</f>
        <v xml:space="preserve"> </v>
      </c>
      <c r="I164" s="369"/>
      <c r="J164" s="418" t="str">
        <f>'Council Own'!C32</f>
        <v>&lt;List Requirement Here&gt;</v>
      </c>
      <c r="K164" s="379" t="str">
        <f>IF('Council Own'!J32="A","A"," ")</f>
        <v xml:space="preserve"> </v>
      </c>
      <c r="M164" s="369"/>
      <c r="N164" s="418" t="str">
        <f>'Council Own'!C80</f>
        <v>&lt;List Requirement Here&gt;</v>
      </c>
      <c r="O164" s="379" t="str">
        <f>IF('Council Own'!J80="A","A"," ")</f>
        <v xml:space="preserve"> </v>
      </c>
      <c r="Q164" s="369"/>
      <c r="R164" s="418" t="str">
        <f>'Council Own'!C128</f>
        <v>&lt;List Requirement Here&gt;</v>
      </c>
      <c r="S164" s="379" t="str">
        <f>IF('Council Own'!J128="A","A"," ")</f>
        <v xml:space="preserve"> </v>
      </c>
    </row>
    <row r="165" spans="5:19" x14ac:dyDescent="0.2">
      <c r="E165" s="586" t="str">
        <f>'Fun Patches'!C29</f>
        <v>&lt;LIST PATCH HERE&gt;</v>
      </c>
      <c r="F165" s="587"/>
      <c r="G165" s="379" t="str">
        <f>IF('Fun Patches'!J29="A","A"," ")</f>
        <v xml:space="preserve"> </v>
      </c>
      <c r="I165" s="369"/>
      <c r="J165" s="418" t="str">
        <f>'Council Own'!C33</f>
        <v>&lt;List Requirement Here&gt;</v>
      </c>
      <c r="K165" s="379" t="str">
        <f>IF('Council Own'!J33="A","A"," ")</f>
        <v xml:space="preserve"> </v>
      </c>
      <c r="M165" s="369"/>
      <c r="N165" s="418" t="str">
        <f>'Council Own'!C81</f>
        <v>&lt;List Requirement Here&gt;</v>
      </c>
      <c r="O165" s="379" t="str">
        <f>IF('Council Own'!J81="A","A"," ")</f>
        <v xml:space="preserve"> </v>
      </c>
      <c r="Q165" s="369"/>
      <c r="R165" s="418" t="str">
        <f>'Council Own'!C129</f>
        <v>&lt;List Requirement Here&gt;</v>
      </c>
      <c r="S165" s="379" t="str">
        <f>IF('Council Own'!J129="A","A"," ")</f>
        <v xml:space="preserve"> </v>
      </c>
    </row>
    <row r="166" spans="5:19" x14ac:dyDescent="0.2">
      <c r="E166" s="586" t="str">
        <f>'Fun Patches'!C30</f>
        <v>&lt;LIST PATCH HERE&gt;</v>
      </c>
      <c r="F166" s="587"/>
      <c r="G166" s="379" t="str">
        <f>IF('Fun Patches'!J30="A","A"," ")</f>
        <v xml:space="preserve"> </v>
      </c>
      <c r="I166" s="369"/>
      <c r="J166" s="418" t="str">
        <f>'Council Own'!C34</f>
        <v>&lt;List Requirement Here&gt;</v>
      </c>
      <c r="K166" s="379" t="str">
        <f>IF('Council Own'!J34="A","A"," ")</f>
        <v xml:space="preserve"> </v>
      </c>
      <c r="M166" s="369"/>
      <c r="N166" s="418" t="str">
        <f>'Council Own'!C82</f>
        <v>&lt;List Requirement Here&gt;</v>
      </c>
      <c r="O166" s="379" t="str">
        <f>IF('Council Own'!J82="A","A"," ")</f>
        <v xml:space="preserve"> </v>
      </c>
      <c r="Q166" s="369"/>
      <c r="R166" s="418" t="str">
        <f>'Council Own'!C130</f>
        <v>&lt;List Requirement Here&gt;</v>
      </c>
      <c r="S166" s="379" t="str">
        <f>IF('Council Own'!J130="A","A"," ")</f>
        <v xml:space="preserve"> </v>
      </c>
    </row>
    <row r="167" spans="5:19" x14ac:dyDescent="0.2">
      <c r="E167" s="586" t="str">
        <f>'Fun Patches'!C31</f>
        <v>&lt;LIST PATCH HERE&gt;</v>
      </c>
      <c r="F167" s="587"/>
      <c r="G167" s="379" t="str">
        <f>IF('Fun Patches'!J31="A","A"," ")</f>
        <v xml:space="preserve"> </v>
      </c>
      <c r="I167" s="369">
        <v>2</v>
      </c>
      <c r="J167" s="418" t="str">
        <f>'Council Own'!C35</f>
        <v>&lt;List Requirement Here&gt;</v>
      </c>
      <c r="K167" s="379" t="str">
        <f>IF('Council Own'!J35="A","A"," ")</f>
        <v xml:space="preserve"> </v>
      </c>
      <c r="M167" s="369">
        <v>2</v>
      </c>
      <c r="N167" s="418" t="str">
        <f>'Council Own'!C83</f>
        <v>&lt;List Requirement Here&gt;</v>
      </c>
      <c r="O167" s="379" t="str">
        <f>IF('Council Own'!J83="A","A"," ")</f>
        <v xml:space="preserve"> </v>
      </c>
      <c r="Q167" s="369">
        <v>2</v>
      </c>
      <c r="R167" s="418" t="str">
        <f>'Council Own'!C131</f>
        <v>&lt;List Requirement Here&gt;</v>
      </c>
      <c r="S167" s="379" t="str">
        <f>IF('Council Own'!J131="A","A"," ")</f>
        <v xml:space="preserve"> </v>
      </c>
    </row>
    <row r="168" spans="5:19" x14ac:dyDescent="0.2">
      <c r="E168" s="586" t="str">
        <f>'Fun Patches'!C32</f>
        <v>&lt;LIST PATCH HERE&gt;</v>
      </c>
      <c r="F168" s="587"/>
      <c r="G168" s="379" t="str">
        <f>IF('Fun Patches'!J32="A","A"," ")</f>
        <v xml:space="preserve"> </v>
      </c>
      <c r="I168" s="369"/>
      <c r="J168" s="418" t="str">
        <f>'Council Own'!C36</f>
        <v>&lt;List Requirement Here&gt;</v>
      </c>
      <c r="K168" s="379" t="str">
        <f>IF('Council Own'!J36="A","A"," ")</f>
        <v xml:space="preserve"> </v>
      </c>
      <c r="M168" s="369"/>
      <c r="N168" s="418" t="str">
        <f>'Council Own'!C84</f>
        <v>&lt;List Requirement Here&gt;</v>
      </c>
      <c r="O168" s="379" t="str">
        <f>IF('Council Own'!J84="A","A"," ")</f>
        <v xml:space="preserve"> </v>
      </c>
      <c r="Q168" s="369"/>
      <c r="R168" s="418" t="str">
        <f>'Council Own'!C132</f>
        <v>&lt;List Requirement Here&gt;</v>
      </c>
      <c r="S168" s="379" t="str">
        <f>IF('Council Own'!J132="A","A"," ")</f>
        <v xml:space="preserve"> </v>
      </c>
    </row>
    <row r="169" spans="5:19" x14ac:dyDescent="0.2">
      <c r="E169" s="586" t="str">
        <f>'Fun Patches'!C33</f>
        <v>&lt;LIST PATCH HERE&gt;</v>
      </c>
      <c r="F169" s="587"/>
      <c r="G169" s="379" t="str">
        <f>IF('Fun Patches'!J33="A","A"," ")</f>
        <v xml:space="preserve"> </v>
      </c>
      <c r="I169" s="369"/>
      <c r="J169" s="418" t="str">
        <f>'Council Own'!C37</f>
        <v>&lt;List Requirement Here&gt;</v>
      </c>
      <c r="K169" s="379" t="str">
        <f>IF('Council Own'!J37="A","A"," ")</f>
        <v xml:space="preserve"> </v>
      </c>
      <c r="M169" s="369"/>
      <c r="N169" s="418" t="str">
        <f>'Council Own'!C85</f>
        <v>&lt;List Requirement Here&gt;</v>
      </c>
      <c r="O169" s="379" t="str">
        <f>IF('Council Own'!J85="A","A"," ")</f>
        <v xml:space="preserve"> </v>
      </c>
      <c r="Q169" s="369"/>
      <c r="R169" s="418" t="str">
        <f>'Council Own'!C133</f>
        <v>&lt;List Requirement Here&gt;</v>
      </c>
      <c r="S169" s="379" t="str">
        <f>IF('Council Own'!J133="A","A"," ")</f>
        <v xml:space="preserve"> </v>
      </c>
    </row>
    <row r="170" spans="5:19" x14ac:dyDescent="0.2">
      <c r="E170" s="586" t="str">
        <f>'Fun Patches'!C34</f>
        <v>&lt;LIST PATCH HERE&gt;</v>
      </c>
      <c r="F170" s="587"/>
      <c r="G170" s="379" t="str">
        <f>IF('Fun Patches'!J34="A","A"," ")</f>
        <v xml:space="preserve"> </v>
      </c>
      <c r="I170" s="369"/>
      <c r="J170" s="418" t="str">
        <f>'Council Own'!C38</f>
        <v>&lt;List Requirement Here&gt;</v>
      </c>
      <c r="K170" s="379" t="str">
        <f>IF('Council Own'!J38="A","A"," ")</f>
        <v xml:space="preserve"> </v>
      </c>
      <c r="M170" s="369"/>
      <c r="N170" s="418" t="str">
        <f>'Council Own'!C86</f>
        <v>&lt;List Requirement Here&gt;</v>
      </c>
      <c r="O170" s="379" t="str">
        <f>IF('Council Own'!J86="A","A"," ")</f>
        <v xml:space="preserve"> </v>
      </c>
      <c r="Q170" s="369"/>
      <c r="R170" s="418" t="str">
        <f>'Council Own'!C134</f>
        <v>&lt;List Requirement Here&gt;</v>
      </c>
      <c r="S170" s="379" t="str">
        <f>IF('Council Own'!J134="A","A"," ")</f>
        <v xml:space="preserve"> </v>
      </c>
    </row>
    <row r="171" spans="5:19" x14ac:dyDescent="0.2">
      <c r="E171" s="586" t="str">
        <f>'Fun Patches'!C35</f>
        <v>&lt;LIST PATCH HERE&gt;</v>
      </c>
      <c r="F171" s="587"/>
      <c r="G171" s="379" t="str">
        <f>IF('Fun Patches'!J35="A","A"," ")</f>
        <v xml:space="preserve"> </v>
      </c>
      <c r="I171" s="369">
        <v>3</v>
      </c>
      <c r="J171" s="418" t="str">
        <f>'Council Own'!C39</f>
        <v>&lt;List Requirement Here&gt;</v>
      </c>
      <c r="K171" s="379" t="str">
        <f>IF('Council Own'!J39="A","A"," ")</f>
        <v xml:space="preserve"> </v>
      </c>
      <c r="M171" s="369">
        <v>3</v>
      </c>
      <c r="N171" s="418" t="str">
        <f>'Council Own'!C87</f>
        <v>&lt;List Requirement Here&gt;</v>
      </c>
      <c r="O171" s="379" t="str">
        <f>IF('Council Own'!J87="A","A"," ")</f>
        <v xml:space="preserve"> </v>
      </c>
      <c r="Q171" s="369">
        <v>3</v>
      </c>
      <c r="R171" s="418" t="str">
        <f>'Council Own'!C135</f>
        <v>&lt;List Requirement Here&gt;</v>
      </c>
      <c r="S171" s="379" t="str">
        <f>IF('Council Own'!J135="A","A"," ")</f>
        <v xml:space="preserve"> </v>
      </c>
    </row>
    <row r="172" spans="5:19" ht="12.75" customHeight="1" x14ac:dyDescent="0.2">
      <c r="E172" s="586" t="str">
        <f>'Fun Patches'!C36</f>
        <v>&lt;LIST PATCH HERE&gt;</v>
      </c>
      <c r="F172" s="587"/>
      <c r="G172" s="379" t="str">
        <f>IF('Fun Patches'!J36="A","A"," ")</f>
        <v xml:space="preserve"> </v>
      </c>
      <c r="I172" s="369"/>
      <c r="J172" s="418" t="str">
        <f>'Council Own'!C40</f>
        <v>&lt;List Requirement Here&gt;</v>
      </c>
      <c r="K172" s="379" t="str">
        <f>IF('Council Own'!J40="A","A"," ")</f>
        <v xml:space="preserve"> </v>
      </c>
      <c r="M172" s="369"/>
      <c r="N172" s="418" t="str">
        <f>'Council Own'!C88</f>
        <v>&lt;List Requirement Here&gt;</v>
      </c>
      <c r="O172" s="379" t="str">
        <f>IF('Council Own'!J88="A","A"," ")</f>
        <v xml:space="preserve"> </v>
      </c>
      <c r="Q172" s="369"/>
      <c r="R172" s="418" t="str">
        <f>'Council Own'!C136</f>
        <v>&lt;List Requirement Here&gt;</v>
      </c>
      <c r="S172" s="379" t="str">
        <f>IF('Council Own'!J136="A","A"," ")</f>
        <v xml:space="preserve"> </v>
      </c>
    </row>
    <row r="173" spans="5:19" ht="12.75" customHeight="1" x14ac:dyDescent="0.2">
      <c r="E173" s="586" t="str">
        <f>'Fun Patches'!C37</f>
        <v>&lt;LIST PATCH HERE&gt;</v>
      </c>
      <c r="F173" s="587"/>
      <c r="G173" s="379" t="str">
        <f>IF('Fun Patches'!J37="A","A"," ")</f>
        <v xml:space="preserve"> </v>
      </c>
      <c r="I173" s="369"/>
      <c r="J173" s="418" t="str">
        <f>'Council Own'!C41</f>
        <v>&lt;List Requirement Here&gt;</v>
      </c>
      <c r="K173" s="379" t="str">
        <f>IF('Council Own'!J41="A","A"," ")</f>
        <v xml:space="preserve"> </v>
      </c>
      <c r="M173" s="369"/>
      <c r="N173" s="418" t="str">
        <f>'Council Own'!C89</f>
        <v>&lt;List Requirement Here&gt;</v>
      </c>
      <c r="O173" s="379" t="str">
        <f>IF('Council Own'!J89="A","A"," ")</f>
        <v xml:space="preserve"> </v>
      </c>
      <c r="Q173" s="369"/>
      <c r="R173" s="418" t="str">
        <f>'Council Own'!C137</f>
        <v>&lt;List Requirement Here&gt;</v>
      </c>
      <c r="S173" s="379" t="str">
        <f>IF('Council Own'!J137="A","A"," ")</f>
        <v xml:space="preserve"> </v>
      </c>
    </row>
    <row r="174" spans="5:19" x14ac:dyDescent="0.2">
      <c r="E174" s="586" t="str">
        <f>'Fun Patches'!C38</f>
        <v>&lt;LIST PATCH HERE&gt;</v>
      </c>
      <c r="F174" s="587"/>
      <c r="G174" s="379" t="str">
        <f>IF('Fun Patches'!J38="A","A"," ")</f>
        <v xml:space="preserve"> </v>
      </c>
      <c r="I174" s="369"/>
      <c r="J174" s="418" t="str">
        <f>'Council Own'!C42</f>
        <v>&lt;List Requirement Here&gt;</v>
      </c>
      <c r="K174" s="379" t="str">
        <f>IF('Council Own'!J42="A","A"," ")</f>
        <v xml:space="preserve"> </v>
      </c>
      <c r="M174" s="369"/>
      <c r="N174" s="418" t="str">
        <f>'Council Own'!C90</f>
        <v>&lt;List Requirement Here&gt;</v>
      </c>
      <c r="O174" s="379" t="str">
        <f>IF('Council Own'!J90="A","A"," ")</f>
        <v xml:space="preserve"> </v>
      </c>
      <c r="Q174" s="369"/>
      <c r="R174" s="418" t="str">
        <f>'Council Own'!C138</f>
        <v>&lt;List Requirement Here&gt;</v>
      </c>
      <c r="S174" s="379" t="str">
        <f>IF('Council Own'!J138="A","A"," ")</f>
        <v xml:space="preserve"> </v>
      </c>
    </row>
    <row r="175" spans="5:19" x14ac:dyDescent="0.2">
      <c r="E175" s="586" t="str">
        <f>'Fun Patches'!C39</f>
        <v>&lt;LIST PATCH HERE&gt;</v>
      </c>
      <c r="F175" s="587"/>
      <c r="G175" s="379" t="str">
        <f>IF('Fun Patches'!J39="A","A"," ")</f>
        <v xml:space="preserve"> </v>
      </c>
      <c r="I175" s="369">
        <v>4</v>
      </c>
      <c r="J175" s="418" t="str">
        <f>'Council Own'!C43</f>
        <v>&lt;List Requirement Here&gt;</v>
      </c>
      <c r="K175" s="379" t="str">
        <f>IF('Council Own'!J43="A","A"," ")</f>
        <v xml:space="preserve"> </v>
      </c>
      <c r="M175" s="369">
        <v>4</v>
      </c>
      <c r="N175" s="418" t="str">
        <f>'Council Own'!C91</f>
        <v>&lt;List Requirement Here&gt;</v>
      </c>
      <c r="O175" s="379" t="str">
        <f>IF('Council Own'!J91="A","A"," ")</f>
        <v xml:space="preserve"> </v>
      </c>
      <c r="Q175" s="369">
        <v>4</v>
      </c>
      <c r="R175" s="418" t="str">
        <f>'Council Own'!C139</f>
        <v>&lt;List Requirement Here&gt;</v>
      </c>
      <c r="S175" s="379" t="str">
        <f>IF('Council Own'!J139="A","A"," ")</f>
        <v xml:space="preserve"> </v>
      </c>
    </row>
    <row r="176" spans="5:19" x14ac:dyDescent="0.2">
      <c r="E176" s="586" t="str">
        <f>'Fun Patches'!C40</f>
        <v>&lt;LIST PATCH HERE&gt;</v>
      </c>
      <c r="F176" s="587"/>
      <c r="G176" s="379" t="str">
        <f>IF('Fun Patches'!J40="A","A"," ")</f>
        <v xml:space="preserve"> </v>
      </c>
      <c r="I176" s="369"/>
      <c r="J176" s="418" t="str">
        <f>'Council Own'!C44</f>
        <v>&lt;List Requirement Here&gt;</v>
      </c>
      <c r="K176" s="379" t="str">
        <f>IF('Council Own'!J44="A","A"," ")</f>
        <v xml:space="preserve"> </v>
      </c>
      <c r="M176" s="369"/>
      <c r="N176" s="418" t="str">
        <f>'Council Own'!C92</f>
        <v>&lt;List Requirement Here&gt;</v>
      </c>
      <c r="O176" s="379" t="str">
        <f>IF('Council Own'!J92="A","A"," ")</f>
        <v xml:space="preserve"> </v>
      </c>
      <c r="Q176" s="369"/>
      <c r="R176" s="418" t="str">
        <f>'Council Own'!C140</f>
        <v>&lt;List Requirement Here&gt;</v>
      </c>
      <c r="S176" s="379" t="str">
        <f>IF('Council Own'!J140="A","A"," ")</f>
        <v xml:space="preserve"> </v>
      </c>
    </row>
    <row r="177" spans="1:19" x14ac:dyDescent="0.2">
      <c r="E177" s="586" t="str">
        <f>'Fun Patches'!C41</f>
        <v>&lt;LIST PATCH HERE&gt;</v>
      </c>
      <c r="F177" s="587"/>
      <c r="G177" s="379" t="str">
        <f>IF('Fun Patches'!J41="A","A"," ")</f>
        <v xml:space="preserve"> </v>
      </c>
      <c r="I177" s="369"/>
      <c r="J177" s="418" t="str">
        <f>'Council Own'!C45</f>
        <v>&lt;List Requirement Here&gt;</v>
      </c>
      <c r="K177" s="379" t="str">
        <f>IF('Council Own'!J45="A","A"," ")</f>
        <v xml:space="preserve"> </v>
      </c>
      <c r="M177" s="369"/>
      <c r="N177" s="418" t="str">
        <f>'Council Own'!C93</f>
        <v>&lt;List Requirement Here&gt;</v>
      </c>
      <c r="O177" s="379" t="str">
        <f>IF('Council Own'!J93="A","A"," ")</f>
        <v xml:space="preserve"> </v>
      </c>
      <c r="Q177" s="369"/>
      <c r="R177" s="418" t="str">
        <f>'Council Own'!C141</f>
        <v>&lt;List Requirement Here&gt;</v>
      </c>
      <c r="S177" s="379" t="str">
        <f>IF('Council Own'!J141="A","A"," ")</f>
        <v xml:space="preserve"> </v>
      </c>
    </row>
    <row r="178" spans="1:19" x14ac:dyDescent="0.2">
      <c r="E178" s="586" t="str">
        <f>'Fun Patches'!C42</f>
        <v>&lt;LIST PATCH HERE&gt;</v>
      </c>
      <c r="F178" s="587"/>
      <c r="G178" s="379" t="str">
        <f>IF('Fun Patches'!J42="A","A"," ")</f>
        <v xml:space="preserve"> </v>
      </c>
      <c r="I178" s="369"/>
      <c r="J178" s="418" t="str">
        <f>'Council Own'!C46</f>
        <v>&lt;List Requirement Here&gt;</v>
      </c>
      <c r="K178" s="379" t="str">
        <f>IF('Council Own'!J46="A","A"," ")</f>
        <v xml:space="preserve"> </v>
      </c>
      <c r="M178" s="369"/>
      <c r="N178" s="418" t="str">
        <f>'Council Own'!C94</f>
        <v>&lt;List Requirement Here&gt;</v>
      </c>
      <c r="O178" s="379" t="str">
        <f>IF('Council Own'!J94="A","A"," ")</f>
        <v xml:space="preserve"> </v>
      </c>
      <c r="Q178" s="369"/>
      <c r="R178" s="418" t="str">
        <f>'Council Own'!C142</f>
        <v>&lt;List Requirement Here&gt;</v>
      </c>
      <c r="S178" s="379" t="str">
        <f>IF('Council Own'!J142="A","A"," ")</f>
        <v xml:space="preserve"> </v>
      </c>
    </row>
    <row r="179" spans="1:19" x14ac:dyDescent="0.2">
      <c r="E179" s="586" t="str">
        <f>'Fun Patches'!C43</f>
        <v>&lt;LIST PATCH HERE&gt;</v>
      </c>
      <c r="F179" s="587"/>
      <c r="G179" s="379" t="str">
        <f>IF('Fun Patches'!J43="A","A"," ")</f>
        <v xml:space="preserve"> </v>
      </c>
      <c r="I179" s="369">
        <v>5</v>
      </c>
      <c r="J179" s="418" t="str">
        <f>'Council Own'!C47</f>
        <v>&lt;List Requirement Here&gt;</v>
      </c>
      <c r="K179" s="379" t="str">
        <f>IF('Council Own'!J47="A","A"," ")</f>
        <v xml:space="preserve"> </v>
      </c>
      <c r="M179" s="369">
        <v>5</v>
      </c>
      <c r="N179" s="418" t="str">
        <f>'Council Own'!C95</f>
        <v>&lt;List Requirement Here&gt;</v>
      </c>
      <c r="O179" s="379" t="str">
        <f>IF('Council Own'!J95="A","A"," ")</f>
        <v xml:space="preserve"> </v>
      </c>
      <c r="Q179" s="369">
        <v>5</v>
      </c>
      <c r="R179" s="418" t="str">
        <f>'Council Own'!C143</f>
        <v>&lt;List Requirement Here&gt;</v>
      </c>
      <c r="S179" s="379" t="str">
        <f>IF('Council Own'!J143="A","A"," ")</f>
        <v xml:space="preserve"> </v>
      </c>
    </row>
    <row r="180" spans="1:19" x14ac:dyDescent="0.2">
      <c r="E180" s="586" t="str">
        <f>'Fun Patches'!C44</f>
        <v>&lt;LIST PATCH HERE&gt;</v>
      </c>
      <c r="F180" s="587"/>
      <c r="G180" s="379" t="str">
        <f>IF('Fun Patches'!J44="A","A"," ")</f>
        <v xml:space="preserve"> </v>
      </c>
      <c r="I180" s="369"/>
      <c r="J180" s="418" t="str">
        <f>'Council Own'!C48</f>
        <v>&lt;List Requirement Here&gt;</v>
      </c>
      <c r="K180" s="379" t="str">
        <f>IF('Council Own'!J48="A","A"," ")</f>
        <v xml:space="preserve"> </v>
      </c>
      <c r="M180" s="369"/>
      <c r="N180" s="418" t="str">
        <f>'Council Own'!C96</f>
        <v>&lt;List Requirement Here&gt;</v>
      </c>
      <c r="O180" s="379" t="str">
        <f>IF('Council Own'!J96="A","A"," ")</f>
        <v xml:space="preserve"> </v>
      </c>
      <c r="Q180" s="369"/>
      <c r="R180" s="418" t="str">
        <f>'Council Own'!C144</f>
        <v>&lt;List Requirement Here&gt;</v>
      </c>
      <c r="S180" s="379" t="str">
        <f>IF('Council Own'!J144="A","A"," ")</f>
        <v xml:space="preserve"> </v>
      </c>
    </row>
    <row r="181" spans="1:19" x14ac:dyDescent="0.2">
      <c r="E181" s="586" t="str">
        <f>'Fun Patches'!C45</f>
        <v>&lt;LIST PATCH HERE&gt;</v>
      </c>
      <c r="F181" s="587"/>
      <c r="G181" s="379" t="str">
        <f>IF('Fun Patches'!J45="A","A"," ")</f>
        <v xml:space="preserve"> </v>
      </c>
      <c r="I181" s="369"/>
      <c r="J181" s="418" t="str">
        <f>'Council Own'!C49</f>
        <v>&lt;List Requirement Here&gt;</v>
      </c>
      <c r="K181" s="379" t="str">
        <f>IF('Council Own'!J49="A","A"," ")</f>
        <v xml:space="preserve"> </v>
      </c>
      <c r="M181" s="369"/>
      <c r="N181" s="418" t="str">
        <f>'Council Own'!C97</f>
        <v>&lt;List Requirement Here&gt;</v>
      </c>
      <c r="O181" s="379" t="str">
        <f>IF('Council Own'!J97="A","A"," ")</f>
        <v xml:space="preserve"> </v>
      </c>
      <c r="Q181" s="369"/>
      <c r="R181" s="418" t="str">
        <f>'Council Own'!C145</f>
        <v>&lt;List Requirement Here&gt;</v>
      </c>
      <c r="S181" s="379" t="str">
        <f>IF('Council Own'!J145="A","A"," ")</f>
        <v xml:space="preserve"> </v>
      </c>
    </row>
    <row r="182" spans="1:19" x14ac:dyDescent="0.2">
      <c r="E182" s="586" t="str">
        <f>'Fun Patches'!C46</f>
        <v>&lt;LIST PATCH HERE&gt;</v>
      </c>
      <c r="F182" s="587"/>
      <c r="G182" s="379" t="str">
        <f>IF('Fun Patches'!J46="A","A"," ")</f>
        <v xml:space="preserve"> </v>
      </c>
      <c r="I182" s="369"/>
      <c r="J182" s="418" t="str">
        <f>'Council Own'!C50</f>
        <v>&lt;List Requirement Here&gt;</v>
      </c>
      <c r="K182" s="379" t="str">
        <f>IF('Council Own'!J50="A","A"," ")</f>
        <v xml:space="preserve"> </v>
      </c>
      <c r="M182" s="369"/>
      <c r="N182" s="418" t="str">
        <f>'Council Own'!C98</f>
        <v>&lt;List Requirement Here&gt;</v>
      </c>
      <c r="O182" s="379" t="str">
        <f>IF('Council Own'!J98="A","A"," ")</f>
        <v xml:space="preserve"> </v>
      </c>
      <c r="Q182" s="369"/>
      <c r="R182" s="418" t="str">
        <f>'Council Own'!C146</f>
        <v>&lt;List Requirement Here&gt;</v>
      </c>
      <c r="S182" s="379" t="str">
        <f>IF('Council Own'!J146="A","A"," ")</f>
        <v xml:space="preserve"> </v>
      </c>
    </row>
    <row r="183" spans="1:19" x14ac:dyDescent="0.2">
      <c r="E183" s="588" t="str">
        <f>'Fun Patches'!C47</f>
        <v>&lt;LIST PATCH HERE&gt;</v>
      </c>
      <c r="F183" s="589"/>
      <c r="G183" s="372" t="str">
        <f>IF('Fun Patches'!J47="A","A"," ")</f>
        <v xml:space="preserve"> </v>
      </c>
      <c r="I183" s="416"/>
      <c r="J183" s="385"/>
      <c r="K183" s="425"/>
    </row>
    <row r="184" spans="1:19" x14ac:dyDescent="0.2">
      <c r="E184" s="586" t="str">
        <f>'Fun Patches'!C48</f>
        <v>&lt;LIST PATCH HERE&gt;</v>
      </c>
      <c r="F184" s="587"/>
      <c r="G184" s="379" t="str">
        <f>IF('Fun Patches'!J48="A","A"," ")</f>
        <v xml:space="preserve"> </v>
      </c>
      <c r="I184" s="416"/>
      <c r="J184" s="385"/>
      <c r="K184" s="425"/>
    </row>
    <row r="185" spans="1:19" x14ac:dyDescent="0.2">
      <c r="E185" s="586" t="str">
        <f>'Fun Patches'!C49</f>
        <v>&lt;LIST PATCH HERE&gt;</v>
      </c>
      <c r="F185" s="587"/>
      <c r="G185" s="379" t="str">
        <f>IF('Fun Patches'!J49="A","A"," ")</f>
        <v xml:space="preserve"> </v>
      </c>
      <c r="I185" s="416"/>
      <c r="J185" s="385"/>
      <c r="K185" s="425"/>
    </row>
    <row r="186" spans="1:19" x14ac:dyDescent="0.2">
      <c r="A186" s="578" t="s">
        <v>81</v>
      </c>
      <c r="B186" s="579"/>
      <c r="C186" s="579"/>
      <c r="E186" s="586" t="str">
        <f>'Fun Patches'!C50</f>
        <v>&lt;LIST PATCH HERE&gt;</v>
      </c>
      <c r="F186" s="587"/>
      <c r="G186" s="379" t="str">
        <f>IF('Fun Patches'!J50="A","A"," ")</f>
        <v xml:space="preserve"> </v>
      </c>
      <c r="I186" s="416"/>
      <c r="J186" s="385"/>
      <c r="K186" s="425"/>
    </row>
    <row r="187" spans="1:19" x14ac:dyDescent="0.2">
      <c r="A187" s="580" t="s">
        <v>78</v>
      </c>
      <c r="B187" s="581"/>
      <c r="C187" s="582"/>
      <c r="E187" s="586" t="str">
        <f>'Fun Patches'!C51</f>
        <v>&lt;LIST PATCH HERE&gt;</v>
      </c>
      <c r="F187" s="587"/>
      <c r="G187" s="379" t="str">
        <f>IF('Fun Patches'!J51="A","A"," ")</f>
        <v xml:space="preserve"> </v>
      </c>
      <c r="I187" s="416"/>
      <c r="J187" s="385"/>
      <c r="K187" s="425"/>
    </row>
    <row r="188" spans="1:19" x14ac:dyDescent="0.2">
      <c r="A188" s="580" t="s">
        <v>79</v>
      </c>
      <c r="B188" s="581"/>
      <c r="C188" s="582"/>
      <c r="E188" s="586" t="str">
        <f>'Fun Patches'!C52</f>
        <v>&lt;LIST PATCH HERE&gt;</v>
      </c>
      <c r="F188" s="587"/>
      <c r="G188" s="379" t="str">
        <f>IF('Fun Patches'!J52="A","A"," ")</f>
        <v xml:space="preserve"> </v>
      </c>
      <c r="I188" s="416"/>
      <c r="J188" s="385"/>
      <c r="K188" s="425"/>
    </row>
    <row r="189" spans="1:19" x14ac:dyDescent="0.2">
      <c r="A189" s="595" t="s">
        <v>80</v>
      </c>
      <c r="B189" s="596"/>
      <c r="C189" s="597"/>
      <c r="E189" s="586" t="str">
        <f>'Fun Patches'!C53</f>
        <v>&lt;LIST PATCH HERE&gt;</v>
      </c>
      <c r="F189" s="587"/>
      <c r="G189" s="379" t="str">
        <f>IF('Fun Patches'!J53="A","A"," ")</f>
        <v xml:space="preserve"> </v>
      </c>
      <c r="J189" s="376"/>
      <c r="K189" s="376"/>
    </row>
    <row r="190" spans="1:19" x14ac:dyDescent="0.2">
      <c r="E190" s="586" t="str">
        <f>'Fun Patches'!C54</f>
        <v>&lt;LIST PATCH HERE&gt;</v>
      </c>
      <c r="F190" s="587"/>
      <c r="G190" s="379" t="str">
        <f>IF('Fun Patches'!J54="A","A"," ")</f>
        <v xml:space="preserve"> </v>
      </c>
    </row>
    <row r="191" spans="1:19" x14ac:dyDescent="0.2">
      <c r="E191" s="416"/>
      <c r="F191" s="385"/>
      <c r="G191" s="425"/>
    </row>
    <row r="222" spans="1:3" x14ac:dyDescent="0.2">
      <c r="A222" s="424"/>
      <c r="B222" s="424"/>
      <c r="C222" s="424"/>
    </row>
    <row r="225" spans="1:3" x14ac:dyDescent="0.2">
      <c r="A225" s="424"/>
      <c r="B225" s="424"/>
      <c r="C225" s="424"/>
    </row>
    <row r="226" spans="1:3" x14ac:dyDescent="0.2">
      <c r="A226" s="424"/>
      <c r="B226" s="424"/>
      <c r="C226" s="424"/>
    </row>
    <row r="227" spans="1:3" x14ac:dyDescent="0.2">
      <c r="A227" s="424"/>
      <c r="B227" s="424"/>
      <c r="C227" s="424"/>
    </row>
    <row r="228" spans="1:3" x14ac:dyDescent="0.2">
      <c r="A228" s="424"/>
      <c r="B228" s="424"/>
      <c r="C228" s="424"/>
    </row>
    <row r="229" spans="1:3" x14ac:dyDescent="0.2">
      <c r="A229" s="424"/>
      <c r="B229" s="424"/>
      <c r="C229" s="424"/>
    </row>
  </sheetData>
  <sheetProtection password="EB7E" sheet="1" objects="1" scenarios="1" selectLockedCells="1" selectUnlockedCells="1"/>
  <mergeCells count="178">
    <mergeCell ref="A188:C188"/>
    <mergeCell ref="E188:F188"/>
    <mergeCell ref="A189:C189"/>
    <mergeCell ref="E189:F189"/>
    <mergeCell ref="E190:F190"/>
    <mergeCell ref="E183:F183"/>
    <mergeCell ref="E184:F184"/>
    <mergeCell ref="E185:F185"/>
    <mergeCell ref="A186:C186"/>
    <mergeCell ref="E186:F186"/>
    <mergeCell ref="A187:C187"/>
    <mergeCell ref="E187:F187"/>
    <mergeCell ref="E177:F177"/>
    <mergeCell ref="E178:F178"/>
    <mergeCell ref="E179:F179"/>
    <mergeCell ref="E180:F180"/>
    <mergeCell ref="E181:F181"/>
    <mergeCell ref="E182:F182"/>
    <mergeCell ref="E171:F171"/>
    <mergeCell ref="E172:F172"/>
    <mergeCell ref="E173:F173"/>
    <mergeCell ref="E174:F174"/>
    <mergeCell ref="E175:F175"/>
    <mergeCell ref="E176:F176"/>
    <mergeCell ref="E165:F165"/>
    <mergeCell ref="E166:F166"/>
    <mergeCell ref="E167:F167"/>
    <mergeCell ref="E168:F168"/>
    <mergeCell ref="E169:F169"/>
    <mergeCell ref="E170:F170"/>
    <mergeCell ref="E159:F159"/>
    <mergeCell ref="E160:F160"/>
    <mergeCell ref="E161:F161"/>
    <mergeCell ref="E162:F162"/>
    <mergeCell ref="E163:F163"/>
    <mergeCell ref="E164:F164"/>
    <mergeCell ref="E153:F153"/>
    <mergeCell ref="E154:F154"/>
    <mergeCell ref="E155:F155"/>
    <mergeCell ref="E156:F156"/>
    <mergeCell ref="E157:F157"/>
    <mergeCell ref="E158:F158"/>
    <mergeCell ref="A148:B148"/>
    <mergeCell ref="E148:F148"/>
    <mergeCell ref="E149:F149"/>
    <mergeCell ref="E150:F150"/>
    <mergeCell ref="E151:F151"/>
    <mergeCell ref="E152:F152"/>
    <mergeCell ref="A145:B145"/>
    <mergeCell ref="E145:F145"/>
    <mergeCell ref="A146:B146"/>
    <mergeCell ref="E146:F146"/>
    <mergeCell ref="A147:B147"/>
    <mergeCell ref="E147:F147"/>
    <mergeCell ref="A142:C142"/>
    <mergeCell ref="E142:F142"/>
    <mergeCell ref="A143:B143"/>
    <mergeCell ref="E143:F143"/>
    <mergeCell ref="A144:B144"/>
    <mergeCell ref="E144:F144"/>
    <mergeCell ref="A140:C140"/>
    <mergeCell ref="E140:G140"/>
    <mergeCell ref="I140:K140"/>
    <mergeCell ref="M140:O140"/>
    <mergeCell ref="Q140:S140"/>
    <mergeCell ref="E141:F141"/>
    <mergeCell ref="Q111:R111"/>
    <mergeCell ref="Q117:R117"/>
    <mergeCell ref="I122:K122"/>
    <mergeCell ref="Q124:S124"/>
    <mergeCell ref="E126:G126"/>
    <mergeCell ref="A131:C131"/>
    <mergeCell ref="I101:K101"/>
    <mergeCell ref="A104:C104"/>
    <mergeCell ref="E105:G105"/>
    <mergeCell ref="Q105:R105"/>
    <mergeCell ref="M108:O108"/>
    <mergeCell ref="A110:C110"/>
    <mergeCell ref="Q95:R95"/>
    <mergeCell ref="Q96:R96"/>
    <mergeCell ref="M97:O97"/>
    <mergeCell ref="Q97:R97"/>
    <mergeCell ref="Q98:R98"/>
    <mergeCell ref="Q99:R99"/>
    <mergeCell ref="Q89:R89"/>
    <mergeCell ref="Q90:R90"/>
    <mergeCell ref="Q91:R91"/>
    <mergeCell ref="Q92:R92"/>
    <mergeCell ref="Q93:R93"/>
    <mergeCell ref="Q94:R94"/>
    <mergeCell ref="A85:B85"/>
    <mergeCell ref="Q85:R85"/>
    <mergeCell ref="Q86:R86"/>
    <mergeCell ref="A87:C87"/>
    <mergeCell ref="Q87:R87"/>
    <mergeCell ref="B88:C88"/>
    <mergeCell ref="Q88:R88"/>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76:B76"/>
    <mergeCell ref="M76:O76"/>
    <mergeCell ref="Q76:R76"/>
    <mergeCell ref="A77:B77"/>
    <mergeCell ref="Q77:R77"/>
    <mergeCell ref="A78:B78"/>
    <mergeCell ref="Q78:R78"/>
    <mergeCell ref="A73:B73"/>
    <mergeCell ref="Q73:R73"/>
    <mergeCell ref="A74:B74"/>
    <mergeCell ref="Q74:R74"/>
    <mergeCell ref="A75:B75"/>
    <mergeCell ref="Q75:R75"/>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Q28:S28"/>
    <mergeCell ref="M32:O32"/>
    <mergeCell ref="I36:K36"/>
    <mergeCell ref="E40:G40"/>
    <mergeCell ref="A44:C44"/>
    <mergeCell ref="Q49:S49"/>
    <mergeCell ref="A18:B18"/>
    <mergeCell ref="A19:B19"/>
    <mergeCell ref="E19:G19"/>
    <mergeCell ref="A20:B20"/>
    <mergeCell ref="A21:B21"/>
    <mergeCell ref="A23:C23"/>
    <mergeCell ref="A13:B13"/>
    <mergeCell ref="A14:B14"/>
    <mergeCell ref="A15:B15"/>
    <mergeCell ref="I15:K15"/>
    <mergeCell ref="A16:C16"/>
    <mergeCell ref="A17:B17"/>
    <mergeCell ref="A8:B8"/>
    <mergeCell ref="A9:B9"/>
    <mergeCell ref="A10:C10"/>
    <mergeCell ref="A11:B11"/>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s>
  <pageMargins left="0.75" right="0.75" top="0.4" bottom="0.2" header="0.2" footer="0.2"/>
  <pageSetup scale="64" fitToHeight="0" orientation="landscape" horizontalDpi="300" verticalDpi="300" r:id="rId1"/>
  <headerFooter alignWithMargins="0">
    <oddHeader>&amp;C&amp;"Arial,Bold"&amp;12CadetteTrax - &amp;10&amp;D</oddHeader>
  </headerFooter>
  <rowBreaks count="1" manualBreakCount="1">
    <brk id="69" max="18"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9"/>
  <sheetViews>
    <sheetView showGridLines="0" zoomScale="90" zoomScaleNormal="90" workbookViewId="0">
      <selection activeCell="A2" sqref="A2"/>
    </sheetView>
  </sheetViews>
  <sheetFormatPr defaultRowHeight="12.75" x14ac:dyDescent="0.2"/>
  <cols>
    <col min="1" max="1" width="2.7109375" style="363" customWidth="1"/>
    <col min="2" max="2" width="30.7109375" style="363" customWidth="1"/>
    <col min="3" max="4" width="2.5703125" style="363" customWidth="1"/>
    <col min="5" max="5" width="2.7109375" style="363" bestFit="1" customWidth="1"/>
    <col min="6" max="6" width="30.28515625" style="363" customWidth="1"/>
    <col min="7" max="7" width="3" style="363" customWidth="1"/>
    <col min="8" max="8" width="3.140625" style="363" customWidth="1"/>
    <col min="9" max="9" width="2" style="363" customWidth="1"/>
    <col min="10" max="10" width="30.28515625" style="363" customWidth="1"/>
    <col min="11" max="11" width="3" style="363" customWidth="1"/>
    <col min="12" max="12" width="3.140625" style="363" customWidth="1"/>
    <col min="13" max="13" width="2" style="363" customWidth="1"/>
    <col min="14" max="14" width="30.28515625" style="363" customWidth="1"/>
    <col min="15" max="16" width="3" style="363" customWidth="1"/>
    <col min="17" max="17" width="2.7109375" style="363" customWidth="1"/>
    <col min="18" max="18" width="30.5703125" style="363" customWidth="1"/>
    <col min="19" max="19" width="2.7109375" style="363" customWidth="1"/>
    <col min="20" max="16384" width="9.140625" style="363"/>
  </cols>
  <sheetData>
    <row r="1" spans="1:21" ht="21" customHeight="1" x14ac:dyDescent="0.35">
      <c r="A1" s="619" t="str">
        <f ca="1">MID(CELL("filename",A1),FIND(IF(ISERROR(FIND("]",CELL("filename",A1))),"$","]"),CELL("filename",A1))+1,256)</f>
        <v>Elizabeth</v>
      </c>
      <c r="B1" s="620"/>
      <c r="C1" s="620"/>
      <c r="D1" s="388"/>
      <c r="E1" s="610" t="s">
        <v>16</v>
      </c>
      <c r="F1" s="615"/>
      <c r="G1" s="615"/>
      <c r="I1" s="610" t="s">
        <v>16</v>
      </c>
      <c r="J1" s="610"/>
      <c r="K1" s="610"/>
      <c r="M1" s="610" t="s">
        <v>16</v>
      </c>
      <c r="N1" s="610"/>
      <c r="O1" s="610"/>
      <c r="Q1" s="610" t="s">
        <v>16</v>
      </c>
      <c r="R1" s="610"/>
      <c r="S1" s="610"/>
      <c r="T1" s="361"/>
      <c r="U1" s="361"/>
    </row>
    <row r="2" spans="1:21" s="367" customFormat="1" ht="13.5" thickBot="1" x14ac:dyDescent="0.25">
      <c r="A2" s="364"/>
      <c r="B2" s="365"/>
      <c r="C2" s="366" t="s">
        <v>17</v>
      </c>
      <c r="D2" s="365"/>
      <c r="E2" s="583" t="str">
        <f>Badges!B52</f>
        <v>Public Speaker</v>
      </c>
      <c r="F2" s="584"/>
      <c r="G2" s="584"/>
      <c r="H2" s="363"/>
      <c r="I2" s="583" t="str">
        <f>Badges!B122</f>
        <v>Book Artist</v>
      </c>
      <c r="J2" s="584"/>
      <c r="K2" s="584"/>
      <c r="L2" s="363"/>
      <c r="M2" s="583" t="str">
        <f>Badges!B191</f>
        <v>Trailblazing</v>
      </c>
      <c r="N2" s="584"/>
      <c r="O2" s="584"/>
      <c r="Q2" s="583" t="str">
        <f>Badges!B261</f>
        <v>Animal Helpers</v>
      </c>
      <c r="R2" s="584"/>
      <c r="S2" s="584"/>
      <c r="T2" s="361"/>
      <c r="U2" s="361"/>
    </row>
    <row r="3" spans="1:21" x14ac:dyDescent="0.2">
      <c r="A3" s="617" t="s">
        <v>147</v>
      </c>
      <c r="B3" s="618"/>
      <c r="C3" s="368">
        <f>INT(COUNTIF(C5:C21,"C"))+INT(COUNTIF(C73:C85,"C"))</f>
        <v>3</v>
      </c>
      <c r="E3" s="369">
        <v>2</v>
      </c>
      <c r="F3" s="370" t="str">
        <f>Badges!C57</f>
        <v>Focus on body language</v>
      </c>
      <c r="G3" s="371"/>
      <c r="I3" s="369">
        <v>3</v>
      </c>
      <c r="J3" s="370" t="str">
        <f>Badges!C131</f>
        <v>Try out book artist techniques</v>
      </c>
      <c r="K3" s="371"/>
      <c r="M3" s="369">
        <v>4</v>
      </c>
      <c r="N3" s="370" t="str">
        <f>Badges!C204</f>
        <v>Gain some trailblazing know-how</v>
      </c>
      <c r="O3" s="371"/>
      <c r="Q3" s="369">
        <v>5</v>
      </c>
      <c r="R3" s="370" t="str">
        <f>Badges!C278</f>
        <v>Look at how animals might help us</v>
      </c>
      <c r="S3" s="371"/>
      <c r="T3" s="361"/>
      <c r="U3" s="361"/>
    </row>
    <row r="4" spans="1:21" x14ac:dyDescent="0.2">
      <c r="A4" s="577" t="str">
        <f>Summary!A3</f>
        <v>It's Your World -- Change It!</v>
      </c>
      <c r="B4" s="577"/>
      <c r="C4" s="577"/>
      <c r="E4" s="369"/>
      <c r="F4" s="370" t="str">
        <f>Badges!C58</f>
        <v>Get a group together and play</v>
      </c>
      <c r="G4" s="372" t="str">
        <f>IF(Badges!K58="A","A"," ")</f>
        <v xml:space="preserve"> </v>
      </c>
      <c r="I4" s="369"/>
      <c r="J4" s="370" t="str">
        <f>Badges!C132</f>
        <v>Fold method and glue method</v>
      </c>
      <c r="K4" s="372" t="str">
        <f>IF(Badges!K132="A","A"," ")</f>
        <v xml:space="preserve"> </v>
      </c>
      <c r="M4" s="369"/>
      <c r="N4" s="370" t="str">
        <f>Badges!C205</f>
        <v>Learn how to purify water</v>
      </c>
      <c r="O4" s="372" t="str">
        <f>IF(Badges!K205="A","A"," ")</f>
        <v xml:space="preserve"> </v>
      </c>
      <c r="Q4" s="369"/>
      <c r="R4" s="370" t="str">
        <f>Badges!C279</f>
        <v>Get a sense of different animals'</v>
      </c>
      <c r="S4" s="372" t="str">
        <f>IF(Badges!K279="A","A"," ")</f>
        <v>A</v>
      </c>
      <c r="T4" s="361"/>
      <c r="U4" s="361"/>
    </row>
    <row r="5" spans="1:21" ht="12.75" customHeight="1" x14ac:dyDescent="0.2">
      <c r="A5" s="608" t="str">
        <f>Summary!A4</f>
        <v>Digital Movie Maker</v>
      </c>
      <c r="B5" s="609"/>
      <c r="C5" s="373" t="str">
        <f>IF(Badges!K28="C","C",IF(Badges!K28="P","P",""))</f>
        <v>C</v>
      </c>
      <c r="E5" s="369"/>
      <c r="F5" s="370" t="str">
        <f>Badges!C59</f>
        <v>Videotape yourself miming one</v>
      </c>
      <c r="G5" s="372" t="str">
        <f>IF(Badges!K59="A","A"," ")</f>
        <v xml:space="preserve"> </v>
      </c>
      <c r="I5" s="369"/>
      <c r="J5" s="370" t="str">
        <f>Badges!C133</f>
        <v>Fold method and stitch method</v>
      </c>
      <c r="K5" s="372" t="str">
        <f>IF(Badges!K133="A","A"," ")</f>
        <v>A</v>
      </c>
      <c r="M5" s="369"/>
      <c r="N5" s="370" t="str">
        <f>Badges!C206</f>
        <v>Practice navigating with a map and</v>
      </c>
      <c r="O5" s="372" t="str">
        <f>IF(Badges!K206="A","A"," ")</f>
        <v xml:space="preserve"> </v>
      </c>
      <c r="Q5" s="369"/>
      <c r="R5" s="370" t="str">
        <f>Badges!C280</f>
        <v>Talk to an animal expert at a zoo</v>
      </c>
      <c r="S5" s="372" t="str">
        <f>IF(Badges!K280="A","A"," ")</f>
        <v xml:space="preserve"> </v>
      </c>
      <c r="T5" s="361"/>
      <c r="U5" s="361"/>
    </row>
    <row r="6" spans="1:21" ht="12.75" customHeight="1" x14ac:dyDescent="0.2">
      <c r="A6" s="606" t="str">
        <f>Summary!A5</f>
        <v>Eating for Beauty</v>
      </c>
      <c r="B6" s="607"/>
      <c r="C6" s="374" t="str">
        <f>IF(Badges!K51="C","C",IF(Badges!K51="P","P",""))</f>
        <v/>
      </c>
      <c r="E6" s="369"/>
      <c r="F6" s="370" t="str">
        <f>Badges!C60</f>
        <v>Pretend an item is something else</v>
      </c>
      <c r="G6" s="372" t="str">
        <f>IF(Badges!K60="A","A"," ")</f>
        <v xml:space="preserve"> </v>
      </c>
      <c r="I6" s="369"/>
      <c r="J6" s="370" t="str">
        <f>Badges!C134</f>
        <v>Glue method and stitch method</v>
      </c>
      <c r="K6" s="372" t="str">
        <f>IF(Badges!K134="A","A"," ")</f>
        <v xml:space="preserve"> </v>
      </c>
      <c r="M6" s="369"/>
      <c r="N6" s="370" t="str">
        <f>Badges!C207</f>
        <v>Pitch your tent three times in three</v>
      </c>
      <c r="O6" s="372" t="str">
        <f>IF(Badges!K207="A","A"," ")</f>
        <v xml:space="preserve"> </v>
      </c>
      <c r="Q6" s="369"/>
      <c r="R6" s="370" t="str">
        <f>Badges!C281</f>
        <v>Practice being a scientist</v>
      </c>
      <c r="S6" s="372" t="str">
        <f>IF(Badges!K281="A","A"," ")</f>
        <v xml:space="preserve"> </v>
      </c>
      <c r="T6" s="361"/>
      <c r="U6" s="361"/>
    </row>
    <row r="7" spans="1:21" x14ac:dyDescent="0.2">
      <c r="A7" s="606" t="str">
        <f>Summary!A6</f>
        <v>Public Speaker</v>
      </c>
      <c r="B7" s="607"/>
      <c r="C7" s="374" t="str">
        <f>IF(Badges!K74="C","C",IF(Badges!K74="P","P",""))</f>
        <v/>
      </c>
      <c r="E7" s="369">
        <v>3</v>
      </c>
      <c r="F7" s="370" t="str">
        <f>Badges!C61</f>
        <v>Find your voice</v>
      </c>
      <c r="G7" s="371"/>
      <c r="I7" s="369">
        <v>4</v>
      </c>
      <c r="J7" s="370" t="str">
        <f>Badges!C135</f>
        <v>Focus on function</v>
      </c>
      <c r="K7" s="371"/>
      <c r="M7" s="369">
        <v>5</v>
      </c>
      <c r="N7" s="370" t="str">
        <f>Badges!C208</f>
        <v>Head out on the trail</v>
      </c>
      <c r="O7" s="371"/>
      <c r="Q7" s="583" t="str">
        <f>Badges!B284</f>
        <v>Field Day</v>
      </c>
      <c r="R7" s="584"/>
      <c r="S7" s="584"/>
    </row>
    <row r="8" spans="1:21" x14ac:dyDescent="0.2">
      <c r="A8" s="606" t="str">
        <f>Summary!A7</f>
        <v>Science of Happiness</v>
      </c>
      <c r="B8" s="607"/>
      <c r="C8" s="374" t="str">
        <f>IF(Badges!K97="C","C",IF(Badges!K97="P","P",""))</f>
        <v/>
      </c>
      <c r="E8" s="369"/>
      <c r="F8" s="370" t="str">
        <f>Badges!C62</f>
        <v>Repeat one word, one sentence, and</v>
      </c>
      <c r="G8" s="372" t="str">
        <f>IF(Badges!K62="A","A"," ")</f>
        <v xml:space="preserve"> </v>
      </c>
      <c r="I8" s="369"/>
      <c r="J8" s="370" t="str">
        <f>Badges!C136</f>
        <v>Make an organizational book</v>
      </c>
      <c r="K8" s="372" t="str">
        <f>IF(Badges!K136="A","A"," ")</f>
        <v xml:space="preserve"> </v>
      </c>
      <c r="M8" s="369"/>
      <c r="N8" s="370" t="str">
        <f>Badges!C209</f>
        <v>Play stuff-sack dramatics</v>
      </c>
      <c r="O8" s="372" t="str">
        <f>IF(Badges!K209="A","A"," ")</f>
        <v xml:space="preserve"> </v>
      </c>
      <c r="Q8" s="369">
        <v>1</v>
      </c>
      <c r="R8" s="370" t="str">
        <f>Badges!C285</f>
        <v>Team up and dress up</v>
      </c>
      <c r="S8" s="371"/>
    </row>
    <row r="9" spans="1:21" x14ac:dyDescent="0.2">
      <c r="A9" s="613" t="str">
        <f>Summary!A8</f>
        <v>Screenwriter</v>
      </c>
      <c r="B9" s="614"/>
      <c r="C9" s="375" t="str">
        <f>IF(Badges!K120="C","C",IF(Badges!K120="P","P",""))</f>
        <v/>
      </c>
      <c r="E9" s="369"/>
      <c r="F9" s="370" t="str">
        <f>Badges!C63</f>
        <v>Tell your own story, from birth until</v>
      </c>
      <c r="G9" s="372" t="str">
        <f>IF(Badges!K63="A","A"," ")</f>
        <v xml:space="preserve"> </v>
      </c>
      <c r="I9" s="369"/>
      <c r="J9" s="370" t="str">
        <f>Badges!C137</f>
        <v>Make a scrapbook, memory book,</v>
      </c>
      <c r="K9" s="372" t="str">
        <f>IF(Badges!K137="A","A"," ")</f>
        <v xml:space="preserve"> </v>
      </c>
      <c r="M9" s="369"/>
      <c r="N9" s="370" t="str">
        <f>Badges!C210</f>
        <v>See the stars</v>
      </c>
      <c r="O9" s="372" t="str">
        <f>IF(Badges!K210="A","A"," ")</f>
        <v xml:space="preserve"> </v>
      </c>
      <c r="Q9" s="369"/>
      <c r="R9" s="370" t="str">
        <f>Badges!C286</f>
        <v>Go, Blue! Go, Red!</v>
      </c>
      <c r="S9" s="372" t="str">
        <f>IF(Badges!K286="A","A"," ")</f>
        <v xml:space="preserve"> </v>
      </c>
    </row>
    <row r="10" spans="1:21" x14ac:dyDescent="0.2">
      <c r="A10" s="577" t="str">
        <f>Summary!A9</f>
        <v>It's Your Planet -- Love It!</v>
      </c>
      <c r="B10" s="577"/>
      <c r="C10" s="577"/>
      <c r="E10" s="369"/>
      <c r="F10" s="370" t="str">
        <f>Badges!C64</f>
        <v>Practice impressions of three</v>
      </c>
      <c r="G10" s="372" t="str">
        <f>IF(Badges!K64="A","A"," ")</f>
        <v xml:space="preserve"> </v>
      </c>
      <c r="I10" s="369"/>
      <c r="J10" s="370" t="str">
        <f>Badges!C138</f>
        <v>Make a gift book</v>
      </c>
      <c r="K10" s="372" t="str">
        <f>IF(Badges!K138="A","A"," ")</f>
        <v xml:space="preserve"> </v>
      </c>
      <c r="M10" s="369"/>
      <c r="N10" s="370" t="str">
        <f>Badges!C211</f>
        <v>Tell a progressive story</v>
      </c>
      <c r="O10" s="372" t="str">
        <f>IF(Badges!K211="A","A"," ")</f>
        <v xml:space="preserve"> </v>
      </c>
      <c r="Q10" s="369"/>
      <c r="R10" s="370" t="str">
        <f>Badges!C287</f>
        <v>Unique uniforms</v>
      </c>
      <c r="S10" s="372" t="str">
        <f>IF(Badges!K287="A","A"," ")</f>
        <v xml:space="preserve"> </v>
      </c>
    </row>
    <row r="11" spans="1:21" x14ac:dyDescent="0.2">
      <c r="A11" s="608" t="str">
        <f>Summary!A10</f>
        <v>Book Artist</v>
      </c>
      <c r="B11" s="609"/>
      <c r="C11" s="373" t="str">
        <f>IF(Badges!K144="C","C",IF(Badges!K144="P","P",""))</f>
        <v>P</v>
      </c>
      <c r="E11" s="369">
        <v>4</v>
      </c>
      <c r="F11" s="370" t="str">
        <f>Badges!C65</f>
        <v>Choose or create a piece to perform</v>
      </c>
      <c r="G11" s="371"/>
      <c r="I11" s="369">
        <v>5</v>
      </c>
      <c r="J11" s="370" t="str">
        <f>Badges!C139</f>
        <v>Focus on style</v>
      </c>
      <c r="K11" s="371"/>
      <c r="M11" s="583" t="str">
        <f>Badges!B214</f>
        <v>Babysitter</v>
      </c>
      <c r="N11" s="584"/>
      <c r="O11" s="584"/>
      <c r="Q11" s="369"/>
      <c r="R11" s="370" t="str">
        <f>Badges!C288</f>
        <v>Theme costumes</v>
      </c>
      <c r="S11" s="372" t="str">
        <f>IF(Badges!K288="A","A"," ")</f>
        <v xml:space="preserve"> </v>
      </c>
    </row>
    <row r="12" spans="1:21" x14ac:dyDescent="0.2">
      <c r="A12" s="606" t="str">
        <f>Summary!A11</f>
        <v>Woodworker</v>
      </c>
      <c r="B12" s="607"/>
      <c r="C12" s="374" t="str">
        <f>IF(Badges!K167="C","C",IF(Badges!K167="P","P",""))</f>
        <v/>
      </c>
      <c r="E12" s="369"/>
      <c r="F12" s="370" t="str">
        <f>Badges!C66</f>
        <v>Write a speech about something</v>
      </c>
      <c r="G12" s="372" t="str">
        <f>IF(Badges!K66="A","A"," ")</f>
        <v xml:space="preserve"> </v>
      </c>
      <c r="I12" s="369"/>
      <c r="J12" s="370" t="str">
        <f>Badges!C140</f>
        <v xml:space="preserve">Make a book from something </v>
      </c>
      <c r="K12" s="372" t="str">
        <f>IF(Badges!K140="A","A"," ")</f>
        <v>A</v>
      </c>
      <c r="M12" s="369">
        <v>1</v>
      </c>
      <c r="N12" s="370" t="str">
        <f>Badges!C215</f>
        <v>Get to know how kids develop</v>
      </c>
      <c r="O12" s="371"/>
      <c r="Q12" s="369">
        <v>2</v>
      </c>
      <c r="R12" s="370" t="str">
        <f>Badges!C289</f>
        <v>Host a historical game</v>
      </c>
      <c r="S12" s="371"/>
    </row>
    <row r="13" spans="1:21" x14ac:dyDescent="0.2">
      <c r="A13" s="606" t="str">
        <f>Summary!A12</f>
        <v>Special Agent</v>
      </c>
      <c r="B13" s="607"/>
      <c r="C13" s="374" t="str">
        <f>IF(Badges!K190="C","C",IF(Badges!K190="P","P",""))</f>
        <v>C</v>
      </c>
      <c r="E13" s="369"/>
      <c r="F13" s="370" t="str">
        <f>Badges!C67</f>
        <v>Create a piece for a character</v>
      </c>
      <c r="G13" s="372" t="str">
        <f>IF(Badges!K67="A","A"," ")</f>
        <v xml:space="preserve"> </v>
      </c>
      <c r="I13" s="369"/>
      <c r="J13" s="370" t="str">
        <f>Badges!C141</f>
        <v>Try a different binding technique or</v>
      </c>
      <c r="K13" s="372" t="str">
        <f>IF(Badges!K141="A","A"," ")</f>
        <v xml:space="preserve"> </v>
      </c>
      <c r="M13" s="369"/>
      <c r="N13" s="370" t="str">
        <f>Badges!C216</f>
        <v>Observe kids in person for at least</v>
      </c>
      <c r="O13" s="372" t="str">
        <f>IF(Badges!K216="A","A"," ")</f>
        <v xml:space="preserve"> </v>
      </c>
      <c r="Q13" s="369"/>
      <c r="R13" s="370" t="str">
        <f>Badges!C290</f>
        <v>An amazing race</v>
      </c>
      <c r="S13" s="372" t="str">
        <f>IF(Badges!K290="A","A"," ")</f>
        <v xml:space="preserve"> </v>
      </c>
    </row>
    <row r="14" spans="1:21" x14ac:dyDescent="0.2">
      <c r="A14" s="606" t="str">
        <f>Summary!A13</f>
        <v>Trailblazing</v>
      </c>
      <c r="B14" s="607"/>
      <c r="C14" s="374" t="str">
        <f>IF(Badges!K213="C","C",IF(Badges!K213="P","P",""))</f>
        <v/>
      </c>
      <c r="E14" s="369"/>
      <c r="F14" s="370" t="str">
        <f>Badges!C68</f>
        <v>Pick an existing piece</v>
      </c>
      <c r="G14" s="372" t="str">
        <f>IF(Badges!K68="A","A"," ")</f>
        <v xml:space="preserve"> </v>
      </c>
      <c r="I14" s="369"/>
      <c r="J14" s="370" t="str">
        <f>Badges!C142</f>
        <v>Get creative with the definition of</v>
      </c>
      <c r="K14" s="372" t="str">
        <f>IF(Badges!K142="A","A"," ")</f>
        <v xml:space="preserve"> </v>
      </c>
      <c r="M14" s="369"/>
      <c r="N14" s="370" t="str">
        <f>Badges!C217</f>
        <v xml:space="preserve">Ask an expert  </v>
      </c>
      <c r="O14" s="372" t="str">
        <f>IF(Badges!K217="A","A"," ")</f>
        <v xml:space="preserve"> </v>
      </c>
      <c r="Q14" s="369"/>
      <c r="R14" s="370" t="str">
        <f>Badges!C291</f>
        <v>Target practice</v>
      </c>
      <c r="S14" s="372" t="str">
        <f>IF(Badges!K291="A","A"," ")</f>
        <v xml:space="preserve"> </v>
      </c>
    </row>
    <row r="15" spans="1:21" x14ac:dyDescent="0.2">
      <c r="A15" s="613" t="str">
        <f>Summary!A14</f>
        <v>Babysitter</v>
      </c>
      <c r="B15" s="614"/>
      <c r="C15" s="375" t="str">
        <f>IF(Badges!K236="C","C",IF(Badges!K236="P","P",""))</f>
        <v>P</v>
      </c>
      <c r="E15" s="369">
        <v>5</v>
      </c>
      <c r="F15" s="370" t="str">
        <f>Badges!C69</f>
        <v>Get onstage</v>
      </c>
      <c r="G15" s="371"/>
      <c r="I15" s="583" t="str">
        <f>Badges!B145</f>
        <v>Woodworker</v>
      </c>
      <c r="J15" s="584"/>
      <c r="K15" s="584"/>
      <c r="M15" s="369"/>
      <c r="N15" s="370" t="str">
        <f>Badges!C218</f>
        <v>Find information at the library or</v>
      </c>
      <c r="O15" s="372" t="str">
        <f>IF(Badges!K218="A","A"," ")</f>
        <v xml:space="preserve"> </v>
      </c>
      <c r="Q15" s="369"/>
      <c r="R15" s="370" t="str">
        <f>Badges!C292</f>
        <v>Tests of strength</v>
      </c>
      <c r="S15" s="372" t="str">
        <f>IF(Badges!K292="A","A"," ")</f>
        <v xml:space="preserve"> </v>
      </c>
    </row>
    <row r="16" spans="1:21" x14ac:dyDescent="0.2">
      <c r="A16" s="577" t="str">
        <f>Summary!A15</f>
        <v>It's Your Story -- Tell It!</v>
      </c>
      <c r="B16" s="577"/>
      <c r="C16" s="577"/>
      <c r="E16" s="369"/>
      <c r="F16" s="370" t="str">
        <f>Badges!C70</f>
        <v>Create a theater in your own home</v>
      </c>
      <c r="G16" s="372" t="str">
        <f>IF(Badges!K70="A","A"," ")</f>
        <v xml:space="preserve"> </v>
      </c>
      <c r="I16" s="369">
        <v>1</v>
      </c>
      <c r="J16" s="370" t="str">
        <f>Badges!C146</f>
        <v>Swing a hammer</v>
      </c>
      <c r="K16" s="371"/>
      <c r="M16" s="369">
        <v>2</v>
      </c>
      <c r="N16" s="370" t="str">
        <f>Badges!C219</f>
        <v>Prepare for challenges</v>
      </c>
      <c r="O16" s="371"/>
      <c r="Q16" s="369">
        <v>3</v>
      </c>
      <c r="R16" s="370" t="str">
        <f>Badges!C293</f>
        <v>Play a scientific game</v>
      </c>
      <c r="S16" s="371"/>
    </row>
    <row r="17" spans="1:19" x14ac:dyDescent="0.2">
      <c r="A17" s="608" t="str">
        <f>Summary!A16</f>
        <v>Night Owl</v>
      </c>
      <c r="B17" s="609"/>
      <c r="C17" s="373" t="str">
        <f>IF(Badges!K260="C","C",IF(Badges!K260="P","P",""))</f>
        <v/>
      </c>
      <c r="E17" s="369"/>
      <c r="F17" s="370" t="str">
        <f>Badges!C71</f>
        <v>Perform at school</v>
      </c>
      <c r="G17" s="372" t="str">
        <f>IF(Badges!K71="A","A"," ")</f>
        <v xml:space="preserve"> </v>
      </c>
      <c r="I17" s="369"/>
      <c r="J17" s="370" t="str">
        <f>Badges!C147</f>
        <v>Write your name in nails</v>
      </c>
      <c r="K17" s="372" t="str">
        <f>IF(Badges!K146="A","A"," ")</f>
        <v xml:space="preserve"> </v>
      </c>
      <c r="M17" s="369"/>
      <c r="N17" s="370" t="str">
        <f>Badges!C220</f>
        <v>Attend a babysitter training course</v>
      </c>
      <c r="O17" s="372" t="str">
        <f>IF(Badges!K220="A","A"," ")</f>
        <v xml:space="preserve"> </v>
      </c>
      <c r="Q17" s="369"/>
      <c r="R17" s="370" t="str">
        <f>Badges!C294</f>
        <v>Construction challenge</v>
      </c>
      <c r="S17" s="372" t="str">
        <f>IF(Badges!K294="A","A"," ")</f>
        <v xml:space="preserve"> </v>
      </c>
    </row>
    <row r="18" spans="1:19" x14ac:dyDescent="0.2">
      <c r="A18" s="606" t="str">
        <f>Summary!A17</f>
        <v>Animal Helpers</v>
      </c>
      <c r="B18" s="607"/>
      <c r="C18" s="374" t="str">
        <f>IF(Badges!K283="C","C",IF(Badges!K283="P","P",""))</f>
        <v>C</v>
      </c>
      <c r="E18" s="369"/>
      <c r="F18" s="370" t="str">
        <f>Badges!C72</f>
        <v>Go to your audience</v>
      </c>
      <c r="G18" s="372" t="str">
        <f>IF(Badges!K72="A","A"," ")</f>
        <v xml:space="preserve"> </v>
      </c>
      <c r="I18" s="369"/>
      <c r="J18" s="370" t="str">
        <f>Badges!C148</f>
        <v>Make a design with nails on wood</v>
      </c>
      <c r="K18" s="372" t="str">
        <f>IF(Badges!K147="A","A"," ")</f>
        <v xml:space="preserve"> </v>
      </c>
      <c r="M18" s="369"/>
      <c r="N18" s="370" t="str">
        <f>Badges!C221</f>
        <v>Interview five moms about what they</v>
      </c>
      <c r="O18" s="372" t="str">
        <f>IF(Badges!K221="A","A"," ")</f>
        <v xml:space="preserve"> </v>
      </c>
      <c r="Q18" s="369"/>
      <c r="R18" s="370" t="str">
        <f>Badges!C295</f>
        <v>Soar winners</v>
      </c>
      <c r="S18" s="372" t="str">
        <f>IF(Badges!K295="A","A"," ")</f>
        <v xml:space="preserve"> </v>
      </c>
    </row>
    <row r="19" spans="1:19" x14ac:dyDescent="0.2">
      <c r="A19" s="606" t="str">
        <f>Summary!A18</f>
        <v>Field Day</v>
      </c>
      <c r="B19" s="607"/>
      <c r="C19" s="374" t="str">
        <f>IF(Badges!K306="C","C",IF(Badges!K306="P","P",""))</f>
        <v/>
      </c>
      <c r="E19" s="583" t="str">
        <f>Badges!B75</f>
        <v>Science of Happiness</v>
      </c>
      <c r="F19" s="584"/>
      <c r="G19" s="584"/>
      <c r="I19" s="369"/>
      <c r="J19" s="370" t="str">
        <f>Badges!C149</f>
        <v>Create a sculpture</v>
      </c>
      <c r="K19" s="372" t="str">
        <f>IF(Badges!K148="A","A"," ")</f>
        <v xml:space="preserve"> </v>
      </c>
      <c r="M19" s="369"/>
      <c r="N19" s="370" t="str">
        <f>Badges!C222</f>
        <v>Interview five experienced babysitters</v>
      </c>
      <c r="O19" s="372" t="str">
        <f>IF(Badges!K222="A","A"," ")</f>
        <v xml:space="preserve"> </v>
      </c>
      <c r="Q19" s="369"/>
      <c r="R19" s="370" t="str">
        <f>Badges!C296</f>
        <v>Make it "flink."</v>
      </c>
      <c r="S19" s="372" t="str">
        <f>IF(Badges!K296="A","A"," ")</f>
        <v xml:space="preserve"> </v>
      </c>
    </row>
    <row r="20" spans="1:19" x14ac:dyDescent="0.2">
      <c r="A20" s="606" t="str">
        <f>Summary!A19</f>
        <v>Entrepreneur</v>
      </c>
      <c r="B20" s="607"/>
      <c r="C20" s="374" t="str">
        <f>IF(Badges!K329="C","C",IF(Badges!K329="P","P",""))</f>
        <v/>
      </c>
      <c r="E20" s="369">
        <v>1</v>
      </c>
      <c r="F20" s="370" t="str">
        <f>Badges!C76</f>
        <v>Make yourself happier</v>
      </c>
      <c r="G20" s="371"/>
      <c r="I20" s="369">
        <v>2</v>
      </c>
      <c r="J20" s="370" t="str">
        <f>Badges!C150</f>
        <v>Keep it level</v>
      </c>
      <c r="K20" s="371"/>
      <c r="M20" s="369">
        <v>3</v>
      </c>
      <c r="N20" s="370" t="str">
        <f>Badges!C223</f>
        <v>Focus on play</v>
      </c>
      <c r="O20" s="371"/>
      <c r="Q20" s="369">
        <v>4</v>
      </c>
      <c r="R20" s="370" t="str">
        <f>Badges!C297</f>
        <v>Find fun in fiction</v>
      </c>
      <c r="S20" s="371"/>
    </row>
    <row r="21" spans="1:19" x14ac:dyDescent="0.2">
      <c r="A21" s="606" t="str">
        <f>Summary!A20</f>
        <v>Netiquette</v>
      </c>
      <c r="B21" s="607"/>
      <c r="C21" s="374" t="str">
        <f>IF(Badges!K352="C","C",IF(Badges!K352="P","P",""))</f>
        <v/>
      </c>
      <c r="E21" s="369"/>
      <c r="F21" s="370" t="str">
        <f>Badges!C77</f>
        <v>Get into a state of "flow"</v>
      </c>
      <c r="G21" s="372" t="str">
        <f>IF(Badges!K77="A","A"," ")</f>
        <v xml:space="preserve"> </v>
      </c>
      <c r="I21" s="369"/>
      <c r="J21" s="370" t="str">
        <f>Badges!C151</f>
        <v>Level up</v>
      </c>
      <c r="K21" s="372" t="str">
        <f>IF(Badges!K150="A","A"," ")</f>
        <v xml:space="preserve"> </v>
      </c>
      <c r="M21" s="369"/>
      <c r="N21" s="370" t="str">
        <f>Badges!C224</f>
        <v>Interview an educational toy or game</v>
      </c>
      <c r="O21" s="372" t="str">
        <f>IF(Badges!K224="A","A"," ")</f>
        <v xml:space="preserve"> </v>
      </c>
      <c r="Q21" s="369"/>
      <c r="R21" s="370" t="str">
        <f>Badges!C298</f>
        <v>From read to reality</v>
      </c>
      <c r="S21" s="372" t="str">
        <f>IF(Badges!K298="A","A"," ")</f>
        <v xml:space="preserve"> </v>
      </c>
    </row>
    <row r="22" spans="1:19" x14ac:dyDescent="0.2">
      <c r="A22" s="376"/>
      <c r="B22" s="377"/>
      <c r="C22" s="415"/>
      <c r="E22" s="369"/>
      <c r="F22" s="370" t="str">
        <f>Badges!C78</f>
        <v>Count three blessings</v>
      </c>
      <c r="G22" s="372" t="str">
        <f>IF(Badges!K78="A","A"," ")</f>
        <v xml:space="preserve"> </v>
      </c>
      <c r="I22" s="369"/>
      <c r="J22" s="370" t="str">
        <f>Badges!C152</f>
        <v>Make it right</v>
      </c>
      <c r="K22" s="372" t="str">
        <f>IF(Badges!K151="A","A"," ")</f>
        <v xml:space="preserve"> </v>
      </c>
      <c r="M22" s="369"/>
      <c r="N22" s="370" t="str">
        <f>Badges!C225</f>
        <v>Observe kids at a toy store for two</v>
      </c>
      <c r="O22" s="372" t="str">
        <f>IF(Badges!K225="A","A"," ")</f>
        <v xml:space="preserve"> </v>
      </c>
      <c r="Q22" s="369"/>
      <c r="R22" s="370" t="str">
        <f>Badges!C299</f>
        <v>From virtual to reality</v>
      </c>
      <c r="S22" s="372" t="str">
        <f>IF(Badges!K299="A","A"," ")</f>
        <v xml:space="preserve"> </v>
      </c>
    </row>
    <row r="23" spans="1:19" x14ac:dyDescent="0.2">
      <c r="A23" s="583" t="str">
        <f>Badges!B6</f>
        <v>Digital Movie Maker</v>
      </c>
      <c r="B23" s="584"/>
      <c r="C23" s="584"/>
      <c r="E23" s="369"/>
      <c r="F23" s="370" t="str">
        <f>Badges!C79</f>
        <v>Stop and smell the roses</v>
      </c>
      <c r="G23" s="372" t="str">
        <f>IF(Badges!K79="A","A"," ")</f>
        <v xml:space="preserve"> </v>
      </c>
      <c r="I23" s="369"/>
      <c r="J23" s="370" t="str">
        <f>Badges!C153</f>
        <v>Do a survey</v>
      </c>
      <c r="K23" s="372" t="str">
        <f>IF(Badges!K152="A","A"," ")</f>
        <v xml:space="preserve"> </v>
      </c>
      <c r="M23" s="369"/>
      <c r="N23" s="370" t="str">
        <f>Badges!C226</f>
        <v>Volunteer for at least two hours</v>
      </c>
      <c r="O23" s="372" t="str">
        <f>IF(Badges!K226="A","A"," ")</f>
        <v xml:space="preserve"> </v>
      </c>
      <c r="Q23" s="369"/>
      <c r="R23" s="370" t="str">
        <f>Badges!C300</f>
        <v>From board to reality</v>
      </c>
      <c r="S23" s="372" t="str">
        <f>IF(Badges!K300="A","A"," ")</f>
        <v xml:space="preserve"> </v>
      </c>
    </row>
    <row r="24" spans="1:19" x14ac:dyDescent="0.2">
      <c r="A24" s="369">
        <v>1</v>
      </c>
      <c r="B24" s="370" t="str">
        <f>Badges!C7</f>
        <v>Learn digital video basics</v>
      </c>
      <c r="C24" s="371"/>
      <c r="E24" s="369">
        <v>2</v>
      </c>
      <c r="F24" s="370" t="str">
        <f>Badges!C80</f>
        <v>Think differently for happiness</v>
      </c>
      <c r="G24" s="371"/>
      <c r="I24" s="369">
        <v>3</v>
      </c>
      <c r="J24" s="370" t="str">
        <f>Badges!C154</f>
        <v>Use a screwdriver</v>
      </c>
      <c r="K24" s="371"/>
      <c r="M24" s="369">
        <v>4</v>
      </c>
      <c r="N24" s="370" t="str">
        <f>Badges!C227</f>
        <v>Find potential employers</v>
      </c>
      <c r="O24" s="371"/>
      <c r="Q24" s="369">
        <v>5</v>
      </c>
      <c r="R24" s="370" t="str">
        <f>Badges!C301</f>
        <v>Stage your grand finale</v>
      </c>
      <c r="S24" s="371"/>
    </row>
    <row r="25" spans="1:19" x14ac:dyDescent="0.2">
      <c r="A25" s="369"/>
      <c r="B25" s="370" t="str">
        <f>Badges!C8</f>
        <v>Connect with a local expert to learn</v>
      </c>
      <c r="C25" s="372" t="str">
        <f>IF(Badges!K8="A","A"," ")</f>
        <v>A</v>
      </c>
      <c r="E25" s="369"/>
      <c r="F25" s="370" t="str">
        <f>Badges!C81</f>
        <v>Focus on what's realistic</v>
      </c>
      <c r="G25" s="372" t="str">
        <f>IF(Badges!K81="A","A"," ")</f>
        <v xml:space="preserve"> </v>
      </c>
      <c r="I25" s="369"/>
      <c r="J25" s="370" t="str">
        <f>Badges!C155</f>
        <v>Fix loose screws</v>
      </c>
      <c r="K25" s="372" t="str">
        <f>IF(Badges!K154="A","A"," ")</f>
        <v xml:space="preserve"> </v>
      </c>
      <c r="M25" s="369"/>
      <c r="N25" s="370" t="str">
        <f>Badges!C228</f>
        <v>Market yourself</v>
      </c>
      <c r="O25" s="372" t="str">
        <f>IF(Badges!K228="A","A"," ")</f>
        <v xml:space="preserve"> </v>
      </c>
      <c r="Q25" s="369"/>
      <c r="R25" s="370" t="str">
        <f>Badges!C302</f>
        <v>A puzzle pentathlon</v>
      </c>
      <c r="S25" s="372" t="str">
        <f>IF(Badges!K302="A","A"," ")</f>
        <v xml:space="preserve"> </v>
      </c>
    </row>
    <row r="26" spans="1:19" x14ac:dyDescent="0.2">
      <c r="A26" s="369"/>
      <c r="B26" s="370" t="str">
        <f>Badges!C9</f>
        <v>Take a class</v>
      </c>
      <c r="C26" s="372" t="str">
        <f>IF(Badges!K9="A","A"," ")</f>
        <v xml:space="preserve"> </v>
      </c>
      <c r="E26" s="369"/>
      <c r="F26" s="370" t="str">
        <f>Badges!C82</f>
        <v>Try to use your strengths</v>
      </c>
      <c r="G26" s="372" t="str">
        <f>IF(Badges!K82="A","A"," ")</f>
        <v xml:space="preserve"> </v>
      </c>
      <c r="I26" s="369"/>
      <c r="J26" s="370" t="str">
        <f>Badges!C156</f>
        <v>Attach it, detach it</v>
      </c>
      <c r="K26" s="372" t="str">
        <f>IF(Badges!K155="A","A"," ")</f>
        <v xml:space="preserve"> </v>
      </c>
      <c r="M26" s="369"/>
      <c r="N26" s="370" t="str">
        <f>Badges!C229</f>
        <v xml:space="preserve">Create a questionnaire to give to </v>
      </c>
      <c r="O26" s="372" t="str">
        <f>IF(Badges!K229="A","A"," ")</f>
        <v>A</v>
      </c>
      <c r="Q26" s="369"/>
      <c r="R26" s="370" t="str">
        <f>Badges!C303</f>
        <v>A relay pentathlon</v>
      </c>
      <c r="S26" s="372" t="str">
        <f>IF(Badges!K303="A","A"," ")</f>
        <v xml:space="preserve"> </v>
      </c>
    </row>
    <row r="27" spans="1:19" x14ac:dyDescent="0.2">
      <c r="A27" s="369"/>
      <c r="B27" s="370" t="str">
        <f>Badges!C10</f>
        <v>Teach yourself</v>
      </c>
      <c r="C27" s="372" t="str">
        <f>IF(Badges!K10="A","A"," ")</f>
        <v xml:space="preserve"> </v>
      </c>
      <c r="E27" s="369"/>
      <c r="F27" s="370" t="str">
        <f>Badges!C79</f>
        <v>Stop and smell the roses</v>
      </c>
      <c r="G27" s="372" t="str">
        <f>IF(Badges!K83="A","A"," ")</f>
        <v xml:space="preserve"> </v>
      </c>
      <c r="I27" s="369"/>
      <c r="J27" s="370" t="str">
        <f>Badges!C157</f>
        <v>Build with a screwdriver</v>
      </c>
      <c r="K27" s="372" t="str">
        <f>IF(Badges!K156="A","A"," ")</f>
        <v xml:space="preserve"> </v>
      </c>
      <c r="M27" s="369"/>
      <c r="N27" s="370" t="str">
        <f>Badges!C230</f>
        <v>Conduct interviews with potential</v>
      </c>
      <c r="O27" s="372" t="str">
        <f>IF(Badges!K230="A","A"," ")</f>
        <v xml:space="preserve"> </v>
      </c>
      <c r="Q27" s="369"/>
      <c r="R27" s="370" t="str">
        <f>Badges!C304</f>
        <v>A wheel pentathlon</v>
      </c>
      <c r="S27" s="372" t="str">
        <f>IF(Badges!K304="A","A"," ")</f>
        <v xml:space="preserve"> </v>
      </c>
    </row>
    <row r="28" spans="1:19" x14ac:dyDescent="0.2">
      <c r="A28" s="369">
        <v>2</v>
      </c>
      <c r="B28" s="370" t="str">
        <f>Badges!C11</f>
        <v>Film. Then film some more…</v>
      </c>
      <c r="C28" s="371"/>
      <c r="E28" s="369">
        <v>3</v>
      </c>
      <c r="F28" s="370" t="str">
        <f>Badges!C84</f>
        <v>Get happy through others</v>
      </c>
      <c r="G28" s="371"/>
      <c r="I28" s="369">
        <v>4</v>
      </c>
      <c r="J28" s="370" t="str">
        <f>Badges!C158</f>
        <v>Saw some wood</v>
      </c>
      <c r="K28" s="371"/>
      <c r="M28" s="369">
        <v>5</v>
      </c>
      <c r="N28" s="370" t="str">
        <f>Badges!C231</f>
        <v>Practice your babysitting skills</v>
      </c>
      <c r="O28" s="371"/>
      <c r="Q28" s="583" t="str">
        <f>Badges!B307</f>
        <v>Entrepreneur</v>
      </c>
      <c r="R28" s="584"/>
      <c r="S28" s="584"/>
    </row>
    <row r="29" spans="1:19" x14ac:dyDescent="0.2">
      <c r="A29" s="369"/>
      <c r="B29" s="370" t="str">
        <f>Badges!C12</f>
        <v>Film a sporting event</v>
      </c>
      <c r="C29" s="372" t="str">
        <f>IF(Badges!K12="A","A"," ")</f>
        <v xml:space="preserve"> </v>
      </c>
      <c r="E29" s="369"/>
      <c r="F29" s="370" t="str">
        <f>Badges!C85</f>
        <v>Make a gratitude visit</v>
      </c>
      <c r="G29" s="372" t="str">
        <f>IF(Badges!K85="A","A"," ")</f>
        <v xml:space="preserve"> </v>
      </c>
      <c r="I29" s="369"/>
      <c r="J29" s="370" t="str">
        <f>Badges!C159</f>
        <v>End the alphabet</v>
      </c>
      <c r="K29" s="372" t="str">
        <f>IF(Badges!K158="A","A"," ")</f>
        <v xml:space="preserve"> </v>
      </c>
      <c r="M29" s="369"/>
      <c r="N29" s="370" t="str">
        <f>Badges!C232</f>
        <v>Come prepared for a game</v>
      </c>
      <c r="O29" s="372" t="str">
        <f>IF(Badges!K232="A","A"," ")</f>
        <v xml:space="preserve"> </v>
      </c>
      <c r="Q29" s="369">
        <v>1</v>
      </c>
      <c r="R29" s="370" t="str">
        <f>Badges!C308</f>
        <v>Brainstorm business ideas</v>
      </c>
      <c r="S29" s="371"/>
    </row>
    <row r="30" spans="1:19" x14ac:dyDescent="0.2">
      <c r="A30" s="369"/>
      <c r="B30" s="370" t="str">
        <f>Badges!C13</f>
        <v>Film a celebration</v>
      </c>
      <c r="C30" s="372" t="str">
        <f>IF(Badges!K13="A","A"," ")</f>
        <v xml:space="preserve"> </v>
      </c>
      <c r="E30" s="369"/>
      <c r="F30" s="370" t="str">
        <f>Badges!C86</f>
        <v>Write a forgiveness letter</v>
      </c>
      <c r="G30" s="372" t="str">
        <f>IF(Badges!K86="A","A"," ")</f>
        <v xml:space="preserve"> </v>
      </c>
      <c r="I30" s="369"/>
      <c r="J30" s="370" t="str">
        <f>Badges!C160</f>
        <v>Square it off</v>
      </c>
      <c r="K30" s="372" t="str">
        <f>IF(Badges!K159="A","A"," ")</f>
        <v xml:space="preserve"> </v>
      </c>
      <c r="M30" s="369"/>
      <c r="N30" s="370" t="str">
        <f>Badges!C233</f>
        <v>Make a tasty snack</v>
      </c>
      <c r="O30" s="372" t="str">
        <f>IF(Badges!K233="A","A"," ")</f>
        <v xml:space="preserve"> </v>
      </c>
      <c r="Q30" s="369"/>
      <c r="R30" s="370" t="str">
        <f>Badges!C309</f>
        <v>Interview your client</v>
      </c>
      <c r="S30" s="372" t="str">
        <f>IF(Badges!K309="A","A"," ")</f>
        <v xml:space="preserve"> </v>
      </c>
    </row>
    <row r="31" spans="1:19" x14ac:dyDescent="0.2">
      <c r="A31" s="369"/>
      <c r="B31" s="370" t="str">
        <f>Badges!C14</f>
        <v>Film a day in your life</v>
      </c>
      <c r="C31" s="372" t="str">
        <f>IF(Badges!K14="A","A"," ")</f>
        <v>A</v>
      </c>
      <c r="E31" s="369"/>
      <c r="F31" s="370" t="str">
        <f>Badges!C83</f>
        <v>Be happy for others</v>
      </c>
      <c r="G31" s="372" t="str">
        <f>IF(Badges!K87="A","A"," ")</f>
        <v xml:space="preserve"> </v>
      </c>
      <c r="I31" s="369"/>
      <c r="J31" s="370" t="str">
        <f>Badges!C161</f>
        <v>Make a simple doll</v>
      </c>
      <c r="K31" s="372" t="str">
        <f>IF(Badges!K160="A","A"," ")</f>
        <v xml:space="preserve"> </v>
      </c>
      <c r="M31" s="369"/>
      <c r="N31" s="370" t="str">
        <f>Badges!C234</f>
        <v>Plan a fun craft</v>
      </c>
      <c r="O31" s="372" t="str">
        <f>IF(Badges!K234="A","A"," ")</f>
        <v xml:space="preserve"> </v>
      </c>
      <c r="Q31" s="369"/>
      <c r="R31" s="370" t="str">
        <f>Badges!C310</f>
        <v>Become a keen observer</v>
      </c>
      <c r="S31" s="372" t="str">
        <f>IF(Badges!K310="A","A"," ")</f>
        <v xml:space="preserve"> </v>
      </c>
    </row>
    <row r="32" spans="1:19" x14ac:dyDescent="0.2">
      <c r="A32" s="369">
        <v>3</v>
      </c>
      <c r="B32" s="370" t="str">
        <f>Badges!C15</f>
        <v>Pick the perfect subject</v>
      </c>
      <c r="C32" s="371"/>
      <c r="E32" s="369">
        <v>4</v>
      </c>
      <c r="F32" s="370" t="str">
        <f>Badges!C88</f>
        <v>Do a helpful happiness experiment</v>
      </c>
      <c r="G32" s="371"/>
      <c r="I32" s="369">
        <v>5</v>
      </c>
      <c r="J32" s="370" t="str">
        <f>Badges!C162</f>
        <v>Build something yourself</v>
      </c>
      <c r="K32" s="371"/>
      <c r="M32" s="583" t="str">
        <f>Badges!B238</f>
        <v>Night Owl</v>
      </c>
      <c r="N32" s="584"/>
      <c r="O32" s="584"/>
      <c r="Q32" s="369"/>
      <c r="R32" s="370" t="str">
        <f>Badges!C311</f>
        <v>Group brainstorm</v>
      </c>
      <c r="S32" s="372" t="str">
        <f>IF(Badges!K311="A","A"," ")</f>
        <v xml:space="preserve"> </v>
      </c>
    </row>
    <row r="33" spans="1:19" x14ac:dyDescent="0.2">
      <c r="A33" s="369"/>
      <c r="B33" s="370" t="str">
        <f>Badges!C16</f>
        <v>Share a scene from a book in the</v>
      </c>
      <c r="C33" s="372" t="str">
        <f>IF(Badges!K16="A","A"," ")</f>
        <v xml:space="preserve"> </v>
      </c>
      <c r="E33" s="369"/>
      <c r="F33" s="370" t="str">
        <f>Badges!C89</f>
        <v xml:space="preserve">Design your own five-question </v>
      </c>
      <c r="G33" s="372" t="str">
        <f>IF(Badges!K89="A","A"," ")</f>
        <v xml:space="preserve"> </v>
      </c>
      <c r="I33" s="369"/>
      <c r="J33" s="370" t="str">
        <f>Badges!C163</f>
        <v>Build with your expert</v>
      </c>
      <c r="K33" s="372" t="str">
        <f>IF(Badges!K162="A","A"," ")</f>
        <v xml:space="preserve"> </v>
      </c>
      <c r="M33" s="369">
        <v>1</v>
      </c>
      <c r="N33" s="370" t="str">
        <f>Badges!C239</f>
        <v>Take a field trip to explore the night</v>
      </c>
      <c r="O33" s="371"/>
      <c r="Q33" s="369">
        <v>2</v>
      </c>
      <c r="R33" s="370" t="str">
        <f>Badges!C312</f>
        <v>Improve one idea</v>
      </c>
      <c r="S33" s="371"/>
    </row>
    <row r="34" spans="1:19" x14ac:dyDescent="0.2">
      <c r="A34" s="369"/>
      <c r="B34" s="370" t="str">
        <f>Badges!C17</f>
        <v>Share a cause</v>
      </c>
      <c r="C34" s="372" t="str">
        <f>IF(Badges!K17="A","A"," ")</f>
        <v>A</v>
      </c>
      <c r="E34" s="369"/>
      <c r="F34" s="370" t="str">
        <f>Badges!C90</f>
        <v>Try quick polling</v>
      </c>
      <c r="G34" s="372" t="str">
        <f>IF(Badges!K90="A","A"," ")</f>
        <v xml:space="preserve"> </v>
      </c>
      <c r="I34" s="369"/>
      <c r="J34" s="370" t="str">
        <f>Badges!C164</f>
        <v>Build with home improvers</v>
      </c>
      <c r="K34" s="372" t="str">
        <f>IF(Badges!K163="A","A"," ")</f>
        <v xml:space="preserve"> </v>
      </c>
      <c r="M34" s="369"/>
      <c r="N34" s="370" t="str">
        <f>Badges!C240</f>
        <v>Share night art</v>
      </c>
      <c r="O34" s="372" t="str">
        <f>IF(Badges!K240="A","A"," ")</f>
        <v xml:space="preserve"> </v>
      </c>
      <c r="Q34" s="369"/>
      <c r="R34" s="370" t="str">
        <f>Badges!C313</f>
        <v>Divide your idea into different parts</v>
      </c>
      <c r="S34" s="372" t="str">
        <f>IF(Badges!K313="A","A"," ")</f>
        <v xml:space="preserve"> </v>
      </c>
    </row>
    <row r="35" spans="1:19" x14ac:dyDescent="0.2">
      <c r="A35" s="369"/>
      <c r="B35" s="370" t="str">
        <f>Badges!C18</f>
        <v>Share a family story</v>
      </c>
      <c r="C35" s="372" t="str">
        <f>IF(Badges!K18="A","A"," ")</f>
        <v xml:space="preserve"> </v>
      </c>
      <c r="E35" s="369"/>
      <c r="F35" s="370" t="str">
        <f>Badges!C87</f>
        <v>Make something meaningful</v>
      </c>
      <c r="G35" s="372" t="str">
        <f>IF(Badges!K91="A","A"," ")</f>
        <v xml:space="preserve"> </v>
      </c>
      <c r="I35" s="369"/>
      <c r="J35" s="370" t="str">
        <f>Badges!C165</f>
        <v>Build at a craft store or artisan</v>
      </c>
      <c r="K35" s="372" t="str">
        <f>IF(Badges!K164="A","A"," ")</f>
        <v xml:space="preserve"> </v>
      </c>
      <c r="M35" s="369"/>
      <c r="N35" s="370" t="str">
        <f>Badges!C241</f>
        <v>Get into nightlife</v>
      </c>
      <c r="O35" s="372" t="str">
        <f>IF(Badges!K241="A","A"," ")</f>
        <v xml:space="preserve"> </v>
      </c>
      <c r="Q35" s="369"/>
      <c r="R35" s="370" t="str">
        <f>Badges!C314</f>
        <v>Beat your competitors</v>
      </c>
      <c r="S35" s="372" t="str">
        <f>IF(Badges!K314="A","A"," ")</f>
        <v xml:space="preserve"> </v>
      </c>
    </row>
    <row r="36" spans="1:19" ht="12.75" customHeight="1" x14ac:dyDescent="0.2">
      <c r="A36" s="369">
        <v>4</v>
      </c>
      <c r="B36" s="370" t="str">
        <f>Badges!C19</f>
        <v>Action</v>
      </c>
      <c r="C36" s="371"/>
      <c r="E36" s="369">
        <v>5</v>
      </c>
      <c r="F36" s="370" t="str">
        <f>Badges!C92</f>
        <v>Create a happiness action plan</v>
      </c>
      <c r="G36" s="371"/>
      <c r="I36" s="583" t="str">
        <f>Badges!B168</f>
        <v>Special Agent</v>
      </c>
      <c r="J36" s="584"/>
      <c r="K36" s="584"/>
      <c r="M36" s="369"/>
      <c r="N36" s="370" t="str">
        <f>Badges!C242</f>
        <v>Go solar (or luncar, or …</v>
      </c>
      <c r="O36" s="372" t="str">
        <f>IF(Badges!K242="A","A"," ")</f>
        <v xml:space="preserve"> </v>
      </c>
      <c r="Q36" s="369"/>
      <c r="R36" s="370" t="str">
        <f>Badges!C315</f>
        <v>Use a "guideline."</v>
      </c>
      <c r="S36" s="372" t="str">
        <f>IF(Badges!K315="A","A"," ")</f>
        <v xml:space="preserve"> </v>
      </c>
    </row>
    <row r="37" spans="1:19" ht="12.75" customHeight="1" x14ac:dyDescent="0.2">
      <c r="A37" s="369"/>
      <c r="B37" s="370" t="str">
        <f>Badges!C20</f>
        <v>Work solo</v>
      </c>
      <c r="C37" s="372" t="str">
        <f>IF(Badges!K20="A","A"," ")</f>
        <v xml:space="preserve"> </v>
      </c>
      <c r="E37" s="369"/>
      <c r="F37" s="370" t="str">
        <f>Badges!C93</f>
        <v>Find a happiness helper</v>
      </c>
      <c r="G37" s="372" t="str">
        <f>IF(Badges!K93="A","A"," ")</f>
        <v xml:space="preserve"> </v>
      </c>
      <c r="I37" s="369">
        <v>1</v>
      </c>
      <c r="J37" s="370" t="str">
        <f>Badges!C169</f>
        <v>Investigate investigation</v>
      </c>
      <c r="K37" s="371"/>
      <c r="M37" s="369">
        <v>2</v>
      </c>
      <c r="N37" s="370" t="str">
        <f>Badges!C243</f>
        <v>Tour your world after dark</v>
      </c>
      <c r="O37" s="371"/>
      <c r="Q37" s="369">
        <v>3</v>
      </c>
      <c r="R37" s="370" t="str">
        <f>Badges!C316</f>
        <v>Get into the financial side of things</v>
      </c>
      <c r="S37" s="371"/>
    </row>
    <row r="38" spans="1:19" x14ac:dyDescent="0.2">
      <c r="A38" s="369"/>
      <c r="B38" s="370" t="str">
        <f>Badges!C21</f>
        <v>Work with friends</v>
      </c>
      <c r="C38" s="372" t="str">
        <f>IF(Badges!K21="A","A"," ")</f>
        <v>A</v>
      </c>
      <c r="E38" s="369"/>
      <c r="F38" s="370" t="str">
        <f>Badges!C94</f>
        <v>Create an inspiration collage with</v>
      </c>
      <c r="G38" s="372" t="str">
        <f>IF(Badges!K94="A","A"," ")</f>
        <v xml:space="preserve"> </v>
      </c>
      <c r="I38" s="369"/>
      <c r="J38" s="370" t="str">
        <f>Badges!C170</f>
        <v>Organize a CSI-themed night for</v>
      </c>
      <c r="K38" s="372" t="str">
        <f>IF(Badges!K170="A","A"," ")</f>
        <v>A</v>
      </c>
      <c r="M38" s="369"/>
      <c r="N38" s="370" t="str">
        <f>Badges!C244</f>
        <v>Tour your neighborhood at night</v>
      </c>
      <c r="O38" s="372" t="str">
        <f>IF(Badges!K244="A","A"," ")</f>
        <v xml:space="preserve"> </v>
      </c>
      <c r="Q38" s="369"/>
      <c r="R38" s="370" t="str">
        <f>Badges!C317</f>
        <v>Seed money</v>
      </c>
      <c r="S38" s="372" t="str">
        <f>IF(Badges!K317="A","A"," ")</f>
        <v xml:space="preserve"> </v>
      </c>
    </row>
    <row r="39" spans="1:19" x14ac:dyDescent="0.2">
      <c r="A39" s="369"/>
      <c r="B39" s="370" t="str">
        <f>Badges!C22</f>
        <v>Work with a mentor</v>
      </c>
      <c r="C39" s="372" t="str">
        <f>IF(Badges!K22="A","A"," ")</f>
        <v xml:space="preserve"> </v>
      </c>
      <c r="E39" s="369"/>
      <c r="F39" s="370" t="str">
        <f>Badges!C91</f>
        <v>Focus on one friend</v>
      </c>
      <c r="G39" s="372" t="str">
        <f>IF(Badges!K95="A","A"," ")</f>
        <v xml:space="preserve"> </v>
      </c>
      <c r="I39" s="369"/>
      <c r="J39" s="370" t="str">
        <f>Badges!C171</f>
        <v>Host an "Identity Crisis" party</v>
      </c>
      <c r="K39" s="372" t="str">
        <f>IF(Badges!K171="A","A"," ")</f>
        <v xml:space="preserve"> </v>
      </c>
      <c r="M39" s="369"/>
      <c r="N39" s="370" t="str">
        <f>Badges!C245</f>
        <v>Visit a park, trail, lake, stream, or</v>
      </c>
      <c r="O39" s="372" t="str">
        <f>IF(Badges!K245="A","A"," ")</f>
        <v xml:space="preserve"> </v>
      </c>
      <c r="Q39" s="369"/>
      <c r="R39" s="370" t="str">
        <f>Badges!C318</f>
        <v>Business models</v>
      </c>
      <c r="S39" s="372" t="str">
        <f>IF(Badges!K318="A","A"," ")</f>
        <v xml:space="preserve"> </v>
      </c>
    </row>
    <row r="40" spans="1:19" x14ac:dyDescent="0.2">
      <c r="A40" s="369">
        <v>5</v>
      </c>
      <c r="B40" s="370" t="str">
        <f>Badges!C23</f>
        <v>Edit and premiere your movie</v>
      </c>
      <c r="C40" s="371"/>
      <c r="E40" s="583" t="str">
        <f>Badges!B98</f>
        <v>Screenwriter</v>
      </c>
      <c r="F40" s="616"/>
      <c r="G40" s="616"/>
      <c r="I40" s="369"/>
      <c r="J40" s="370" t="str">
        <f>Badges!C172</f>
        <v>Play Jane Bond</v>
      </c>
      <c r="K40" s="372" t="str">
        <f>IF(Badges!K172="A","A"," ")</f>
        <v xml:space="preserve"> </v>
      </c>
      <c r="M40" s="369"/>
      <c r="N40" s="370" t="str">
        <f>Badges!C246</f>
        <v>Visit a place that's open 24 hours</v>
      </c>
      <c r="O40" s="372" t="str">
        <f>IF(Badges!K246="A","A"," ")</f>
        <v xml:space="preserve"> </v>
      </c>
      <c r="Q40" s="369"/>
      <c r="R40" s="370" t="str">
        <f>Badges!C319</f>
        <v>Merchandising</v>
      </c>
      <c r="S40" s="372" t="str">
        <f>IF(Badges!K319="A","A"," ")</f>
        <v xml:space="preserve"> </v>
      </c>
    </row>
    <row r="41" spans="1:19" x14ac:dyDescent="0.2">
      <c r="A41" s="369"/>
      <c r="B41" s="370" t="str">
        <f>Badges!C24</f>
        <v>Add a sound track</v>
      </c>
      <c r="C41" s="372" t="str">
        <f>IF(Badges!K24="A","A"," ")</f>
        <v>A</v>
      </c>
      <c r="E41" s="369">
        <v>1</v>
      </c>
      <c r="F41" s="370" t="str">
        <f>Badges!C99</f>
        <v>Decide what makes a good script</v>
      </c>
      <c r="G41" s="371"/>
      <c r="I41" s="369">
        <v>2</v>
      </c>
      <c r="J41" s="370" t="str">
        <f>Badges!C173</f>
        <v>Reveal reality</v>
      </c>
      <c r="K41" s="371"/>
      <c r="M41" s="369">
        <v>3</v>
      </c>
      <c r="N41" s="370" t="str">
        <f>Badges!C247</f>
        <v>Meet people who work night hours</v>
      </c>
      <c r="O41" s="371"/>
      <c r="Q41" s="369">
        <v>4</v>
      </c>
      <c r="R41" s="370" t="str">
        <f>Badges!C320</f>
        <v>Imagine creating a business</v>
      </c>
      <c r="S41" s="371"/>
    </row>
    <row r="42" spans="1:19" ht="12.75" customHeight="1" x14ac:dyDescent="0.2">
      <c r="A42" s="369"/>
      <c r="B42" s="370" t="str">
        <f>Badges!C25</f>
        <v>Add a title and credits</v>
      </c>
      <c r="C42" s="372" t="str">
        <f>IF(Badges!K25="A","A"," ")</f>
        <v xml:space="preserve"> </v>
      </c>
      <c r="E42" s="369"/>
      <c r="F42" s="370" t="str">
        <f>Badges!C100</f>
        <v xml:space="preserve">Watch one movie or three shows in </v>
      </c>
      <c r="G42" s="372" t="str">
        <f>IF(Badges!K100="A","A"," ")</f>
        <v xml:space="preserve"> </v>
      </c>
      <c r="I42" s="369"/>
      <c r="J42" s="370" t="str">
        <f>Badges!C174</f>
        <v>Interview someone in forensics</v>
      </c>
      <c r="K42" s="372" t="str">
        <f>IF(Badges!K174="A","A"," ")</f>
        <v>A</v>
      </c>
      <c r="M42" s="369"/>
      <c r="N42" s="370" t="str">
        <f>Badges!C248</f>
        <v>Be an investigative reporter</v>
      </c>
      <c r="O42" s="372" t="str">
        <f>IF(Badges!K248="A","A"," ")</f>
        <v xml:space="preserve"> </v>
      </c>
      <c r="Q42" s="369"/>
      <c r="R42" s="370" t="str">
        <f>Badges!C321</f>
        <v>Write up a five-point business plan</v>
      </c>
      <c r="S42" s="372" t="str">
        <f>IF(Badges!K321="A","A"," ")</f>
        <v xml:space="preserve"> </v>
      </c>
    </row>
    <row r="43" spans="1:19" ht="12.75" customHeight="1" x14ac:dyDescent="0.2">
      <c r="A43" s="369"/>
      <c r="B43" s="370" t="str">
        <f>Badges!C26</f>
        <v>Add transitions</v>
      </c>
      <c r="C43" s="372" t="str">
        <f>IF(Badges!K26="A","A"," ")</f>
        <v xml:space="preserve"> </v>
      </c>
      <c r="E43" s="369"/>
      <c r="F43" s="370" t="str">
        <f>Badges!C101</f>
        <v>Host a script-dissection party with</v>
      </c>
      <c r="G43" s="372" t="str">
        <f>IF(Badges!K101="A","A"," ")</f>
        <v xml:space="preserve"> </v>
      </c>
      <c r="I43" s="369"/>
      <c r="J43" s="370" t="str">
        <f>Badges!C175</f>
        <v>Try the eyewitness challenge</v>
      </c>
      <c r="K43" s="372" t="str">
        <f>IF(Badges!K175="A","A"," ")</f>
        <v xml:space="preserve"> </v>
      </c>
      <c r="M43" s="369"/>
      <c r="N43" s="370" t="str">
        <f>Badges!C249</f>
        <v>Take part in the night shift</v>
      </c>
      <c r="O43" s="372" t="str">
        <f>IF(Badges!K249="A","A"," ")</f>
        <v xml:space="preserve"> </v>
      </c>
      <c r="Q43" s="369"/>
      <c r="R43" s="370" t="str">
        <f>Badges!C322</f>
        <v>Develop your "pitch."</v>
      </c>
      <c r="S43" s="372" t="str">
        <f>IF(Badges!K322="A","A"," ")</f>
        <v xml:space="preserve"> </v>
      </c>
    </row>
    <row r="44" spans="1:19" x14ac:dyDescent="0.2">
      <c r="A44" s="583" t="str">
        <f>Badges!B29</f>
        <v>Eating for Beauty</v>
      </c>
      <c r="B44" s="584"/>
      <c r="C44" s="584"/>
      <c r="E44" s="369"/>
      <c r="F44" s="370" t="str">
        <f>Badges!C102</f>
        <v>Read two scripts</v>
      </c>
      <c r="G44" s="372" t="str">
        <f>IF(Badges!K102="A","A"," ")</f>
        <v xml:space="preserve"> </v>
      </c>
      <c r="I44" s="369"/>
      <c r="J44" s="370" t="str">
        <f>Badges!C176</f>
        <v>Make some impressions</v>
      </c>
      <c r="K44" s="372" t="str">
        <f>IF(Badges!K176="A","A"," ")</f>
        <v xml:space="preserve"> </v>
      </c>
      <c r="M44" s="369"/>
      <c r="N44" s="370" t="str">
        <f>Badges!C250</f>
        <v>Create a photo essay</v>
      </c>
      <c r="O44" s="372" t="str">
        <f>IF(Badges!K250="A","A"," ")</f>
        <v xml:space="preserve"> </v>
      </c>
      <c r="Q44" s="369"/>
      <c r="R44" s="370" t="str">
        <f>Badges!C323</f>
        <v>Make a mock up of an</v>
      </c>
      <c r="S44" s="372" t="str">
        <f>IF(Badges!K323="A","A"," ")</f>
        <v xml:space="preserve"> </v>
      </c>
    </row>
    <row r="45" spans="1:19" x14ac:dyDescent="0.2">
      <c r="A45" s="369">
        <v>1</v>
      </c>
      <c r="B45" s="370" t="str">
        <f>Badges!C30</f>
        <v>Know how good nutrition helps your</v>
      </c>
      <c r="C45" s="371"/>
      <c r="E45" s="369">
        <v>2</v>
      </c>
      <c r="F45" s="370" t="str">
        <f>Badges!C103</f>
        <v>Come up with an idea for a story</v>
      </c>
      <c r="G45" s="371"/>
      <c r="I45" s="369">
        <v>3</v>
      </c>
      <c r="J45" s="370" t="str">
        <f>Badges!C177</f>
        <v xml:space="preserve">Try the science  </v>
      </c>
      <c r="K45" s="371"/>
      <c r="M45" s="369">
        <v>4</v>
      </c>
      <c r="N45" s="370" t="str">
        <f>Badges!C251</f>
        <v>Explore nature at night</v>
      </c>
      <c r="O45" s="371"/>
      <c r="Q45" s="369">
        <v>5</v>
      </c>
      <c r="R45" s="370" t="str">
        <f>Badges!C324</f>
        <v>Practice sharing your business</v>
      </c>
      <c r="S45" s="371"/>
    </row>
    <row r="46" spans="1:19" x14ac:dyDescent="0.2">
      <c r="A46" s="369"/>
      <c r="B46" s="370" t="str">
        <f>Badges!C31</f>
        <v>Eat by color</v>
      </c>
      <c r="C46" s="372" t="str">
        <f>IF(Badges!K31="A","A"," ")</f>
        <v xml:space="preserve"> </v>
      </c>
      <c r="E46" s="369"/>
      <c r="F46" s="370" t="str">
        <f>Badges!C104</f>
        <v>Look into your own life</v>
      </c>
      <c r="G46" s="372" t="str">
        <f>IF(Badges!K104="A","A"," ")</f>
        <v xml:space="preserve"> </v>
      </c>
      <c r="I46" s="369"/>
      <c r="J46" s="370" t="str">
        <f>Badges!C178</f>
        <v>Forensic chemistry</v>
      </c>
      <c r="K46" s="372" t="str">
        <f>IF(Badges!K178="A","A"," ")</f>
        <v xml:space="preserve"> </v>
      </c>
      <c r="M46" s="369"/>
      <c r="N46" s="370" t="str">
        <f>Badges!C252</f>
        <v>Examine the night sky</v>
      </c>
      <c r="O46" s="372" t="str">
        <f>IF(Badges!K252="A","A"," ")</f>
        <v xml:space="preserve"> </v>
      </c>
      <c r="Q46" s="369"/>
      <c r="R46" s="370" t="str">
        <f>Badges!C325</f>
        <v>Present your idea to someone who</v>
      </c>
      <c r="S46" s="372" t="str">
        <f>IF(Badges!K325="A","A"," ")</f>
        <v xml:space="preserve"> </v>
      </c>
    </row>
    <row r="47" spans="1:19" x14ac:dyDescent="0.2">
      <c r="A47" s="369"/>
      <c r="B47" s="370" t="str">
        <f>Badges!C32</f>
        <v>Have a food-log challenge with</v>
      </c>
      <c r="C47" s="372" t="str">
        <f>IF(Badges!K32="A","A"," ")</f>
        <v xml:space="preserve"> </v>
      </c>
      <c r="E47" s="369"/>
      <c r="F47" s="370" t="str">
        <f>Badges!C105</f>
        <v>Add to a story you already know</v>
      </c>
      <c r="G47" s="372" t="str">
        <f>IF(Badges!K105="A","A"," ")</f>
        <v xml:space="preserve"> </v>
      </c>
      <c r="I47" s="369"/>
      <c r="J47" s="370" t="str">
        <f>Badges!C179</f>
        <v>Forensic physics</v>
      </c>
      <c r="K47" s="372" t="str">
        <f>IF(Badges!K179="A","A"," ")</f>
        <v>A</v>
      </c>
      <c r="M47" s="369"/>
      <c r="N47" s="370" t="str">
        <f>Badges!C253</f>
        <v>Create a nocturnal animal</v>
      </c>
      <c r="O47" s="372" t="str">
        <f>IF(Badges!K253="A","A"," ")</f>
        <v xml:space="preserve"> </v>
      </c>
      <c r="Q47" s="369"/>
      <c r="R47" s="370" t="str">
        <f>Badges!C326</f>
        <v>Present to an expert</v>
      </c>
      <c r="S47" s="372" t="str">
        <f>IF(Badges!K326="A","A"," ")</f>
        <v xml:space="preserve"> </v>
      </c>
    </row>
    <row r="48" spans="1:19" x14ac:dyDescent="0.2">
      <c r="A48" s="369"/>
      <c r="B48" s="370" t="str">
        <f>Badges!C33</f>
        <v>Make your own food pyramid</v>
      </c>
      <c r="C48" s="372" t="str">
        <f>IF(Badges!K33="A","A"," ")</f>
        <v xml:space="preserve"> </v>
      </c>
      <c r="E48" s="369"/>
      <c r="F48" s="370" t="str">
        <f>Badges!C106</f>
        <v>Play Story Maker</v>
      </c>
      <c r="G48" s="372" t="str">
        <f>IF(Badges!K106="A","A"," ")</f>
        <v xml:space="preserve"> </v>
      </c>
      <c r="I48" s="369"/>
      <c r="J48" s="370" t="str">
        <f>Badges!C180</f>
        <v>Forensic biology</v>
      </c>
      <c r="K48" s="372" t="str">
        <f>IF(Badges!K180="A","A"," ")</f>
        <v xml:space="preserve"> </v>
      </c>
      <c r="M48" s="369"/>
      <c r="N48" s="370" t="str">
        <f>Badges!C254</f>
        <v>Sketch a landscape plan for your</v>
      </c>
      <c r="O48" s="372" t="str">
        <f>IF(Badges!K254="A","A"," ")</f>
        <v xml:space="preserve"> </v>
      </c>
      <c r="Q48" s="369"/>
      <c r="R48" s="370" t="str">
        <f>Badges!C327</f>
        <v>Gather a group of clients</v>
      </c>
      <c r="S48" s="372" t="str">
        <f>IF(Badges!K327="A","A"," ")</f>
        <v xml:space="preserve"> </v>
      </c>
    </row>
    <row r="49" spans="1:19" x14ac:dyDescent="0.2">
      <c r="A49" s="369">
        <v>2</v>
      </c>
      <c r="B49" s="370" t="str">
        <f>Badges!C34</f>
        <v>Find out how what you eat affects</v>
      </c>
      <c r="C49" s="371"/>
      <c r="E49" s="369">
        <v>3</v>
      </c>
      <c r="F49" s="370" t="str">
        <f>Badges!C107</f>
        <v>Get to know your characters</v>
      </c>
      <c r="G49" s="371"/>
      <c r="I49" s="369">
        <v>4</v>
      </c>
      <c r="J49" s="370" t="str">
        <f>Badges!C181</f>
        <v>Key in to body language</v>
      </c>
      <c r="K49" s="371"/>
      <c r="M49" s="369">
        <v>5</v>
      </c>
      <c r="N49" s="370" t="str">
        <f>Badges!C255</f>
        <v>Host the Extreme Nighttime Party</v>
      </c>
      <c r="O49" s="371"/>
      <c r="Q49" s="583" t="str">
        <f>Badges!B330</f>
        <v>Netiquette</v>
      </c>
      <c r="R49" s="584"/>
      <c r="S49" s="584"/>
    </row>
    <row r="50" spans="1:19" x14ac:dyDescent="0.2">
      <c r="A50" s="369"/>
      <c r="B50" s="370" t="str">
        <f>Badges!C35</f>
        <v>Get enough water</v>
      </c>
      <c r="C50" s="372" t="str">
        <f>IF(Badges!K35="A","A"," ")</f>
        <v xml:space="preserve"> </v>
      </c>
      <c r="E50" s="369"/>
      <c r="F50" s="370" t="str">
        <f>Badges!C108</f>
        <v>Spend some time people watching</v>
      </c>
      <c r="G50" s="372" t="str">
        <f>IF(Badges!K108="A","A"," ")</f>
        <v xml:space="preserve"> </v>
      </c>
      <c r="I50" s="369"/>
      <c r="J50" s="370" t="str">
        <f>Badges!C182</f>
        <v>Find out about "tells"</v>
      </c>
      <c r="K50" s="372" t="str">
        <f>IF(Badges!K182="A","A"," ")</f>
        <v xml:space="preserve"> </v>
      </c>
      <c r="M50" s="369"/>
      <c r="N50" s="370" t="str">
        <f>Badges!C256</f>
        <v>A "night" activity for younger Girl</v>
      </c>
      <c r="O50" s="372" t="str">
        <f>IF(Badges!K256="A","A"," ")</f>
        <v xml:space="preserve"> </v>
      </c>
      <c r="Q50" s="369">
        <v>1</v>
      </c>
      <c r="R50" s="370" t="str">
        <f>Badges!C331</f>
        <v>Explore "oops!" and "wow!"</v>
      </c>
      <c r="S50" s="371"/>
    </row>
    <row r="51" spans="1:19" x14ac:dyDescent="0.2">
      <c r="A51" s="369"/>
      <c r="B51" s="370" t="str">
        <f>Badges!C36</f>
        <v>Make a Top 10 list of antioxidant-</v>
      </c>
      <c r="C51" s="372" t="str">
        <f>IF(Badges!K36="A","A"," ")</f>
        <v xml:space="preserve"> </v>
      </c>
      <c r="E51" s="369"/>
      <c r="F51" s="370" t="str">
        <f>Badges!C109</f>
        <v>Exaggerate details about people</v>
      </c>
      <c r="G51" s="372" t="str">
        <f>IF(Badges!K109="A","A"," ")</f>
        <v xml:space="preserve"> </v>
      </c>
      <c r="I51" s="369"/>
      <c r="J51" s="370" t="str">
        <f>Badges!C183</f>
        <v>Research body language</v>
      </c>
      <c r="K51" s="372" t="str">
        <f>IF(Badges!K183="A","A"," ")</f>
        <v xml:space="preserve"> </v>
      </c>
      <c r="M51" s="369"/>
      <c r="N51" s="370" t="str">
        <f>Badges!C257</f>
        <v>A "Power Down!" night</v>
      </c>
      <c r="O51" s="372" t="str">
        <f>IF(Badges!K257="A","A"," ")</f>
        <v xml:space="preserve"> </v>
      </c>
      <c r="Q51" s="369"/>
      <c r="R51" s="370" t="str">
        <f>Badges!C332</f>
        <v>Brainstorm some "oops" and "wow"</v>
      </c>
      <c r="S51" s="372" t="str">
        <f>IF(Badges!K332="A","A"," ")</f>
        <v xml:space="preserve"> </v>
      </c>
    </row>
    <row r="52" spans="1:19" x14ac:dyDescent="0.2">
      <c r="A52" s="369"/>
      <c r="B52" s="370" t="str">
        <f>Badges!C37</f>
        <v>Do a grocery-store scavenger hunt</v>
      </c>
      <c r="C52" s="372" t="str">
        <f>IF(Badges!K37="A","A"," ")</f>
        <v xml:space="preserve"> </v>
      </c>
      <c r="E52" s="369"/>
      <c r="F52" s="370" t="str">
        <f>Badges!C110</f>
        <v>Mix and match</v>
      </c>
      <c r="G52" s="372" t="str">
        <f>IF(Badges!K110="A","A"," ")</f>
        <v xml:space="preserve"> </v>
      </c>
      <c r="I52" s="369"/>
      <c r="J52" s="370" t="str">
        <f>Badges!C184</f>
        <v>Check out voice analysis</v>
      </c>
      <c r="K52" s="372" t="str">
        <f>IF(Badges!K184="A","A"," ")</f>
        <v>A</v>
      </c>
      <c r="M52" s="369"/>
      <c r="N52" s="370" t="str">
        <f>Badges!C258</f>
        <v>A nighttime legend</v>
      </c>
      <c r="O52" s="372" t="str">
        <f>IF(Badges!K258="A","A"," ")</f>
        <v xml:space="preserve"> </v>
      </c>
      <c r="Q52" s="369"/>
      <c r="R52" s="370" t="str">
        <f>Badges!C333</f>
        <v>Interview someone with a job that</v>
      </c>
      <c r="S52" s="372" t="str">
        <f>IF(Badges!K333="A","A"," ")</f>
        <v xml:space="preserve"> </v>
      </c>
    </row>
    <row r="53" spans="1:19" x14ac:dyDescent="0.2">
      <c r="A53" s="369">
        <v>3</v>
      </c>
      <c r="B53" s="370" t="str">
        <f>Badges!C38</f>
        <v>Explore how your diet affects your</v>
      </c>
      <c r="C53" s="371"/>
      <c r="E53" s="369">
        <v>4</v>
      </c>
      <c r="F53" s="370" t="str">
        <f>Badges!C111</f>
        <v>Build the plot</v>
      </c>
      <c r="G53" s="371"/>
      <c r="I53" s="369">
        <v>5</v>
      </c>
      <c r="J53" s="370" t="str">
        <f>Badges!C185</f>
        <v>Practice the art of detection</v>
      </c>
      <c r="K53" s="371"/>
      <c r="M53" s="583" t="str">
        <f>Badges!B261</f>
        <v>Animal Helpers</v>
      </c>
      <c r="N53" s="584"/>
      <c r="O53" s="584"/>
      <c r="Q53" s="369"/>
      <c r="R53" s="370" t="str">
        <f>Badges!C334</f>
        <v>Read four published stories</v>
      </c>
      <c r="S53" s="372" t="str">
        <f>IF(Badges!K334="A","A"," ")</f>
        <v xml:space="preserve"> </v>
      </c>
    </row>
    <row r="54" spans="1:19" x14ac:dyDescent="0.2">
      <c r="A54" s="369"/>
      <c r="B54" s="370" t="str">
        <f>Badges!C39</f>
        <v>Food makeovers</v>
      </c>
      <c r="C54" s="372" t="str">
        <f>IF(Badges!K39="A","A"," ")</f>
        <v xml:space="preserve"> </v>
      </c>
      <c r="E54" s="369"/>
      <c r="F54" s="370" t="str">
        <f>Badges!C112</f>
        <v>Fill out the worksheet using your</v>
      </c>
      <c r="G54" s="372" t="str">
        <f>IF(Badges!K112="A","A"," ")</f>
        <v xml:space="preserve"> </v>
      </c>
      <c r="I54" s="369"/>
      <c r="J54" s="370" t="str">
        <f>Badges!C186</f>
        <v>Write a scene or script for your own</v>
      </c>
      <c r="K54" s="372" t="str">
        <f>IF(Badges!K186="A","A"," ")</f>
        <v xml:space="preserve"> </v>
      </c>
      <c r="M54" s="369">
        <v>1</v>
      </c>
      <c r="N54" s="370" t="str">
        <f>Badges!C262</f>
        <v>Explore the connection between</v>
      </c>
      <c r="O54" s="371"/>
      <c r="Q54" s="369">
        <v>2</v>
      </c>
      <c r="R54" s="370" t="str">
        <f>Badges!C335</f>
        <v>Dig into stories of "ouch" -and repair</v>
      </c>
      <c r="S54" s="371"/>
    </row>
    <row r="55" spans="1:19" x14ac:dyDescent="0.2">
      <c r="A55" s="369"/>
      <c r="B55" s="370" t="str">
        <f>Badges!C40</f>
        <v>Sugar detective</v>
      </c>
      <c r="C55" s="372" t="str">
        <f>IF(Badges!K40="A","A"," ")</f>
        <v xml:space="preserve"> </v>
      </c>
      <c r="E55" s="369"/>
      <c r="F55" s="370" t="str">
        <f>Badges!C113</f>
        <v>Find your plot twists in the news</v>
      </c>
      <c r="G55" s="372" t="str">
        <f>IF(Badges!K113="A","A"," ")</f>
        <v xml:space="preserve"> </v>
      </c>
      <c r="I55" s="369"/>
      <c r="J55" s="370" t="str">
        <f>Badges!C187</f>
        <v>Sketch or sculpt a "suspect" or</v>
      </c>
      <c r="K55" s="372" t="str">
        <f>IF(Badges!K187="A","A"," ")</f>
        <v xml:space="preserve"> </v>
      </c>
      <c r="M55" s="369"/>
      <c r="N55" s="370" t="str">
        <f>Badges!C263</f>
        <v>Find out how views of animals have</v>
      </c>
      <c r="O55" s="372" t="str">
        <f>IF(Badges!K263="A","A"," ")</f>
        <v>A</v>
      </c>
      <c r="Q55" s="369"/>
      <c r="R55" s="370" t="str">
        <f>Badges!C336</f>
        <v>Go through your last 50 texts</v>
      </c>
      <c r="S55" s="372" t="str">
        <f>IF(Badges!K336="A","A"," ")</f>
        <v xml:space="preserve"> </v>
      </c>
    </row>
    <row r="56" spans="1:19" x14ac:dyDescent="0.2">
      <c r="A56" s="369"/>
      <c r="B56" s="370" t="str">
        <f>Badges!C41</f>
        <v>Chemical detective</v>
      </c>
      <c r="C56" s="372" t="str">
        <f>IF(Badges!K41="A","A"," ")</f>
        <v xml:space="preserve"> </v>
      </c>
      <c r="E56" s="369"/>
      <c r="F56" s="370" t="str">
        <f>Badges!C114</f>
        <v>Use plot twists from a familiar story</v>
      </c>
      <c r="G56" s="372" t="str">
        <f>IF(Badges!K114="A","A"," ")</f>
        <v xml:space="preserve"> </v>
      </c>
      <c r="I56" s="369"/>
      <c r="J56" s="370" t="str">
        <f>Badges!C188</f>
        <v>Create or re-create a spy scenario</v>
      </c>
      <c r="K56" s="372" t="str">
        <f>IF(Badges!K188="A","A"," ")</f>
        <v>A</v>
      </c>
      <c r="M56" s="369"/>
      <c r="N56" s="370" t="str">
        <f>Badges!C264</f>
        <v>Watch a documentary series on the</v>
      </c>
      <c r="O56" s="372" t="str">
        <f>IF(Badges!K264="A","A"," ")</f>
        <v xml:space="preserve"> </v>
      </c>
      <c r="Q56" s="369"/>
      <c r="R56" s="370" t="str">
        <f>Badges!C337</f>
        <v>Interview a psychologist, guidance</v>
      </c>
      <c r="S56" s="372" t="str">
        <f>IF(Badges!K337="A","A"," ")</f>
        <v xml:space="preserve"> </v>
      </c>
    </row>
    <row r="57" spans="1:19" x14ac:dyDescent="0.2">
      <c r="A57" s="369">
        <v>4</v>
      </c>
      <c r="B57" s="370" t="str">
        <f>Badges!C42</f>
        <v>Investigate how what you eat affects</v>
      </c>
      <c r="C57" s="371"/>
      <c r="E57" s="369">
        <v>5</v>
      </c>
      <c r="F57" s="370" t="str">
        <f>Badges!C115</f>
        <v>Write a 12-age script - and share it</v>
      </c>
      <c r="G57" s="371"/>
      <c r="I57" s="583" t="str">
        <f>Badges!B191</f>
        <v>Trailblazing</v>
      </c>
      <c r="J57" s="584"/>
      <c r="K57" s="584"/>
      <c r="M57" s="369"/>
      <c r="N57" s="370" t="str">
        <f>Badges!C265</f>
        <v>Show how animals helped at key</v>
      </c>
      <c r="O57" s="372" t="str">
        <f>IF(Badges!K265="A","A"," ")</f>
        <v xml:space="preserve"> </v>
      </c>
      <c r="Q57" s="369"/>
      <c r="R57" s="370" t="str">
        <f>Badges!C338</f>
        <v>Start a kindness practice</v>
      </c>
      <c r="S57" s="372" t="str">
        <f>IF(Badges!K338="A","A"," ")</f>
        <v xml:space="preserve"> </v>
      </c>
    </row>
    <row r="58" spans="1:19" x14ac:dyDescent="0.2">
      <c r="A58" s="369"/>
      <c r="B58" s="370" t="str">
        <f>Badges!C43</f>
        <v>Make an illustrated chart of snooze/</v>
      </c>
      <c r="C58" s="372" t="str">
        <f>IF(Badges!K43="A","A"," ")</f>
        <v xml:space="preserve"> </v>
      </c>
      <c r="E58" s="369"/>
      <c r="F58" s="370" t="str">
        <f>Badges!C116</f>
        <v>Work solo</v>
      </c>
      <c r="G58" s="372" t="str">
        <f>IF(Badges!K116="A","A"," ")</f>
        <v xml:space="preserve"> </v>
      </c>
      <c r="I58" s="369">
        <v>1</v>
      </c>
      <c r="J58" s="370" t="str">
        <f>Badges!C192</f>
        <v>Start planning your adventure</v>
      </c>
      <c r="K58" s="371"/>
      <c r="M58" s="369">
        <v>2</v>
      </c>
      <c r="N58" s="370" t="str">
        <f>Badges!C266</f>
        <v>Find out how animals help keep</v>
      </c>
      <c r="O58" s="371"/>
      <c r="Q58" s="369">
        <v>3</v>
      </c>
      <c r="R58" s="370" t="str">
        <f>Badges!C339</f>
        <v>Look at e-mail, commenting, or</v>
      </c>
      <c r="S58" s="371"/>
    </row>
    <row r="59" spans="1:19" x14ac:dyDescent="0.2">
      <c r="A59" s="369"/>
      <c r="B59" s="370" t="str">
        <f>Badges!C44</f>
        <v>Take the two-week test</v>
      </c>
      <c r="C59" s="372" t="str">
        <f>IF(Badges!K44="A","A"," ")</f>
        <v xml:space="preserve"> </v>
      </c>
      <c r="E59" s="369"/>
      <c r="F59" s="370" t="str">
        <f>Badges!C117</f>
        <v>Work with a friend</v>
      </c>
      <c r="G59" s="372" t="str">
        <f>IF(Badges!K117="A","A"," ")</f>
        <v xml:space="preserve"> </v>
      </c>
      <c r="I59" s="369"/>
      <c r="J59" s="370" t="str">
        <f>Badges!C193</f>
        <v>Ask an older Girl Scout or Girl Scout</v>
      </c>
      <c r="K59" s="372" t="str">
        <f>IF(Badges!K193="A","A"," ")</f>
        <v xml:space="preserve"> </v>
      </c>
      <c r="M59" s="369"/>
      <c r="N59" s="370" t="str">
        <f>Badges!C267</f>
        <v>Check out a safety team that uses</v>
      </c>
      <c r="O59" s="372" t="str">
        <f>IF(Badges!K267="A","A"," ")</f>
        <v xml:space="preserve"> </v>
      </c>
      <c r="Q59" s="369"/>
      <c r="R59" s="370" t="str">
        <f>Badges!C340</f>
        <v>Get into e-mail etiquette</v>
      </c>
      <c r="S59" s="372" t="str">
        <f>IF(Badges!K340="A","A"," ")</f>
        <v xml:space="preserve"> </v>
      </c>
    </row>
    <row r="60" spans="1:19" x14ac:dyDescent="0.2">
      <c r="A60" s="369"/>
      <c r="B60" s="370" t="str">
        <f>Badges!C45</f>
        <v>REM it up</v>
      </c>
      <c r="C60" s="372" t="str">
        <f>IF(Badges!K45="A","A"," ")</f>
        <v xml:space="preserve"> </v>
      </c>
      <c r="E60" s="369"/>
      <c r="F60" s="370" t="str">
        <f>Badges!C118</f>
        <v>Work with a mentor</v>
      </c>
      <c r="G60" s="372" t="str">
        <f>IF(Badges!K118="A","A"," ")</f>
        <v xml:space="preserve"> </v>
      </c>
      <c r="I60" s="369"/>
      <c r="J60" s="370" t="str">
        <f>Badges!C194</f>
        <v>Check with a member of a local</v>
      </c>
      <c r="K60" s="372" t="str">
        <f>IF(Badges!K194="A","A"," ")</f>
        <v xml:space="preserve"> </v>
      </c>
      <c r="M60" s="369"/>
      <c r="N60" s="370" t="str">
        <f>Badges!C268</f>
        <v>Talk to a trainer</v>
      </c>
      <c r="O60" s="372" t="str">
        <f>IF(Badges!K268="A","A"," ")</f>
        <v>A</v>
      </c>
      <c r="Q60" s="369"/>
      <c r="R60" s="370" t="str">
        <f>Badges!C341</f>
        <v>Find your best commenting voice</v>
      </c>
      <c r="S60" s="372" t="str">
        <f>IF(Badges!K341="A","A"," ")</f>
        <v xml:space="preserve"> </v>
      </c>
    </row>
    <row r="61" spans="1:19" ht="12.75" customHeight="1" x14ac:dyDescent="0.2">
      <c r="A61" s="369">
        <v>5</v>
      </c>
      <c r="B61" s="370" t="str">
        <f>Badges!C46</f>
        <v>Look at how your diet affects your</v>
      </c>
      <c r="C61" s="371"/>
      <c r="E61" s="583" t="str">
        <f>Badges!B122</f>
        <v>Book Artist</v>
      </c>
      <c r="F61" s="584"/>
      <c r="G61" s="584"/>
      <c r="I61" s="369"/>
      <c r="J61" s="370" t="str">
        <f>Badges!C195</f>
        <v>Do it yourself</v>
      </c>
      <c r="K61" s="372" t="str">
        <f>IF(Badges!K195="A","A"," ")</f>
        <v xml:space="preserve"> </v>
      </c>
      <c r="M61" s="369"/>
      <c r="N61" s="370" t="str">
        <f>Badges!C269</f>
        <v>Read stories about animal heroes</v>
      </c>
      <c r="O61" s="372" t="str">
        <f>IF(Badges!K269="A","A"," ")</f>
        <v xml:space="preserve"> </v>
      </c>
      <c r="Q61" s="369"/>
      <c r="R61" s="370" t="str">
        <f>Badges!C342</f>
        <v>Good net sportsmanship</v>
      </c>
      <c r="S61" s="372" t="str">
        <f>IF(Badges!K342="A","A"," ")</f>
        <v xml:space="preserve"> </v>
      </c>
    </row>
    <row r="62" spans="1:19" ht="12.75" customHeight="1" x14ac:dyDescent="0.2">
      <c r="A62" s="369"/>
      <c r="B62" s="370" t="str">
        <f>Badges!C47</f>
        <v>Take a poll of friends and family</v>
      </c>
      <c r="C62" s="372" t="str">
        <f>IF(Badges!K47="A","A"," ")</f>
        <v xml:space="preserve"> </v>
      </c>
      <c r="E62" s="369">
        <v>1</v>
      </c>
      <c r="F62" s="370" t="str">
        <f>Badges!C123</f>
        <v>Explore the art of bookbinding</v>
      </c>
      <c r="G62" s="371"/>
      <c r="I62" s="369">
        <v>2</v>
      </c>
      <c r="J62" s="370" t="str">
        <f>Badges!C196</f>
        <v>Get your body and your teamwork</v>
      </c>
      <c r="K62" s="371"/>
      <c r="M62" s="369">
        <v>3</v>
      </c>
      <c r="N62" s="370" t="str">
        <f>Badges!C270</f>
        <v>Know how animals help people</v>
      </c>
      <c r="O62" s="371"/>
      <c r="Q62" s="369">
        <v>4</v>
      </c>
      <c r="R62" s="370" t="str">
        <f>Badges!C343</f>
        <v>Decide what makes a great social</v>
      </c>
      <c r="S62" s="371"/>
    </row>
    <row r="63" spans="1:19" x14ac:dyDescent="0.2">
      <c r="A63" s="369"/>
      <c r="B63" s="370" t="str">
        <f>Badges!C48</f>
        <v>Do an exercise/energy experiment</v>
      </c>
      <c r="C63" s="372" t="str">
        <f>IF(Badges!K48="A","A"," ")</f>
        <v xml:space="preserve"> </v>
      </c>
      <c r="E63" s="369"/>
      <c r="F63" s="370" t="str">
        <f>Badges!C124</f>
        <v>Survey a book collection</v>
      </c>
      <c r="G63" s="372" t="str">
        <f>IF(Badges!K124="A","A"," ")</f>
        <v xml:space="preserve"> </v>
      </c>
      <c r="I63" s="369"/>
      <c r="J63" s="370" t="str">
        <f>Badges!C197</f>
        <v>Participate in a physically</v>
      </c>
      <c r="K63" s="372" t="str">
        <f>IF(Badges!K197="A","A"," ")</f>
        <v xml:space="preserve"> </v>
      </c>
      <c r="M63" s="369"/>
      <c r="N63" s="370" t="str">
        <f>Badges!C271</f>
        <v>Talk to a vet or psychologist</v>
      </c>
      <c r="O63" s="372" t="str">
        <f>IF(Badges!K271="A","A"," ")</f>
        <v xml:space="preserve"> </v>
      </c>
      <c r="Q63" s="369"/>
      <c r="R63" s="370" t="str">
        <f>Badges!C344</f>
        <v>Discuss some character profiles</v>
      </c>
      <c r="S63" s="372" t="str">
        <f>IF(Badges!K344="A","A"," ")</f>
        <v xml:space="preserve"> </v>
      </c>
    </row>
    <row r="64" spans="1:19" x14ac:dyDescent="0.2">
      <c r="A64" s="369"/>
      <c r="B64" s="370" t="str">
        <f>Badges!C49</f>
        <v>Create a chart or blog post</v>
      </c>
      <c r="C64" s="372" t="str">
        <f>IF(Badges!K49="A","A"," ")</f>
        <v xml:space="preserve"> </v>
      </c>
      <c r="E64" s="369"/>
      <c r="F64" s="370" t="str">
        <f>Badges!C125</f>
        <v>Interview or visit a book artist or</v>
      </c>
      <c r="G64" s="372" t="str">
        <f>IF(Badges!K125="A","A"," ")</f>
        <v xml:space="preserve"> </v>
      </c>
      <c r="I64" s="369"/>
      <c r="J64" s="370" t="str">
        <f>Badges!C198</f>
        <v>Build a teamwork and endurance</v>
      </c>
      <c r="K64" s="372" t="str">
        <f>IF(Badges!K198="A","A"," ")</f>
        <v xml:space="preserve"> </v>
      </c>
      <c r="M64" s="369"/>
      <c r="N64" s="370" t="str">
        <f>Badges!C272</f>
        <v>Visit an organization that uses</v>
      </c>
      <c r="O64" s="372" t="str">
        <f>IF(Badges!K272="A","A"," ")</f>
        <v xml:space="preserve"> </v>
      </c>
      <c r="Q64" s="369"/>
      <c r="R64" s="370" t="str">
        <f>Badges!C345</f>
        <v>Get feedback on a profile of your</v>
      </c>
      <c r="S64" s="372" t="str">
        <f>IF(Badges!K345="A","A"," ")</f>
        <v xml:space="preserve"> </v>
      </c>
    </row>
    <row r="65" spans="1:19" x14ac:dyDescent="0.2">
      <c r="A65" s="583" t="str">
        <f>Badges!B52</f>
        <v>Public Speaker</v>
      </c>
      <c r="B65" s="584"/>
      <c r="C65" s="584"/>
      <c r="E65" s="369"/>
      <c r="F65" s="370" t="str">
        <f>Badges!C126</f>
        <v>Tour a book arts center or art</v>
      </c>
      <c r="G65" s="372" t="str">
        <f>IF(Badges!K126="A","A"," ")</f>
        <v xml:space="preserve"> </v>
      </c>
      <c r="I65" s="369"/>
      <c r="J65" s="370" t="str">
        <f>Badges!C199</f>
        <v>Try a "boot camp" exercise course</v>
      </c>
      <c r="K65" s="372" t="str">
        <f>IF(Badges!K199="A","A"," ")</f>
        <v xml:space="preserve"> </v>
      </c>
      <c r="M65" s="369"/>
      <c r="N65" s="370" t="str">
        <f>Badges!C273</f>
        <v>Interview at least five pet owners</v>
      </c>
      <c r="O65" s="372" t="str">
        <f>IF(Badges!K273="A","A"," ")</f>
        <v>A</v>
      </c>
      <c r="Q65" s="369"/>
      <c r="R65" s="370" t="str">
        <f>Badges!C346</f>
        <v>Read three stories that discuss</v>
      </c>
      <c r="S65" s="372" t="str">
        <f>IF(Badges!K346="A","A"," ")</f>
        <v xml:space="preserve"> </v>
      </c>
    </row>
    <row r="66" spans="1:19" x14ac:dyDescent="0.2">
      <c r="A66" s="369">
        <v>1</v>
      </c>
      <c r="B66" s="370" t="str">
        <f>Badges!C53</f>
        <v>Get a feel for performing solo</v>
      </c>
      <c r="C66" s="371"/>
      <c r="E66" s="369">
        <v>2</v>
      </c>
      <c r="F66" s="370" t="str">
        <f>Badges!C127</f>
        <v>Get familiar with the insides of a</v>
      </c>
      <c r="G66" s="371"/>
      <c r="I66" s="369">
        <v>3</v>
      </c>
      <c r="J66" s="370" t="str">
        <f>Badges!C200</f>
        <v>Create your menu</v>
      </c>
      <c r="K66" s="371"/>
      <c r="M66" s="369">
        <v>4</v>
      </c>
      <c r="N66" s="370" t="str">
        <f>Badges!C274</f>
        <v>Check out how animals help people</v>
      </c>
      <c r="O66" s="371"/>
      <c r="Q66" s="369">
        <v>5</v>
      </c>
      <c r="R66" s="370" t="str">
        <f>Badges!C347</f>
        <v>Spread better practices</v>
      </c>
      <c r="S66" s="371"/>
    </row>
    <row r="67" spans="1:19" x14ac:dyDescent="0.2">
      <c r="A67" s="369"/>
      <c r="B67" s="370" t="str">
        <f>Badges!C54</f>
        <v>Read aloud one monologue from</v>
      </c>
      <c r="C67" s="372" t="str">
        <f>IF(Badges!K54="A","A"," ")</f>
        <v xml:space="preserve"> </v>
      </c>
      <c r="E67" s="369"/>
      <c r="F67" s="370" t="str">
        <f>Badges!C128</f>
        <v>Mend an old book</v>
      </c>
      <c r="G67" s="372" t="str">
        <f>IF(Badges!K128="A","A"," ")</f>
        <v xml:space="preserve"> </v>
      </c>
      <c r="I67" s="369"/>
      <c r="J67" s="370" t="str">
        <f>Badges!C201</f>
        <v>Find three recipes for quick meals</v>
      </c>
      <c r="K67" s="372" t="str">
        <f>IF(Badges!K201="A","A"," ")</f>
        <v xml:space="preserve"> </v>
      </c>
      <c r="M67" s="369"/>
      <c r="N67" s="370" t="str">
        <f>Badges!C275</f>
        <v>Talk to someone who trains</v>
      </c>
      <c r="O67" s="372" t="str">
        <f>IF(Badges!K275="A","A"," ")</f>
        <v xml:space="preserve"> </v>
      </c>
      <c r="Q67" s="369"/>
      <c r="R67" s="370" t="str">
        <f>Badges!C348</f>
        <v>Make it a pledge</v>
      </c>
      <c r="S67" s="372" t="str">
        <f>IF(Badges!K348="A","A"," ")</f>
        <v xml:space="preserve"> </v>
      </c>
    </row>
    <row r="68" spans="1:19" x14ac:dyDescent="0.2">
      <c r="A68" s="369"/>
      <c r="B68" s="370" t="str">
        <f>Badges!C55</f>
        <v>Read aloud two political speeches</v>
      </c>
      <c r="C68" s="372" t="str">
        <f>IF(Badges!K55="A","A"," ")</f>
        <v xml:space="preserve"> </v>
      </c>
      <c r="E68" s="369"/>
      <c r="F68" s="370" t="str">
        <f>Badges!C129</f>
        <v>Take an old book apart</v>
      </c>
      <c r="G68" s="372" t="str">
        <f>IF(Badges!K129="A","A"," ")</f>
        <v xml:space="preserve"> </v>
      </c>
      <c r="I68" s="369"/>
      <c r="J68" s="370" t="str">
        <f>Badges!C202</f>
        <v>Get into quick-energy snacks</v>
      </c>
      <c r="K68" s="372" t="str">
        <f>IF(Badges!K202="A","A"," ")</f>
        <v xml:space="preserve"> </v>
      </c>
      <c r="M68" s="369"/>
      <c r="N68" s="370" t="str">
        <f>Badges!C276</f>
        <v>Speak to someone who has an</v>
      </c>
      <c r="O68" s="372" t="str">
        <f>IF(Badges!K276="A","A"," ")</f>
        <v>A</v>
      </c>
      <c r="Q68" s="369"/>
      <c r="R68" s="370" t="str">
        <f>Badges!C349</f>
        <v>Edit into a top 10</v>
      </c>
      <c r="S68" s="372" t="str">
        <f>IF(Badges!K349="A","A"," ")</f>
        <v xml:space="preserve"> </v>
      </c>
    </row>
    <row r="69" spans="1:19" x14ac:dyDescent="0.2">
      <c r="A69" s="369"/>
      <c r="B69" s="370" t="str">
        <f>Badges!C56</f>
        <v>Read aloud three poems or one</v>
      </c>
      <c r="C69" s="372" t="str">
        <f>IF(Badges!K56="A","A"," ")</f>
        <v xml:space="preserve"> </v>
      </c>
      <c r="E69" s="369"/>
      <c r="F69" s="370" t="str">
        <f>Badges!C130</f>
        <v>Visit an antique or rare bookseller</v>
      </c>
      <c r="G69" s="372" t="str">
        <f>IF(Badges!K130="A","A"," ")</f>
        <v xml:space="preserve"> </v>
      </c>
      <c r="I69" s="369"/>
      <c r="J69" s="370" t="str">
        <f>Badges!C203</f>
        <v>Trash the trash challenge</v>
      </c>
      <c r="K69" s="372" t="str">
        <f>IF(Badges!K203="A","A"," ")</f>
        <v xml:space="preserve"> </v>
      </c>
      <c r="M69" s="369"/>
      <c r="N69" s="370" t="str">
        <f>Badges!C277</f>
        <v xml:space="preserve">Research the pros and cons of </v>
      </c>
      <c r="O69" s="372" t="str">
        <f>IF(Badges!K277="A","A"," ")</f>
        <v xml:space="preserve"> </v>
      </c>
      <c r="Q69" s="369"/>
      <c r="R69" s="370" t="str">
        <f>Badges!C350</f>
        <v>Present it</v>
      </c>
      <c r="S69" s="372" t="str">
        <f>IF(Badges!K350="A","A"," ")</f>
        <v xml:space="preserve"> </v>
      </c>
    </row>
    <row r="70" spans="1:19" ht="23.25" x14ac:dyDescent="0.35">
      <c r="A70" s="599" t="str">
        <f ca="1">MID(CELL("filename",A8),FIND(IF(ISERROR(FIND("]",CELL("filename",A8))),"$","]"),CELL("filename",A8))+1,256)</f>
        <v>Elizabeth</v>
      </c>
      <c r="B70" s="599"/>
      <c r="C70" s="599"/>
      <c r="E70" s="610" t="s">
        <v>16</v>
      </c>
      <c r="F70" s="615"/>
      <c r="G70" s="615"/>
      <c r="I70" s="610" t="s">
        <v>16</v>
      </c>
      <c r="J70" s="610"/>
      <c r="K70" s="610"/>
      <c r="M70" s="610" t="s">
        <v>16</v>
      </c>
      <c r="N70" s="610"/>
      <c r="O70" s="610"/>
      <c r="Q70" s="610" t="s">
        <v>151</v>
      </c>
      <c r="R70" s="611"/>
      <c r="S70" s="611"/>
    </row>
    <row r="71" spans="1:19" x14ac:dyDescent="0.2">
      <c r="A71" s="364"/>
      <c r="B71" s="365"/>
      <c r="C71" s="366" t="s">
        <v>28</v>
      </c>
      <c r="E71" s="583" t="str">
        <f>Badges!B377</f>
        <v>Good Sportsmanship</v>
      </c>
      <c r="F71" s="584"/>
      <c r="G71" s="584"/>
      <c r="I71" s="583" t="str">
        <f>Badges!B446</f>
        <v>Cadette First Aid</v>
      </c>
      <c r="J71" s="584"/>
      <c r="K71" s="584"/>
      <c r="M71" s="583" t="str">
        <f>Badges!B516</f>
        <v>Budgeting</v>
      </c>
      <c r="N71" s="584"/>
      <c r="O71" s="584"/>
      <c r="Q71" s="612" t="str">
        <f>'Age-Level'!B5</f>
        <v>Silver Torch Award</v>
      </c>
      <c r="R71" s="612"/>
      <c r="S71" s="373" t="str">
        <f>IF('Age-Level'!K8="C","C",IF('Age-Level'!K8="P","P",""))</f>
        <v/>
      </c>
    </row>
    <row r="72" spans="1:19" x14ac:dyDescent="0.2">
      <c r="A72" s="577" t="str">
        <f>Summary!A21</f>
        <v>Legacy</v>
      </c>
      <c r="B72" s="577"/>
      <c r="C72" s="577"/>
      <c r="E72" s="369">
        <v>3</v>
      </c>
      <c r="F72" s="370" t="str">
        <f>Badges!C386</f>
        <v>Be a good teammate</v>
      </c>
      <c r="G72" s="371"/>
      <c r="I72" s="369">
        <v>4</v>
      </c>
      <c r="J72" s="370" t="str">
        <f>Badges!C459</f>
        <v>Know the signs of shock and how</v>
      </c>
      <c r="K72" s="371"/>
      <c r="M72" s="369">
        <v>5</v>
      </c>
      <c r="N72" s="370" t="str">
        <f>Badges!C533</f>
        <v>Create a budget that focuses on</v>
      </c>
      <c r="O72" s="371"/>
      <c r="Q72" s="612" t="str">
        <f>'Age-Level'!B9</f>
        <v>Cadette Community Service bar</v>
      </c>
      <c r="R72" s="612"/>
      <c r="S72" s="373" t="str">
        <f>IF('Age-Level'!K9="C","C",IF('Age-Level'!K9="P","P",""))</f>
        <v/>
      </c>
    </row>
    <row r="73" spans="1:19" x14ac:dyDescent="0.2">
      <c r="A73" s="608" t="str">
        <f>Summary!A22</f>
        <v>Comic Artist</v>
      </c>
      <c r="B73" s="609"/>
      <c r="C73" s="373" t="str">
        <f>IF(Badges!K376="C","C",IF(Badges!K376="P","P",""))</f>
        <v/>
      </c>
      <c r="E73" s="369"/>
      <c r="F73" s="370" t="str">
        <f>Badges!C387</f>
        <v>Play Trust, like they did on Survivor</v>
      </c>
      <c r="G73" s="372" t="str">
        <f>IF(Badges!K387="A","A"," ")</f>
        <v xml:space="preserve"> </v>
      </c>
      <c r="I73" s="369"/>
      <c r="J73" s="370" t="str">
        <f>Badges!C460</f>
        <v>Research the signs of shock and</v>
      </c>
      <c r="K73" s="372" t="str">
        <f>IF(Badges!K460="A","A"," ")</f>
        <v xml:space="preserve"> </v>
      </c>
      <c r="M73" s="369"/>
      <c r="N73" s="370" t="str">
        <f>Badges!C534</f>
        <v>Make a savings action plan</v>
      </c>
      <c r="O73" s="372" t="str">
        <f>IF(Badges!K534="A","A"," ")</f>
        <v xml:space="preserve"> </v>
      </c>
      <c r="Q73" s="612" t="str">
        <f>'Age-Level'!B12</f>
        <v>Cadette Service to Girl Scouting bar</v>
      </c>
      <c r="R73" s="612"/>
      <c r="S73" s="373" t="str">
        <f>IF('Age-Level'!K10="C","C",IF('Age-Level'!K10="P","P",""))</f>
        <v/>
      </c>
    </row>
    <row r="74" spans="1:19" x14ac:dyDescent="0.2">
      <c r="A74" s="606" t="str">
        <f>Summary!A23</f>
        <v>Good Sportsmanship</v>
      </c>
      <c r="B74" s="607"/>
      <c r="C74" s="374" t="str">
        <f>IF(Badges!K399="C","C",IF(Badges!K399="P","P",""))</f>
        <v>P</v>
      </c>
      <c r="E74" s="369"/>
      <c r="F74" s="370" t="str">
        <f>Badges!C388</f>
        <v>Play three team-building games</v>
      </c>
      <c r="G74" s="372" t="str">
        <f>IF(Badges!K388="A","A"," ")</f>
        <v>A</v>
      </c>
      <c r="I74" s="369"/>
      <c r="J74" s="370" t="str">
        <f>Badges!C461</f>
        <v>Interview a doctor or nurse about the</v>
      </c>
      <c r="K74" s="372" t="str">
        <f>IF(Badges!K461="A","A"," ")</f>
        <v xml:space="preserve"> </v>
      </c>
      <c r="M74" s="369"/>
      <c r="N74" s="370" t="str">
        <f>Badges!C535</f>
        <v>Form a support group</v>
      </c>
      <c r="O74" s="372" t="str">
        <f>IF(Badges!K535="A","A"," ")</f>
        <v xml:space="preserve"> </v>
      </c>
      <c r="Q74" s="612" t="str">
        <f>'Age-Level'!B15</f>
        <v>Cadette Program Aide</v>
      </c>
      <c r="R74" s="612"/>
      <c r="S74" s="373" t="str">
        <f>IF('Age-Level'!K19="C","C",IF('Age-Level'!K19="P","P",""))</f>
        <v/>
      </c>
    </row>
    <row r="75" spans="1:19" x14ac:dyDescent="0.2">
      <c r="A75" s="606" t="str">
        <f>Summary!A24</f>
        <v>Finding Common Ground</v>
      </c>
      <c r="B75" s="607"/>
      <c r="C75" s="374" t="str">
        <f>IF(Badges!K422="C","C",IF(Badges!K422="P","P",""))</f>
        <v/>
      </c>
      <c r="E75" s="369"/>
      <c r="F75" s="370" t="str">
        <f>Badges!C389</f>
        <v>Play Capture the Flag</v>
      </c>
      <c r="G75" s="372" t="str">
        <f>IF(Badges!K389="A","A"," ")</f>
        <v xml:space="preserve"> </v>
      </c>
      <c r="I75" s="369"/>
      <c r="J75" s="370" t="str">
        <f>Badges!C462</f>
        <v>Ask an EMT or first responder to</v>
      </c>
      <c r="K75" s="372" t="str">
        <f>IF(Badges!K462="A","A"," ")</f>
        <v xml:space="preserve"> </v>
      </c>
      <c r="M75" s="369"/>
      <c r="N75" s="370" t="str">
        <f>Badges!C536</f>
        <v>Imagine yourself in the future</v>
      </c>
      <c r="O75" s="372" t="str">
        <f>IF(Badges!K536="A","A"," ")</f>
        <v xml:space="preserve"> </v>
      </c>
      <c r="Q75" s="612" t="str">
        <f>'Age-Level'!B20</f>
        <v>Journey Summit Pin</v>
      </c>
      <c r="R75" s="612"/>
      <c r="S75" s="373" t="str">
        <f>IF('Age-Level'!K21="C","C",IF('Age-Level'!K21="P","P",""))</f>
        <v/>
      </c>
    </row>
    <row r="76" spans="1:19" x14ac:dyDescent="0.2">
      <c r="A76" s="606" t="str">
        <f>Summary!A25</f>
        <v>New Cuisines</v>
      </c>
      <c r="B76" s="607"/>
      <c r="C76" s="374" t="str">
        <f>IF(Badges!K445="C","C",IF(Badges!K445="P","P",""))</f>
        <v/>
      </c>
      <c r="E76" s="369">
        <v>4</v>
      </c>
      <c r="F76" s="370" t="str">
        <f>Badges!C390</f>
        <v>Psych yourself up</v>
      </c>
      <c r="G76" s="371"/>
      <c r="I76" s="369">
        <v>5</v>
      </c>
      <c r="J76" s="370" t="str">
        <f>Badges!C463</f>
        <v>Learn to prevent and treat injuries</v>
      </c>
      <c r="K76" s="371"/>
      <c r="M76" s="583" t="str">
        <f>Badges!B562</f>
        <v>Financing My Dreams</v>
      </c>
      <c r="N76" s="584"/>
      <c r="O76" s="584"/>
      <c r="Q76" s="603" t="str">
        <f>'Age-Level'!C23</f>
        <v>Cookie Rally (Year 1)</v>
      </c>
      <c r="R76" s="603"/>
      <c r="S76" s="379" t="str">
        <f>IF('Age-Level'!K23="A","A"," ")</f>
        <v xml:space="preserve"> </v>
      </c>
    </row>
    <row r="77" spans="1:19" x14ac:dyDescent="0.2">
      <c r="A77" s="606" t="str">
        <f>Summary!A26</f>
        <v>Cadette First Aid</v>
      </c>
      <c r="B77" s="607"/>
      <c r="C77" s="374" t="str">
        <f>IF(Badges!K468="C","C",IF(Badges!K468="P","P",""))</f>
        <v/>
      </c>
      <c r="E77" s="369"/>
      <c r="F77" s="370" t="str">
        <f>Badges!C391</f>
        <v>But I landed my triple axel</v>
      </c>
      <c r="G77" s="372" t="str">
        <f>IF(Badges!K391="A","A"," ")</f>
        <v xml:space="preserve"> </v>
      </c>
      <c r="I77" s="369"/>
      <c r="J77" s="370" t="str">
        <f>Badges!C464</f>
        <v>Take a first aid course</v>
      </c>
      <c r="K77" s="372" t="str">
        <f>IF(Badges!K464="A","A"," ")</f>
        <v xml:space="preserve"> </v>
      </c>
      <c r="M77" s="369">
        <v>1</v>
      </c>
      <c r="N77" s="370" t="str">
        <f>Badges!C563</f>
        <v>Explore dream jobs</v>
      </c>
      <c r="O77" s="371"/>
      <c r="Q77" s="603" t="str">
        <f>'Age-Level'!C24</f>
        <v>Cookie Sales (Year 1)</v>
      </c>
      <c r="R77" s="603"/>
      <c r="S77" s="379" t="str">
        <f>IF('Age-Level'!K24="A","A"," ")</f>
        <v xml:space="preserve"> </v>
      </c>
    </row>
    <row r="78" spans="1:19" x14ac:dyDescent="0.2">
      <c r="A78" s="606" t="str">
        <f>Summary!A27</f>
        <v>Cadette Girl Scout Way</v>
      </c>
      <c r="B78" s="607"/>
      <c r="C78" s="374" t="str">
        <f>IF(Badges!K491="C","C",IF(Badges!K491="P","P",""))</f>
        <v/>
      </c>
      <c r="E78" s="369"/>
      <c r="F78" s="370" t="str">
        <f>Badges!C392</f>
        <v>Mind over matter</v>
      </c>
      <c r="G78" s="372" t="str">
        <f>IF(Badges!K392="A","A"," ")</f>
        <v xml:space="preserve"> </v>
      </c>
      <c r="I78" s="369"/>
      <c r="J78" s="370" t="str">
        <f>Badges!C465</f>
        <v>Ask a park ranger, lifeguard, or ski</v>
      </c>
      <c r="K78" s="372" t="str">
        <f>IF(Badges!K465="A","A"," ")</f>
        <v xml:space="preserve"> </v>
      </c>
      <c r="M78" s="369"/>
      <c r="N78" s="370" t="str">
        <f>Badges!C564</f>
        <v>Track your dreams</v>
      </c>
      <c r="O78" s="372" t="str">
        <f>IF(Badges!K564="A","A"," ")</f>
        <v xml:space="preserve"> </v>
      </c>
      <c r="Q78" s="603" t="str">
        <f>'Age-Level'!C25</f>
        <v>Cookie Pin (Year 1)</v>
      </c>
      <c r="R78" s="603"/>
      <c r="S78" s="379" t="str">
        <f>IF('Age-Level'!K25="A","A"," ")</f>
        <v xml:space="preserve"> </v>
      </c>
    </row>
    <row r="79" spans="1:19" x14ac:dyDescent="0.2">
      <c r="A79" s="613" t="str">
        <f>Summary!A28</f>
        <v>Trees</v>
      </c>
      <c r="B79" s="614"/>
      <c r="C79" s="375" t="str">
        <f>IF(Badges!K514="C","C",IF(Badges!K514="P","P",""))</f>
        <v/>
      </c>
      <c r="E79" s="369"/>
      <c r="F79" s="370" t="str">
        <f>Badges!C393</f>
        <v>Play sports psychology games</v>
      </c>
      <c r="G79" s="372" t="str">
        <f>IF(Badges!K393="A","A"," ")</f>
        <v xml:space="preserve"> </v>
      </c>
      <c r="I79" s="369"/>
      <c r="J79" s="370" t="str">
        <f>Badges!C466</f>
        <v xml:space="preserve">Interview a doctor or nurse  </v>
      </c>
      <c r="K79" s="372" t="str">
        <f>IF(Badges!K466="A","A"," ")</f>
        <v xml:space="preserve"> </v>
      </c>
      <c r="M79" s="369"/>
      <c r="N79" s="370" t="str">
        <f>Badges!C565</f>
        <v>Talk to people about their jobs</v>
      </c>
      <c r="O79" s="372" t="str">
        <f>IF(Badges!K565="A","A"," ")</f>
        <v xml:space="preserve"> </v>
      </c>
      <c r="Q79" s="603" t="str">
        <f>'Age-Level'!C26</f>
        <v>Cookie Rally (Year 2)</v>
      </c>
      <c r="R79" s="603"/>
      <c r="S79" s="379" t="str">
        <f>IF('Age-Level'!K26="A","A"," ")</f>
        <v xml:space="preserve"> </v>
      </c>
    </row>
    <row r="80" spans="1:19" x14ac:dyDescent="0.2">
      <c r="A80" s="577" t="str">
        <f>Summary!A29</f>
        <v>Financial Literacy</v>
      </c>
      <c r="B80" s="577"/>
      <c r="C80" s="577"/>
      <c r="E80" s="369">
        <v>5</v>
      </c>
      <c r="F80" s="370" t="str">
        <f>Badges!C394</f>
        <v>Put your definition of good</v>
      </c>
      <c r="G80" s="371"/>
      <c r="I80" s="583" t="str">
        <f>Badges!B469</f>
        <v>Cadette Girl Scout Way</v>
      </c>
      <c r="J80" s="584"/>
      <c r="K80" s="584"/>
      <c r="M80" s="369"/>
      <c r="N80" s="370" t="str">
        <f>Badges!C566</f>
        <v>Hold a group brainstorm</v>
      </c>
      <c r="O80" s="372" t="str">
        <f>IF(Badges!K566="A","A"," ")</f>
        <v xml:space="preserve"> </v>
      </c>
      <c r="Q80" s="603" t="str">
        <f>'Age-Level'!C27</f>
        <v>Cookie Sales (Year 2)</v>
      </c>
      <c r="R80" s="603"/>
      <c r="S80" s="379" t="str">
        <f>IF('Age-Level'!K27="A","A"," ")</f>
        <v xml:space="preserve"> </v>
      </c>
    </row>
    <row r="81" spans="1:22" x14ac:dyDescent="0.2">
      <c r="A81" s="608" t="str">
        <f>Summary!A30</f>
        <v>Budgeting</v>
      </c>
      <c r="B81" s="609"/>
      <c r="C81" s="373" t="str">
        <f>IF(Badges!K538="C","C",IF(Badges!K538="P","P",""))</f>
        <v/>
      </c>
      <c r="E81" s="369"/>
      <c r="F81" s="370" t="str">
        <f>Badges!C395</f>
        <v>Compete</v>
      </c>
      <c r="G81" s="372" t="str">
        <f>IF(Badges!K395="A","A"," ")</f>
        <v>A</v>
      </c>
      <c r="I81" s="369">
        <v>1</v>
      </c>
      <c r="J81" s="370" t="str">
        <f>Badges!C470</f>
        <v>Lead a group in song</v>
      </c>
      <c r="K81" s="371"/>
      <c r="M81" s="369">
        <v>2</v>
      </c>
      <c r="N81" s="370" t="str">
        <f>Badges!C567</f>
        <v>Price out buying your dream home</v>
      </c>
      <c r="O81" s="371"/>
      <c r="Q81" s="603" t="str">
        <f>'Age-Level'!C28</f>
        <v>Cookie Pin (Year 2)</v>
      </c>
      <c r="R81" s="603"/>
      <c r="S81" s="379" t="str">
        <f>IF('Age-Level'!K28="A","A"," ")</f>
        <v xml:space="preserve"> </v>
      </c>
    </row>
    <row r="82" spans="1:22" x14ac:dyDescent="0.2">
      <c r="A82" s="606" t="str">
        <f>Summary!A32</f>
        <v>Financing My Dreams</v>
      </c>
      <c r="B82" s="607"/>
      <c r="C82" s="374" t="str">
        <f>IF(Badges!K584="C","C",IF(Badges!K584="P","P",""))</f>
        <v/>
      </c>
      <c r="E82" s="369"/>
      <c r="F82" s="370" t="str">
        <f>Badges!C396</f>
        <v>Play with little kids</v>
      </c>
      <c r="G82" s="372" t="str">
        <f>IF(Badges!K396="A","A"," ")</f>
        <v xml:space="preserve"> </v>
      </c>
      <c r="I82" s="369"/>
      <c r="J82" s="370" t="str">
        <f>Badges!C471</f>
        <v>Organize a songfest</v>
      </c>
      <c r="K82" s="372" t="str">
        <f>IF(Badges!K471="A","A"," ")</f>
        <v xml:space="preserve"> </v>
      </c>
      <c r="M82" s="369"/>
      <c r="N82" s="370" t="str">
        <f>Badges!C568</f>
        <v>Go house hunting</v>
      </c>
      <c r="O82" s="372" t="str">
        <f>IF(Badges!K568="A","A"," ")</f>
        <v xml:space="preserve"> </v>
      </c>
      <c r="Q82" s="603" t="str">
        <f>'Age-Level'!C29</f>
        <v>Cookie Rally (Year 3)</v>
      </c>
      <c r="R82" s="603"/>
      <c r="S82" s="379" t="str">
        <f>IF('Age-Level'!K29="A","A"," ")</f>
        <v xml:space="preserve"> </v>
      </c>
    </row>
    <row r="83" spans="1:22" x14ac:dyDescent="0.2">
      <c r="A83" s="590" t="str">
        <f>Summary!A33</f>
        <v>Cookie Business</v>
      </c>
      <c r="B83" s="591"/>
      <c r="C83" s="592"/>
      <c r="D83" s="365"/>
      <c r="E83" s="369"/>
      <c r="F83" s="370" t="str">
        <f>Badges!C397</f>
        <v>Take on the role of referee, umpire</v>
      </c>
      <c r="G83" s="372" t="str">
        <f>IF(Badges!K397="A","A"," ")</f>
        <v xml:space="preserve"> </v>
      </c>
      <c r="I83" s="369"/>
      <c r="J83" s="370" t="str">
        <f>Badges!C472</f>
        <v>Teach an international song</v>
      </c>
      <c r="K83" s="372" t="str">
        <f>IF(Badges!K472="A","A"," ")</f>
        <v xml:space="preserve"> </v>
      </c>
      <c r="M83" s="369"/>
      <c r="N83" s="370" t="str">
        <f>Badges!C569</f>
        <v>Get expert real estate device</v>
      </c>
      <c r="O83" s="372" t="str">
        <f>IF(Badges!K569="A","A"," ")</f>
        <v xml:space="preserve"> </v>
      </c>
      <c r="Q83" s="603" t="str">
        <f>'Age-Level'!C30</f>
        <v>Cookie Sales (Year 3)</v>
      </c>
      <c r="R83" s="603"/>
      <c r="S83" s="379" t="str">
        <f>IF('Age-Level'!K30="A","A"," ")</f>
        <v xml:space="preserve"> </v>
      </c>
    </row>
    <row r="84" spans="1:22" x14ac:dyDescent="0.2">
      <c r="A84" s="606" t="str">
        <f>Summary!A34</f>
        <v>Business Plan</v>
      </c>
      <c r="B84" s="607"/>
      <c r="C84" s="374" t="str">
        <f>IF(Badges!K598="C","C",IF(Badges!K598="P","P",""))</f>
        <v>P</v>
      </c>
      <c r="E84" s="583" t="str">
        <f>Badges!B400</f>
        <v>Finding Common Ground</v>
      </c>
      <c r="F84" s="583"/>
      <c r="G84" s="583"/>
      <c r="I84" s="369"/>
      <c r="J84" s="370" t="str">
        <f>Badges!C473</f>
        <v>Help Brownies complete their Girl</v>
      </c>
      <c r="K84" s="372" t="str">
        <f>IF(Badges!K473="A","A"," ")</f>
        <v xml:space="preserve"> </v>
      </c>
      <c r="M84" s="369"/>
      <c r="N84" s="370" t="str">
        <f>Badges!C570</f>
        <v>Browse real estate ads</v>
      </c>
      <c r="O84" s="372" t="str">
        <f>IF(Badges!K570="A","A"," ")</f>
        <v xml:space="preserve"> </v>
      </c>
      <c r="Q84" s="603" t="str">
        <f>'Age-Level'!C31</f>
        <v>Cookie Pin (Year 3)</v>
      </c>
      <c r="R84" s="603"/>
      <c r="S84" s="379" t="str">
        <f>IF('Age-Level'!K31="A","A"," ")</f>
        <v xml:space="preserve"> </v>
      </c>
    </row>
    <row r="85" spans="1:22" x14ac:dyDescent="0.2">
      <c r="A85" s="606" t="str">
        <f>Summary!A36</f>
        <v>Think Big</v>
      </c>
      <c r="B85" s="607"/>
      <c r="C85" s="374" t="str">
        <f>IF(Badges!K624="C","C",IF(Badges!K624="P","P",""))</f>
        <v/>
      </c>
      <c r="E85" s="369">
        <v>1</v>
      </c>
      <c r="F85" s="370" t="str">
        <f>Badges!C401</f>
        <v>Get to know someone different from</v>
      </c>
      <c r="G85" s="371"/>
      <c r="I85" s="369">
        <v>2</v>
      </c>
      <c r="J85" s="370" t="str">
        <f>Badges!C474</f>
        <v>Celebrate Girl Scout Week</v>
      </c>
      <c r="K85" s="371"/>
      <c r="M85" s="369">
        <v>3</v>
      </c>
      <c r="N85" s="370" t="str">
        <f>Badges!C571</f>
        <v>Research dream vacations</v>
      </c>
      <c r="O85" s="371"/>
      <c r="Q85" s="603" t="str">
        <f>'Age-Level'!C33</f>
        <v>Fall Sales (Year 1)</v>
      </c>
      <c r="R85" s="603"/>
      <c r="S85" s="374" t="str">
        <f>IF('Age-Level'!K33="A","A","")</f>
        <v>A</v>
      </c>
    </row>
    <row r="86" spans="1:22" x14ac:dyDescent="0.2">
      <c r="A86" s="417"/>
      <c r="B86" s="417"/>
      <c r="C86" s="389"/>
      <c r="E86" s="369"/>
      <c r="F86" s="370" t="str">
        <f>Badges!C402</f>
        <v>Difference of background</v>
      </c>
      <c r="G86" s="372" t="str">
        <f>IF(Badges!K402="A","A"," ")</f>
        <v xml:space="preserve"> </v>
      </c>
      <c r="I86" s="369"/>
      <c r="J86" s="370" t="str">
        <f>Badges!C475</f>
        <v>Focus on "be courageous and</v>
      </c>
      <c r="K86" s="372" t="str">
        <f>IF(Badges!K475="A","A"," ")</f>
        <v xml:space="preserve"> </v>
      </c>
      <c r="M86" s="369"/>
      <c r="N86" s="370" t="str">
        <f>Badges!C572</f>
        <v>Explore the world of travel</v>
      </c>
      <c r="O86" s="372" t="str">
        <f>IF(Badges!K572="A","A"," ")</f>
        <v xml:space="preserve"> </v>
      </c>
      <c r="Q86" s="603" t="str">
        <f>'Age-Level'!C34</f>
        <v>Fall Sales (Year 2)</v>
      </c>
      <c r="R86" s="603"/>
      <c r="S86" s="374" t="str">
        <f>IF('Age-Level'!K34="A","A","")</f>
        <v/>
      </c>
    </row>
    <row r="87" spans="1:22" x14ac:dyDescent="0.2">
      <c r="A87" s="578" t="s">
        <v>92</v>
      </c>
      <c r="B87" s="579"/>
      <c r="C87" s="579"/>
      <c r="E87" s="369"/>
      <c r="F87" s="370" t="str">
        <f>Badges!C403</f>
        <v>Difference of belief</v>
      </c>
      <c r="G87" s="372" t="str">
        <f>IF(Badges!K403="A","A"," ")</f>
        <v xml:space="preserve"> </v>
      </c>
      <c r="I87" s="369"/>
      <c r="J87" s="370" t="str">
        <f>Badges!C476</f>
        <v>Be confident and courageous</v>
      </c>
      <c r="K87" s="372" t="str">
        <f>IF(Badges!K476="A","A"," ")</f>
        <v xml:space="preserve"> </v>
      </c>
      <c r="M87" s="369"/>
      <c r="N87" s="370" t="str">
        <f>Badges!C573</f>
        <v>Visit a travel agent</v>
      </c>
      <c r="O87" s="372" t="str">
        <f>IF(Badges!K573="A","A"," ")</f>
        <v xml:space="preserve"> </v>
      </c>
      <c r="Q87" s="603" t="str">
        <f>'Age-Level'!C35</f>
        <v>Fall Sales (Year 3)</v>
      </c>
      <c r="R87" s="603"/>
      <c r="S87" s="374" t="str">
        <f>IF('Age-Level'!K35="A","A","")</f>
        <v/>
      </c>
    </row>
    <row r="88" spans="1:22" x14ac:dyDescent="0.2">
      <c r="B88" s="604" t="str">
        <f>Journey!A6</f>
        <v>aMAZE!</v>
      </c>
      <c r="C88" s="605"/>
      <c r="E88" s="369"/>
      <c r="F88" s="370" t="str">
        <f>Badges!C404</f>
        <v>Difference of opinion</v>
      </c>
      <c r="G88" s="372" t="str">
        <f>IF(Badges!K404="A","A"," ")</f>
        <v xml:space="preserve"> </v>
      </c>
      <c r="I88" s="369"/>
      <c r="J88" s="370" t="str">
        <f>Badges!C477</f>
        <v>Create a project honoring the</v>
      </c>
      <c r="K88" s="372" t="str">
        <f>IF(Badges!K477="A","A"," ")</f>
        <v xml:space="preserve"> </v>
      </c>
      <c r="M88" s="369"/>
      <c r="N88" s="370" t="str">
        <f>Badges!C574</f>
        <v>Create a tour group</v>
      </c>
      <c r="O88" s="372" t="str">
        <f>IF(Badges!K574="A","A"," ")</f>
        <v xml:space="preserve"> </v>
      </c>
      <c r="Q88" s="603" t="str">
        <f>'Age-Level'!C37</f>
        <v>Thinking Day (Year 1)</v>
      </c>
      <c r="R88" s="603"/>
      <c r="S88" s="374" t="str">
        <f>IF('Age-Level'!K37="A","A","")</f>
        <v/>
      </c>
    </row>
    <row r="89" spans="1:22" x14ac:dyDescent="0.2">
      <c r="B89" s="378" t="str">
        <f>Journey!B7</f>
        <v>The Interact Award</v>
      </c>
      <c r="C89" s="374" t="str">
        <f>IF(Journey!K17="C","C",IF(Journey!K17="P","P",""))</f>
        <v/>
      </c>
      <c r="E89" s="369">
        <v>2</v>
      </c>
      <c r="F89" s="370" t="str">
        <f>Badges!C405</f>
        <v>Make decisions in a group</v>
      </c>
      <c r="G89" s="371"/>
      <c r="I89" s="369">
        <v>3</v>
      </c>
      <c r="J89" s="370" t="str">
        <f>Badges!C478</f>
        <v>Share sisterhood through the Girl</v>
      </c>
      <c r="K89" s="371"/>
      <c r="M89" s="369">
        <v>4</v>
      </c>
      <c r="N89" s="370" t="str">
        <f>Badges!C575</f>
        <v>Make a dream giving goal</v>
      </c>
      <c r="O89" s="371"/>
      <c r="Q89" s="603" t="str">
        <f>'Age-Level'!C38</f>
        <v>Thinking Day (Year 2)</v>
      </c>
      <c r="R89" s="603"/>
      <c r="S89" s="374" t="str">
        <f>IF('Age-Level'!K38="A","A","")</f>
        <v/>
      </c>
    </row>
    <row r="90" spans="1:22" x14ac:dyDescent="0.2">
      <c r="B90" s="378" t="str">
        <f>Journey!B18</f>
        <v>The Diplomat Award</v>
      </c>
      <c r="C90" s="374" t="str">
        <f>IF(Journey!K26="C","C",IF(Journey!K26="P","P",""))</f>
        <v/>
      </c>
      <c r="E90" s="369"/>
      <c r="F90" s="370" t="str">
        <f>Badges!C406</f>
        <v>Use one of the methods from the</v>
      </c>
      <c r="G90" s="372" t="str">
        <f>IF(Badges!K406="A","A"," ")</f>
        <v xml:space="preserve"> </v>
      </c>
      <c r="I90" s="369"/>
      <c r="J90" s="370" t="str">
        <f>Badges!C479</f>
        <v>Throw a community sisterhood</v>
      </c>
      <c r="K90" s="372" t="str">
        <f>IF(Badges!K479="A","A"," ")</f>
        <v xml:space="preserve"> </v>
      </c>
      <c r="M90" s="369"/>
      <c r="N90" s="370" t="str">
        <f>Badges!C576</f>
        <v>Find local philanthropists</v>
      </c>
      <c r="O90" s="372" t="str">
        <f>IF(Badges!K576="A","A"," ")</f>
        <v xml:space="preserve"> </v>
      </c>
      <c r="Q90" s="603" t="str">
        <f>'Age-Level'!C39</f>
        <v>Thinking Day (Year 3)</v>
      </c>
      <c r="R90" s="603"/>
      <c r="S90" s="374" t="str">
        <f>IF('Age-Level'!K39="A","A","")</f>
        <v/>
      </c>
    </row>
    <row r="91" spans="1:22" x14ac:dyDescent="0.2">
      <c r="B91" s="378" t="str">
        <f>Journey!B27</f>
        <v>The Peacemaker Award</v>
      </c>
      <c r="C91" s="374" t="str">
        <f>IF(Journey!K29="C","C",IF(Journey!K29="P","P",""))</f>
        <v/>
      </c>
      <c r="E91" s="369"/>
      <c r="F91" s="370" t="str">
        <f>Badges!C407</f>
        <v>Use two of the methods</v>
      </c>
      <c r="G91" s="372" t="str">
        <f>IF(Badges!K407="A","A"," ")</f>
        <v xml:space="preserve"> </v>
      </c>
      <c r="I91" s="369"/>
      <c r="J91" s="370" t="str">
        <f>Badges!C480</f>
        <v>Spotlight a hidden heroine</v>
      </c>
      <c r="K91" s="372" t="str">
        <f>IF(Badges!K480="A","A"," ")</f>
        <v xml:space="preserve"> </v>
      </c>
      <c r="M91" s="369"/>
      <c r="N91" s="370" t="str">
        <f>Badges!C577</f>
        <v>Learn what's going on in the world of</v>
      </c>
      <c r="O91" s="372" t="str">
        <f>IF(Badges!K577="A","A"," ")</f>
        <v xml:space="preserve"> </v>
      </c>
      <c r="Q91" s="603" t="str">
        <f>'Age-Level'!C41</f>
        <v>Global Action Award</v>
      </c>
      <c r="R91" s="603"/>
      <c r="S91" s="374" t="str">
        <f>IF('Age-Level'!K41="A","A","")</f>
        <v/>
      </c>
    </row>
    <row r="92" spans="1:22" x14ac:dyDescent="0.2">
      <c r="B92" s="378" t="str">
        <f>Journey!B31</f>
        <v>Leader in Action</v>
      </c>
      <c r="C92" s="374" t="str">
        <f>IF(Journey!K38="C","C",IF(Journey!K38="P","P",""))</f>
        <v/>
      </c>
      <c r="E92" s="369"/>
      <c r="F92" s="370" t="str">
        <f>Badges!C408</f>
        <v>Try them all</v>
      </c>
      <c r="G92" s="372" t="str">
        <f>IF(Badges!K408="A","A"," ")</f>
        <v xml:space="preserve"> </v>
      </c>
      <c r="I92" s="369"/>
      <c r="J92" s="370" t="str">
        <f>Badges!C481</f>
        <v>Team up for sisterhood</v>
      </c>
      <c r="K92" s="372" t="str">
        <f>IF(Badges!K481="A","A"," ")</f>
        <v xml:space="preserve"> </v>
      </c>
      <c r="M92" s="369"/>
      <c r="N92" s="370" t="str">
        <f>Badges!C578</f>
        <v>Research your favorite charity</v>
      </c>
      <c r="O92" s="372" t="str">
        <f>IF(Badges!K578="A","A"," ")</f>
        <v xml:space="preserve"> </v>
      </c>
      <c r="Q92" s="603" t="str">
        <f>'Age-Level'!C43</f>
        <v>International Friendship Recognition</v>
      </c>
      <c r="R92" s="603"/>
      <c r="S92" s="374" t="str">
        <f>IF('Age-Level'!K43="A","A","")</f>
        <v/>
      </c>
    </row>
    <row r="93" spans="1:22" x14ac:dyDescent="0.2">
      <c r="A93" s="416"/>
      <c r="B93" s="390" t="str">
        <f>Journey!A41</f>
        <v>BREATHE</v>
      </c>
      <c r="C93" s="391"/>
      <c r="E93" s="369">
        <v>3</v>
      </c>
      <c r="F93" s="370" t="str">
        <f>Badges!C409</f>
        <v>Explore civil debate</v>
      </c>
      <c r="G93" s="371"/>
      <c r="I93" s="369">
        <v>4</v>
      </c>
      <c r="J93" s="370" t="str">
        <f>Badges!C482</f>
        <v>Leave a place better than you found</v>
      </c>
      <c r="K93" s="371"/>
      <c r="L93" s="376"/>
      <c r="M93" s="369">
        <v>5</v>
      </c>
      <c r="N93" s="370" t="str">
        <f>Badges!C579</f>
        <v>Add up your dreams</v>
      </c>
      <c r="O93" s="371"/>
      <c r="Q93" s="603" t="str">
        <f>'Age-Level'!C45</f>
        <v>Investiture</v>
      </c>
      <c r="R93" s="603"/>
      <c r="S93" s="374" t="str">
        <f>IF('Age-Level'!K45="A","A","")</f>
        <v/>
      </c>
    </row>
    <row r="94" spans="1:22" x14ac:dyDescent="0.2">
      <c r="A94" s="416"/>
      <c r="B94" s="378" t="str">
        <f>Journey!B42</f>
        <v>Aware</v>
      </c>
      <c r="C94" s="374" t="str">
        <f>IF(Journey!K22="C","C",IF(Journey!K22="P","P",""))</f>
        <v/>
      </c>
      <c r="E94" s="369"/>
      <c r="F94" s="370" t="str">
        <f>Badges!C410</f>
        <v>Ask an expert to teach you the</v>
      </c>
      <c r="G94" s="372" t="str">
        <f>IF(Badges!K410="A","A"," ")</f>
        <v xml:space="preserve"> </v>
      </c>
      <c r="I94" s="369"/>
      <c r="J94" s="370" t="str">
        <f>Badges!C483</f>
        <v>Clean up a hiking trail-or clear a new</v>
      </c>
      <c r="K94" s="372" t="str">
        <f>IF(Badges!K483="A","A"," ")</f>
        <v xml:space="preserve"> </v>
      </c>
      <c r="M94" s="369"/>
      <c r="N94" s="370" t="str">
        <f>Badges!C580</f>
        <v>Plan with friends</v>
      </c>
      <c r="O94" s="372" t="str">
        <f>IF(Badges!K580="A","A"," ")</f>
        <v xml:space="preserve"> </v>
      </c>
      <c r="Q94" s="603" t="str">
        <f>'Age-Level'!C46</f>
        <v>Rededication (1st year)</v>
      </c>
      <c r="R94" s="603"/>
      <c r="S94" s="384" t="str">
        <f>IF('Age-Level'!K46="C","C","")</f>
        <v/>
      </c>
    </row>
    <row r="95" spans="1:22" x14ac:dyDescent="0.2">
      <c r="A95" s="416"/>
      <c r="B95" s="378" t="str">
        <f>Journey!B48</f>
        <v>Alert</v>
      </c>
      <c r="C95" s="374" t="str">
        <f>IF(Journey!K31="C","C",IF(Journey!K31="P","P",""))</f>
        <v/>
      </c>
      <c r="E95" s="369"/>
      <c r="F95" s="370" t="str">
        <f>Badges!C411</f>
        <v>Watch candidates for elected office</v>
      </c>
      <c r="G95" s="372" t="str">
        <f>IF(Badges!K411="A","A"," ")</f>
        <v xml:space="preserve"> </v>
      </c>
      <c r="I95" s="369"/>
      <c r="J95" s="370" t="str">
        <f>Badges!C484</f>
        <v>Help clear an invasive species from</v>
      </c>
      <c r="K95" s="372" t="str">
        <f>IF(Badges!K484="A","A"," ")</f>
        <v xml:space="preserve"> </v>
      </c>
      <c r="M95" s="369"/>
      <c r="N95" s="370" t="str">
        <f>Badges!C581</f>
        <v>Plan with your family</v>
      </c>
      <c r="O95" s="372" t="str">
        <f>IF(Badges!K581="A","A"," ")</f>
        <v xml:space="preserve"> </v>
      </c>
      <c r="Q95" s="603" t="str">
        <f>'Age-Level'!C47</f>
        <v>Rededication (2nd year)</v>
      </c>
      <c r="R95" s="603"/>
      <c r="S95" s="384" t="str">
        <f>IF('Age-Level'!K47="C","C","")</f>
        <v/>
      </c>
      <c r="U95" s="367"/>
      <c r="V95" s="367"/>
    </row>
    <row r="96" spans="1:22" x14ac:dyDescent="0.2">
      <c r="A96" s="416"/>
      <c r="B96" s="378" t="str">
        <f>Journey!B55</f>
        <v>Affirm</v>
      </c>
      <c r="C96" s="374" t="str">
        <f>IF(Journey!K34="C","C",IF(Journey!K34="P","P",""))</f>
        <v/>
      </c>
      <c r="E96" s="369"/>
      <c r="F96" s="370" t="str">
        <f>Badges!C412</f>
        <v>Understand a famous debate in</v>
      </c>
      <c r="G96" s="372" t="str">
        <f>IF(Badges!K412="A","A"," ")</f>
        <v xml:space="preserve"> </v>
      </c>
      <c r="I96" s="369"/>
      <c r="J96" s="370" t="str">
        <f>Badges!C485</f>
        <v>Help with three general-maintenance</v>
      </c>
      <c r="K96" s="372" t="str">
        <f>IF(Badges!K485="A","A"," ")</f>
        <v xml:space="preserve"> </v>
      </c>
      <c r="M96" s="369"/>
      <c r="N96" s="370" t="str">
        <f>Badges!C582</f>
        <v>Plan over and over again</v>
      </c>
      <c r="O96" s="372" t="str">
        <f>IF(Badges!K582="A","A"," ")</f>
        <v xml:space="preserve"> </v>
      </c>
      <c r="Q96" s="603" t="str">
        <f>'Age-Level'!C48</f>
        <v>Rededication (3rd year)</v>
      </c>
      <c r="R96" s="603"/>
      <c r="S96" s="384" t="str">
        <f>IF('Age-Level'!K48="C","C","")</f>
        <v/>
      </c>
      <c r="U96" s="367"/>
      <c r="V96" s="367"/>
    </row>
    <row r="97" spans="1:23" x14ac:dyDescent="0.2">
      <c r="A97" s="376"/>
      <c r="B97" s="378" t="str">
        <f>Journey!B62</f>
        <v>Leader in Action</v>
      </c>
      <c r="C97" s="374" t="str">
        <f>IF(Journey!K43="C","C",IF(Journey!K43="P","P",""))</f>
        <v/>
      </c>
      <c r="E97" s="369">
        <v>4</v>
      </c>
      <c r="F97" s="370" t="str">
        <f>Badges!C413</f>
        <v>Understand a compromise</v>
      </c>
      <c r="G97" s="371"/>
      <c r="I97" s="369">
        <v>5</v>
      </c>
      <c r="J97" s="370" t="str">
        <f>Badges!C486</f>
        <v>Enjoy Girl Scout traditions</v>
      </c>
      <c r="K97" s="371"/>
      <c r="M97" s="583" t="str">
        <f>Badges!B586</f>
        <v>Business Plan</v>
      </c>
      <c r="N97" s="584"/>
      <c r="O97" s="584"/>
      <c r="Q97" s="603" t="str">
        <f>'Age-Level'!C49</f>
        <v>Rededication (4th year)</v>
      </c>
      <c r="R97" s="603"/>
      <c r="S97" s="384" t="str">
        <f>IF('Age-Level'!K49="C","C","")</f>
        <v/>
      </c>
      <c r="U97" s="367"/>
      <c r="V97" s="367"/>
    </row>
    <row r="98" spans="1:23" ht="14.25" customHeight="1" x14ac:dyDescent="0.2">
      <c r="B98" s="420" t="str">
        <f>Journey!A75</f>
        <v>MEdia</v>
      </c>
      <c r="C98" s="421"/>
      <c r="E98" s="369"/>
      <c r="F98" s="370" t="str">
        <f>Badges!C414</f>
        <v>A community compromise</v>
      </c>
      <c r="G98" s="372" t="str">
        <f>IF(Badges!K414="A","A"," ")</f>
        <v xml:space="preserve"> </v>
      </c>
      <c r="I98" s="369"/>
      <c r="J98" s="370" t="str">
        <f>Badges!C487</f>
        <v>Make a tradition "to do" list</v>
      </c>
      <c r="K98" s="372" t="str">
        <f>IF(Badges!K487="A","A"," ")</f>
        <v xml:space="preserve"> </v>
      </c>
      <c r="M98" s="369">
        <v>1</v>
      </c>
      <c r="N98" s="370" t="str">
        <f>Badges!C587</f>
        <v>Write your mission statement and</v>
      </c>
      <c r="O98" s="371"/>
      <c r="Q98" s="603" t="str">
        <f>'Age-Level'!C50</f>
        <v>Rededication (5th year)</v>
      </c>
      <c r="R98" s="603"/>
      <c r="S98" s="384" t="str">
        <f>IF('Age-Level'!K50="C","C","")</f>
        <v/>
      </c>
      <c r="U98" s="367"/>
      <c r="V98" s="367"/>
    </row>
    <row r="99" spans="1:23" x14ac:dyDescent="0.2">
      <c r="B99" s="378" t="str">
        <f>Journey!C77</f>
        <v>Monitor</v>
      </c>
      <c r="C99" s="374" t="str">
        <f>IF(Journey!K78="C","C",IF(Journey!K78="P","P",""))</f>
        <v/>
      </c>
      <c r="E99" s="369"/>
      <c r="F99" s="370" t="str">
        <f>Badges!C415</f>
        <v>A family or friendship compromise</v>
      </c>
      <c r="G99" s="372" t="str">
        <f>IF(Badges!K415="A","A"," ")</f>
        <v xml:space="preserve"> </v>
      </c>
      <c r="I99" s="369"/>
      <c r="J99" s="370" t="str">
        <f>Badges!C488</f>
        <v>Go global</v>
      </c>
      <c r="K99" s="372" t="str">
        <f>IF(Badges!K488="A","A"," ")</f>
        <v xml:space="preserve"> </v>
      </c>
      <c r="M99" s="369"/>
      <c r="N99" s="370" t="str">
        <f>Badges!C588</f>
        <v>A mission statement is a short</v>
      </c>
      <c r="O99" s="372" t="str">
        <f>IF(Badges!K588="A","A"," ")</f>
        <v xml:space="preserve"> </v>
      </c>
      <c r="Q99" s="586" t="str">
        <f>'Age-Level'!B51</f>
        <v>My Promise, My Faith (Year 1)</v>
      </c>
      <c r="R99" s="598"/>
      <c r="S99" s="384"/>
      <c r="U99" s="422"/>
      <c r="V99" s="423"/>
      <c r="W99" s="425"/>
    </row>
    <row r="100" spans="1:23" x14ac:dyDescent="0.2">
      <c r="B100" s="378" t="str">
        <f>Journey!C80</f>
        <v>Influence</v>
      </c>
      <c r="C100" s="374" t="str">
        <f>IF(Journey!K81="C","C",IF(Journey!K81="P","P",""))</f>
        <v/>
      </c>
      <c r="E100" s="369"/>
      <c r="F100" s="370" t="str">
        <f>Badges!C416</f>
        <v>A state or national compromise</v>
      </c>
      <c r="G100" s="372" t="str">
        <f>IF(Badges!K416="A","A"," ")</f>
        <v xml:space="preserve"> </v>
      </c>
      <c r="I100" s="369"/>
      <c r="J100" s="370" t="str">
        <f>Badges!C489</f>
        <v>Learn the history of your Girl Scout</v>
      </c>
      <c r="K100" s="372" t="str">
        <f>IF(Badges!K489="A","A"," ")</f>
        <v xml:space="preserve"> </v>
      </c>
      <c r="M100" s="369">
        <v>2</v>
      </c>
      <c r="N100" s="370" t="str">
        <f>Badges!C589</f>
        <v>Increase your customer base</v>
      </c>
      <c r="O100" s="371"/>
      <c r="Q100" s="393">
        <v>1</v>
      </c>
      <c r="R100" s="418" t="str">
        <f>'Age-Level'!C52</f>
        <v>Choose one line from the Law</v>
      </c>
      <c r="S100" s="384" t="str">
        <f>IF('Age-Level'!K52="A","A","")</f>
        <v/>
      </c>
      <c r="U100" s="367"/>
      <c r="V100" s="367"/>
    </row>
    <row r="101" spans="1:23" x14ac:dyDescent="0.2">
      <c r="B101" s="378" t="str">
        <f>Journey!C83</f>
        <v>Cultivate</v>
      </c>
      <c r="C101" s="374" t="str">
        <f>IF(Journey!K84="C","C",IF(Journey!K84="P","P",""))</f>
        <v/>
      </c>
      <c r="E101" s="369">
        <v>5</v>
      </c>
      <c r="F101" s="370" t="str">
        <f>Badges!C417</f>
        <v>Find common ground through</v>
      </c>
      <c r="G101" s="371"/>
      <c r="I101" s="583" t="str">
        <f>Badges!B492</f>
        <v>Trees</v>
      </c>
      <c r="J101" s="584"/>
      <c r="K101" s="584"/>
      <c r="M101" s="369"/>
      <c r="N101" s="370" t="str">
        <f>Badges!C590</f>
        <v>What's the number one reason</v>
      </c>
      <c r="O101" s="372" t="str">
        <f>IF(Badges!K590="A","A"," ")</f>
        <v xml:space="preserve"> </v>
      </c>
      <c r="Q101" s="392">
        <v>2</v>
      </c>
      <c r="R101" s="418" t="str">
        <f>'Age-Level'!C53</f>
        <v>Find a woman in your community</v>
      </c>
      <c r="S101" s="384" t="str">
        <f>IF('Age-Level'!K53="A","A","")</f>
        <v/>
      </c>
      <c r="U101" s="367"/>
      <c r="V101" s="367"/>
    </row>
    <row r="102" spans="1:23" x14ac:dyDescent="0.2">
      <c r="B102" s="378" t="str">
        <f>Journey!B86</f>
        <v>Leader in Action</v>
      </c>
      <c r="C102" s="374" t="str">
        <f>IF(Journey!K96="C","C",IF(Journey!K96="P","P",""))</f>
        <v/>
      </c>
      <c r="E102" s="369"/>
      <c r="F102" s="370" t="str">
        <f>Badges!C418</f>
        <v>Mediate a cookie conflict</v>
      </c>
      <c r="G102" s="372" t="str">
        <f>IF(Badges!K418="A","A"," ")</f>
        <v xml:space="preserve"> </v>
      </c>
      <c r="I102" s="369">
        <v>1</v>
      </c>
      <c r="J102" s="370" t="str">
        <f>Badges!C493</f>
        <v>Try some tree fun</v>
      </c>
      <c r="K102" s="371"/>
      <c r="M102" s="369">
        <v>3</v>
      </c>
      <c r="N102" s="370" t="str">
        <f>Badges!C591</f>
        <v>Get into the details</v>
      </c>
      <c r="O102" s="371"/>
      <c r="Q102" s="392">
        <v>3</v>
      </c>
      <c r="R102" s="418" t="str">
        <f>'Age-Level'!C54</f>
        <v>Gather three inspirational quotes</v>
      </c>
      <c r="S102" s="384" t="str">
        <f>IF('Age-Level'!K54="A","A","")</f>
        <v/>
      </c>
      <c r="U102" s="367"/>
      <c r="V102" s="367"/>
    </row>
    <row r="103" spans="1:23" x14ac:dyDescent="0.2">
      <c r="B103" s="386"/>
      <c r="C103" s="386"/>
      <c r="E103" s="369"/>
      <c r="F103" s="370" t="str">
        <f>Badges!C419</f>
        <v>Mediate with a pro</v>
      </c>
      <c r="G103" s="372" t="str">
        <f>IF(Badges!K419="A","A"," ")</f>
        <v xml:space="preserve"> </v>
      </c>
      <c r="I103" s="369"/>
      <c r="J103" s="370" t="str">
        <f>Badges!C494</f>
        <v>Take a tree trip</v>
      </c>
      <c r="K103" s="372" t="str">
        <f>IF(Badges!K494="A","A"," ")</f>
        <v xml:space="preserve"> </v>
      </c>
      <c r="M103" s="369"/>
      <c r="N103" s="370" t="str">
        <f>Badges!C592</f>
        <v>Decide what you want to do with</v>
      </c>
      <c r="O103" s="372" t="str">
        <f>IF(Badges!K592="A","A"," ")</f>
        <v>A</v>
      </c>
      <c r="Q103" s="392">
        <v>4</v>
      </c>
      <c r="R103" s="418" t="str">
        <f>'Age-Level'!C55</f>
        <v>Make something to remind you</v>
      </c>
      <c r="S103" s="384" t="str">
        <f>IF('Age-Level'!K55="A","A","")</f>
        <v/>
      </c>
      <c r="U103" s="367"/>
      <c r="V103" s="367"/>
    </row>
    <row r="104" spans="1:23" x14ac:dyDescent="0.2">
      <c r="A104" s="578" t="s">
        <v>149</v>
      </c>
      <c r="B104" s="579"/>
      <c r="C104" s="579"/>
      <c r="E104" s="369"/>
      <c r="F104" s="370" t="str">
        <f>Badges!C420</f>
        <v>Suggest solutions for a current</v>
      </c>
      <c r="G104" s="372" t="str">
        <f>IF(Badges!K420="A","A"," ")</f>
        <v xml:space="preserve"> </v>
      </c>
      <c r="I104" s="369"/>
      <c r="J104" s="370" t="str">
        <f>Badges!C495</f>
        <v>Design a tree house</v>
      </c>
      <c r="K104" s="372" t="str">
        <f>IF(Badges!K495="A","A"," ")</f>
        <v xml:space="preserve"> </v>
      </c>
      <c r="M104" s="369">
        <v>4</v>
      </c>
      <c r="N104" s="370" t="str">
        <f>Badges!C593</f>
        <v>Make a risk management plan</v>
      </c>
      <c r="O104" s="371"/>
      <c r="Q104" s="392">
        <v>5</v>
      </c>
      <c r="R104" s="418" t="str">
        <f>'Age-Level'!C56</f>
        <v xml:space="preserve">Make a commitment to live what </v>
      </c>
      <c r="S104" s="384" t="str">
        <f>IF('Age-Level'!K56="A","A","")</f>
        <v/>
      </c>
      <c r="U104" s="367"/>
      <c r="V104" s="367"/>
    </row>
    <row r="105" spans="1:23" x14ac:dyDescent="0.2">
      <c r="A105" s="381"/>
      <c r="B105" s="419" t="str">
        <f>Bridging!B6</f>
        <v>Pass It On!</v>
      </c>
      <c r="C105" s="373" t="str">
        <f>IF(Bridging!K10="C","C",IF(Bridging!K10="P","P",""))</f>
        <v/>
      </c>
      <c r="E105" s="583" t="str">
        <f>Badges!B423</f>
        <v>New Cuisines</v>
      </c>
      <c r="F105" s="584"/>
      <c r="G105" s="584"/>
      <c r="I105" s="369"/>
      <c r="J105" s="370" t="str">
        <f>Badges!C496</f>
        <v>Cook a tree dish</v>
      </c>
      <c r="K105" s="372" t="str">
        <f>IF(Badges!K496="A","A"," ")</f>
        <v xml:space="preserve"> </v>
      </c>
      <c r="M105" s="369"/>
      <c r="N105" s="370" t="str">
        <f>Badges!C594</f>
        <v>A risk management plan gets you</v>
      </c>
      <c r="O105" s="372" t="str">
        <f>IF(Badges!K594="A","A"," ")</f>
        <v xml:space="preserve"> </v>
      </c>
      <c r="Q105" s="586" t="str">
        <f>'Age-Level'!B58</f>
        <v>My Promise, My Faith (Year 2)</v>
      </c>
      <c r="R105" s="598"/>
      <c r="S105" s="384"/>
      <c r="U105" s="367"/>
      <c r="V105" s="367"/>
    </row>
    <row r="106" spans="1:23" x14ac:dyDescent="0.2">
      <c r="A106" s="381"/>
      <c r="B106" s="382" t="str">
        <f>Bridging!B11</f>
        <v>Look Ahead!</v>
      </c>
      <c r="C106" s="373" t="str">
        <f>IF(Bridging!K15="C","C",IF(Bridging!K15="P","P",""))</f>
        <v/>
      </c>
      <c r="E106" s="369">
        <v>1</v>
      </c>
      <c r="F106" s="370" t="str">
        <f>Badges!C424</f>
        <v>Make a dish from another country</v>
      </c>
      <c r="G106" s="371"/>
      <c r="I106" s="369">
        <v>2</v>
      </c>
      <c r="J106" s="370" t="str">
        <f>Badges!C497</f>
        <v>Dig into the amazing science of</v>
      </c>
      <c r="K106" s="371"/>
      <c r="M106" s="369">
        <v>5</v>
      </c>
      <c r="N106" s="370" t="str">
        <f>Badges!C595</f>
        <v>Get expert feedback on your plan</v>
      </c>
      <c r="O106" s="371"/>
      <c r="Q106" s="393">
        <v>1</v>
      </c>
      <c r="R106" s="418" t="str">
        <f>'Age-Level'!C59</f>
        <v>Choose one line from the Law</v>
      </c>
      <c r="S106" s="384" t="str">
        <f>IF('Age-Level'!K59="A","A","")</f>
        <v/>
      </c>
      <c r="U106" s="367"/>
      <c r="V106" s="367"/>
    </row>
    <row r="107" spans="1:23" x14ac:dyDescent="0.2">
      <c r="A107" s="381"/>
      <c r="B107" s="418" t="str">
        <f>Bridging!C16</f>
        <v>Plan a Ceremony</v>
      </c>
      <c r="C107" s="373" t="str">
        <f>IF(Bridging!K17="C","C",IF(Bridging!K17="P","P",""))</f>
        <v/>
      </c>
      <c r="E107" s="369"/>
      <c r="F107" s="370" t="str">
        <f>Badges!C425</f>
        <v>Cook something from an area of the</v>
      </c>
      <c r="G107" s="372" t="str">
        <f>IF(Badges!K425="A","A"," ")</f>
        <v xml:space="preserve"> </v>
      </c>
      <c r="I107" s="369"/>
      <c r="J107" s="370" t="str">
        <f>Badges!C498</f>
        <v>Be a naturalist in your neighborhood</v>
      </c>
      <c r="K107" s="372" t="str">
        <f>IF(Badges!K498="A","A"," ")</f>
        <v xml:space="preserve"> </v>
      </c>
      <c r="M107" s="369"/>
      <c r="N107" s="370" t="str">
        <f>Badges!C596</f>
        <v>Once you have your business plan</v>
      </c>
      <c r="O107" s="372" t="str">
        <f>IF(Badges!K596="A","A"," ")</f>
        <v xml:space="preserve"> </v>
      </c>
      <c r="Q107" s="392">
        <v>2</v>
      </c>
      <c r="R107" s="418" t="str">
        <f>'Age-Level'!C60</f>
        <v>Find a woman in your community</v>
      </c>
      <c r="S107" s="384" t="str">
        <f>IF('Age-Level'!K60="A","A","")</f>
        <v/>
      </c>
      <c r="U107" s="367"/>
      <c r="V107" s="367"/>
    </row>
    <row r="108" spans="1:23" x14ac:dyDescent="0.2">
      <c r="B108" s="383" t="s">
        <v>150</v>
      </c>
      <c r="C108" s="373" t="str">
        <f>IF(Bridging!K18="C","C",IF(Bridging!K18="P","P",""))</f>
        <v/>
      </c>
      <c r="E108" s="369"/>
      <c r="F108" s="370" t="str">
        <f>Badges!C426</f>
        <v>Find a relative, friend, or neighbor</v>
      </c>
      <c r="G108" s="372" t="str">
        <f>IF(Badges!K426="A","A"," ")</f>
        <v xml:space="preserve"> </v>
      </c>
      <c r="I108" s="369"/>
      <c r="J108" s="370" t="str">
        <f>Badges!C499</f>
        <v>Sketch and label the parts of a tree</v>
      </c>
      <c r="K108" s="372" t="str">
        <f>IF(Badges!K499="A","A"," ")</f>
        <v xml:space="preserve"> </v>
      </c>
      <c r="M108" s="583" t="str">
        <f>Badges!B612</f>
        <v>Think Big</v>
      </c>
      <c r="N108" s="584"/>
      <c r="O108" s="584"/>
      <c r="Q108" s="392">
        <v>3</v>
      </c>
      <c r="R108" s="418" t="str">
        <f>'Age-Level'!C61</f>
        <v>Gather three inspirational quotes</v>
      </c>
      <c r="S108" s="384" t="str">
        <f>IF('Age-Level'!K61="A","A","")</f>
        <v/>
      </c>
      <c r="U108" s="367"/>
      <c r="V108" s="367"/>
    </row>
    <row r="109" spans="1:23" x14ac:dyDescent="0.2">
      <c r="B109" s="377"/>
      <c r="C109" s="425"/>
      <c r="E109" s="369"/>
      <c r="F109" s="370" t="str">
        <f>Badges!C427</f>
        <v>Let a particular ingredient be your</v>
      </c>
      <c r="G109" s="372" t="str">
        <f>IF(Badges!K427="A","A"," ")</f>
        <v xml:space="preserve"> </v>
      </c>
      <c r="I109" s="369"/>
      <c r="J109" s="370" t="str">
        <f>Badges!C500</f>
        <v>Delve into the forest life cycle</v>
      </c>
      <c r="K109" s="372" t="str">
        <f>IF(Badges!K500="A","A"," ")</f>
        <v xml:space="preserve"> </v>
      </c>
      <c r="M109" s="369">
        <v>1</v>
      </c>
      <c r="N109" s="370" t="str">
        <f>Badges!C613</f>
        <v>Come up with a big idea</v>
      </c>
      <c r="O109" s="371"/>
      <c r="Q109" s="392">
        <v>4</v>
      </c>
      <c r="R109" s="418" t="str">
        <f>'Age-Level'!C62</f>
        <v>Make something to remind you</v>
      </c>
      <c r="S109" s="384" t="str">
        <f>IF('Age-Level'!K62="A","A","")</f>
        <v/>
      </c>
      <c r="U109" s="367"/>
      <c r="V109" s="367"/>
    </row>
    <row r="110" spans="1:23" x14ac:dyDescent="0.2">
      <c r="A110" s="583" t="str">
        <f>Badges!B354</f>
        <v>Comic Artist</v>
      </c>
      <c r="B110" s="584"/>
      <c r="C110" s="584"/>
      <c r="E110" s="369">
        <v>2</v>
      </c>
      <c r="F110" s="370" t="str">
        <f>Badges!C428</f>
        <v>Discover a dish from another region</v>
      </c>
      <c r="G110" s="371"/>
      <c r="I110" s="369">
        <v>3</v>
      </c>
      <c r="J110" s="370" t="str">
        <f>Badges!C501</f>
        <v>Make a creative project starring</v>
      </c>
      <c r="K110" s="371"/>
      <c r="M110" s="369"/>
      <c r="N110" s="370" t="str">
        <f>Badges!C614</f>
        <v>As you and your friends think about</v>
      </c>
      <c r="O110" s="372" t="str">
        <f>IF(Badges!K614="A","A"," ")</f>
        <v xml:space="preserve"> </v>
      </c>
      <c r="Q110" s="392">
        <v>5</v>
      </c>
      <c r="R110" s="418" t="str">
        <f>'Age-Level'!C63</f>
        <v xml:space="preserve">Make a commitment to live what </v>
      </c>
      <c r="S110" s="384" t="str">
        <f>IF('Age-Level'!K63="A","A","")</f>
        <v/>
      </c>
      <c r="U110" s="423"/>
      <c r="V110" s="423"/>
      <c r="W110" s="425"/>
    </row>
    <row r="111" spans="1:23" x14ac:dyDescent="0.2">
      <c r="A111" s="369">
        <v>1</v>
      </c>
      <c r="B111" s="370" t="str">
        <f>Badges!C355</f>
        <v>Delve into the world of comics</v>
      </c>
      <c r="C111" s="371"/>
      <c r="E111" s="369"/>
      <c r="F111" s="370" t="str">
        <f>Badges!C429</f>
        <v>Put together a meal based on a food</v>
      </c>
      <c r="G111" s="372" t="str">
        <f>IF(Badges!K429="A","A"," ")</f>
        <v xml:space="preserve"> </v>
      </c>
      <c r="I111" s="369"/>
      <c r="J111" s="370" t="str">
        <f>Badges!C502</f>
        <v>Get tree crafty</v>
      </c>
      <c r="K111" s="372" t="str">
        <f>IF(Badges!K502="A","A"," ")</f>
        <v xml:space="preserve"> </v>
      </c>
      <c r="M111" s="369">
        <v>2</v>
      </c>
      <c r="N111" s="370" t="str">
        <f>Badges!C615</f>
        <v>Take your sales to the next level</v>
      </c>
      <c r="O111" s="371"/>
      <c r="Q111" s="586" t="str">
        <f>'Age-Level'!B65</f>
        <v>My Promise, My Faith (Year 3)</v>
      </c>
      <c r="R111" s="598"/>
      <c r="S111" s="384"/>
      <c r="U111" s="367"/>
      <c r="V111" s="367"/>
    </row>
    <row r="112" spans="1:23" x14ac:dyDescent="0.2">
      <c r="A112" s="369"/>
      <c r="B112" s="370" t="str">
        <f>Badges!C356</f>
        <v>Collect comic strips from the</v>
      </c>
      <c r="C112" s="372" t="str">
        <f>IF(Badges!K356="A","A"," ")</f>
        <v xml:space="preserve"> </v>
      </c>
      <c r="E112" s="369"/>
      <c r="F112" s="370" t="str">
        <f>Badges!C430</f>
        <v>Research and cook a regional</v>
      </c>
      <c r="G112" s="372" t="str">
        <f>IF(Badges!K430="A","A"," ")</f>
        <v xml:space="preserve"> </v>
      </c>
      <c r="I112" s="369"/>
      <c r="J112" s="370" t="str">
        <f>Badges!C503</f>
        <v>Capture a tree on your convas or the</v>
      </c>
      <c r="K112" s="372" t="str">
        <f>IF(Badges!K503="A","A"," ")</f>
        <v xml:space="preserve"> </v>
      </c>
      <c r="M112" s="369"/>
      <c r="N112" s="370" t="str">
        <f>Badges!C616</f>
        <v>When you have a big goal, you have</v>
      </c>
      <c r="O112" s="372" t="str">
        <f>IF(Badges!K616="A","A"," ")</f>
        <v xml:space="preserve"> </v>
      </c>
      <c r="Q112" s="393">
        <v>1</v>
      </c>
      <c r="R112" s="418" t="str">
        <f>'Age-Level'!C66</f>
        <v>Choose one line from the Law</v>
      </c>
      <c r="S112" s="384" t="str">
        <f>IF('Age-Level'!K66="A","A","")</f>
        <v/>
      </c>
      <c r="U112" s="367"/>
      <c r="V112" s="367"/>
    </row>
    <row r="113" spans="1:22" x14ac:dyDescent="0.2">
      <c r="A113" s="369"/>
      <c r="B113" s="370" t="str">
        <f>Badges!C357</f>
        <v>Visit with a comic artist</v>
      </c>
      <c r="C113" s="372" t="str">
        <f>IF(Badges!K357="A","A"," ")</f>
        <v xml:space="preserve"> </v>
      </c>
      <c r="E113" s="369"/>
      <c r="F113" s="370" t="str">
        <f>Badges!C431</f>
        <v>Find out how well you know your</v>
      </c>
      <c r="G113" s="372" t="str">
        <f>IF(Badges!K431="A","A"," ")</f>
        <v xml:space="preserve"> </v>
      </c>
      <c r="I113" s="369"/>
      <c r="J113" s="370" t="str">
        <f>Badges!C504</f>
        <v>Create your own tree legend</v>
      </c>
      <c r="K113" s="372" t="str">
        <f>IF(Badges!K504="A","A"," ")</f>
        <v xml:space="preserve"> </v>
      </c>
      <c r="M113" s="369">
        <v>3</v>
      </c>
      <c r="N113" s="370" t="str">
        <f>Badges!C617</f>
        <v>Sell your big dream to others</v>
      </c>
      <c r="O113" s="371"/>
      <c r="Q113" s="392">
        <v>2</v>
      </c>
      <c r="R113" s="418" t="str">
        <f>'Age-Level'!C67</f>
        <v>Find a woman in your community</v>
      </c>
      <c r="S113" s="384" t="str">
        <f>IF('Age-Level'!K67="A","A","")</f>
        <v/>
      </c>
      <c r="U113" s="367"/>
      <c r="V113" s="367"/>
    </row>
    <row r="114" spans="1:22" x14ac:dyDescent="0.2">
      <c r="A114" s="369"/>
      <c r="B114" s="370" t="str">
        <f>Badges!C358</f>
        <v>Make sticky-note comics</v>
      </c>
      <c r="C114" s="372" t="str">
        <f>IF(Badges!K358="A","A"," ")</f>
        <v xml:space="preserve"> </v>
      </c>
      <c r="E114" s="369">
        <v>3</v>
      </c>
      <c r="F114" s="370" t="str">
        <f>Badges!C432</f>
        <v>Whip up a dish from another time</v>
      </c>
      <c r="G114" s="371"/>
      <c r="I114" s="369">
        <v>4</v>
      </c>
      <c r="J114" s="370" t="str">
        <f>Badges!C505</f>
        <v>Explore the connection between</v>
      </c>
      <c r="K114" s="371"/>
      <c r="M114" s="369"/>
      <c r="N114" s="370" t="str">
        <f>Badges!C618</f>
        <v>Whether you're using your cookie</v>
      </c>
      <c r="O114" s="372" t="str">
        <f>IF(Badges!K618="A","A"," ")</f>
        <v xml:space="preserve"> </v>
      </c>
      <c r="Q114" s="392">
        <v>3</v>
      </c>
      <c r="R114" s="418" t="str">
        <f>'Age-Level'!C68</f>
        <v>Gather three inspirational quotes</v>
      </c>
      <c r="S114" s="384" t="str">
        <f>IF('Age-Level'!K68="A","A","")</f>
        <v/>
      </c>
      <c r="U114" s="367"/>
      <c r="V114" s="367"/>
    </row>
    <row r="115" spans="1:22" x14ac:dyDescent="0.2">
      <c r="A115" s="369">
        <v>2</v>
      </c>
      <c r="B115" s="370" t="str">
        <f>Badges!C359</f>
        <v>Choose a story to tell</v>
      </c>
      <c r="C115" s="371"/>
      <c r="E115" s="369"/>
      <c r="F115" s="370" t="str">
        <f>Badges!C433</f>
        <v>Try a recipe inspired by a historical</v>
      </c>
      <c r="G115" s="372" t="str">
        <f>IF(Badges!K433="A","A"," ")</f>
        <v xml:space="preserve"> </v>
      </c>
      <c r="I115" s="369"/>
      <c r="J115" s="370" t="str">
        <f>Badges!C506</f>
        <v>Debate logging, clear-cutting, and</v>
      </c>
      <c r="K115" s="372" t="str">
        <f>IF(Badges!K506="A","A"," ")</f>
        <v xml:space="preserve"> </v>
      </c>
      <c r="M115" s="369">
        <v>4</v>
      </c>
      <c r="N115" s="370" t="str">
        <f>Badges!C619</f>
        <v>Ask experts to help you take your</v>
      </c>
      <c r="O115" s="371"/>
      <c r="Q115" s="392">
        <v>4</v>
      </c>
      <c r="R115" s="418" t="str">
        <f>'Age-Level'!C69</f>
        <v>Make something to remind you</v>
      </c>
      <c r="S115" s="384" t="str">
        <f>IF('Age-Level'!K69="A","A","")</f>
        <v/>
      </c>
      <c r="U115" s="367"/>
      <c r="V115" s="367"/>
    </row>
    <row r="116" spans="1:22" x14ac:dyDescent="0.2">
      <c r="A116" s="369"/>
      <c r="B116" s="370" t="str">
        <f>Badges!C360</f>
        <v>Think of a story from your life</v>
      </c>
      <c r="C116" s="372" t="str">
        <f>IF(Badges!K360="A","A"," ")</f>
        <v xml:space="preserve"> </v>
      </c>
      <c r="E116" s="369"/>
      <c r="F116" s="370" t="str">
        <f>Badges!C434</f>
        <v>Ask a grandparent or other relative</v>
      </c>
      <c r="G116" s="372" t="str">
        <f>IF(Badges!K434="A","A"," ")</f>
        <v xml:space="preserve"> </v>
      </c>
      <c r="I116" s="369"/>
      <c r="J116" s="370" t="str">
        <f>Badges!C507</f>
        <v>Chart how wood travels</v>
      </c>
      <c r="K116" s="372" t="str">
        <f>IF(Badges!K507="A","A"," ")</f>
        <v xml:space="preserve"> </v>
      </c>
      <c r="M116" s="369"/>
      <c r="N116" s="370" t="str">
        <f>Badges!C620</f>
        <v>Show your plan to a businesswoman</v>
      </c>
      <c r="O116" s="372" t="str">
        <f>IF(Badges!K620="A","A"," ")</f>
        <v xml:space="preserve"> </v>
      </c>
      <c r="Q116" s="392">
        <v>5</v>
      </c>
      <c r="R116" s="418" t="str">
        <f>'Age-Level'!C70</f>
        <v xml:space="preserve">Make a commitment to live what </v>
      </c>
      <c r="S116" s="384" t="str">
        <f>IF('Age-Level'!K70="A","A","")</f>
        <v/>
      </c>
    </row>
    <row r="117" spans="1:22" x14ac:dyDescent="0.2">
      <c r="A117" s="369"/>
      <c r="B117" s="370" t="str">
        <f>Badges!C361</f>
        <v>Think of a story from a book or</v>
      </c>
      <c r="C117" s="372" t="str">
        <f>IF(Badges!K361="A","A"," ")</f>
        <v xml:space="preserve"> </v>
      </c>
      <c r="E117" s="369"/>
      <c r="F117" s="370" t="str">
        <f>Badges!C435</f>
        <v>Pick a piece of the past that excites</v>
      </c>
      <c r="G117" s="372" t="str">
        <f>IF(Badges!K435="A","A"," ")</f>
        <v xml:space="preserve"> </v>
      </c>
      <c r="I117" s="369"/>
      <c r="J117" s="370" t="str">
        <f>Badges!C508</f>
        <v>Create a dream tree garden</v>
      </c>
      <c r="K117" s="372" t="str">
        <f>IF(Badges!K508="A","A"," ")</f>
        <v xml:space="preserve"> </v>
      </c>
      <c r="M117" s="369">
        <v>5</v>
      </c>
      <c r="N117" s="370" t="str">
        <f>Badges!C621</f>
        <v>Share your experience in a big way</v>
      </c>
      <c r="O117" s="371"/>
      <c r="Q117" s="586" t="str">
        <f>'Age-Level'!B72</f>
        <v>Safety Award</v>
      </c>
      <c r="R117" s="598"/>
      <c r="S117" s="384"/>
    </row>
    <row r="118" spans="1:22" x14ac:dyDescent="0.2">
      <c r="A118" s="369"/>
      <c r="B118" s="370" t="str">
        <f>Badges!C362</f>
        <v>Make something up</v>
      </c>
      <c r="C118" s="372" t="str">
        <f>IF(Badges!K362="A","A"," ")</f>
        <v xml:space="preserve"> </v>
      </c>
      <c r="E118" s="369">
        <v>4</v>
      </c>
      <c r="F118" s="370" t="str">
        <f>Badges!C436</f>
        <v>Cook a dish that makes a statement</v>
      </c>
      <c r="G118" s="371"/>
      <c r="I118" s="369">
        <v>5</v>
      </c>
      <c r="J118" s="370" t="str">
        <f>Badges!C509</f>
        <v>Help trees thrive</v>
      </c>
      <c r="K118" s="371"/>
      <c r="M118" s="369"/>
      <c r="N118" s="370" t="str">
        <f>Badges!C622</f>
        <v>Think of innovative ways to let your</v>
      </c>
      <c r="O118" s="372" t="str">
        <f>IF(Badges!K622="A","A"," ")</f>
        <v xml:space="preserve"> </v>
      </c>
      <c r="Q118" s="393">
        <v>1</v>
      </c>
      <c r="R118" s="418" t="str">
        <f>'Age-Level'!C73</f>
        <v>Learn how to make a room safe for a</v>
      </c>
      <c r="S118" s="384" t="str">
        <f>IF('Age-Level'!K73="A","A","")</f>
        <v/>
      </c>
    </row>
    <row r="119" spans="1:22" x14ac:dyDescent="0.2">
      <c r="A119" s="369">
        <v>3</v>
      </c>
      <c r="B119" s="370" t="str">
        <f>Badges!C363</f>
        <v>Draw it out</v>
      </c>
      <c r="C119" s="371"/>
      <c r="E119" s="369"/>
      <c r="F119" s="370" t="str">
        <f>Badges!C437</f>
        <v>Take a processed food you love and</v>
      </c>
      <c r="G119" s="372" t="str">
        <f>IF(Badges!K437="A","A"," ")</f>
        <v xml:space="preserve"> </v>
      </c>
      <c r="I119" s="369"/>
      <c r="J119" s="370" t="str">
        <f>Badges!C510</f>
        <v>Plant a tree</v>
      </c>
      <c r="K119" s="372" t="str">
        <f>IF(Badges!K510="A","A"," ")</f>
        <v xml:space="preserve"> </v>
      </c>
      <c r="M119" s="416"/>
      <c r="N119" s="385"/>
      <c r="O119" s="425"/>
      <c r="Q119" s="392">
        <v>2</v>
      </c>
      <c r="R119" s="418" t="str">
        <f>'Age-Level'!C74</f>
        <v>Find out about water safety</v>
      </c>
      <c r="S119" s="384" t="str">
        <f>IF('Age-Level'!K74="A","A","")</f>
        <v/>
      </c>
    </row>
    <row r="120" spans="1:22" x14ac:dyDescent="0.2">
      <c r="A120" s="369"/>
      <c r="B120" s="370" t="str">
        <f>Badges!C364</f>
        <v>Use tracing paper</v>
      </c>
      <c r="C120" s="372" t="str">
        <f>IF(Badges!K364="A","A"," ")</f>
        <v xml:space="preserve"> </v>
      </c>
      <c r="E120" s="369"/>
      <c r="F120" s="370" t="str">
        <f>Badges!C438</f>
        <v>Choose a veggie protein and find a</v>
      </c>
      <c r="G120" s="372" t="str">
        <f>IF(Badges!K438="A","A"," ")</f>
        <v xml:space="preserve"> </v>
      </c>
      <c r="I120" s="369"/>
      <c r="J120" s="370" t="str">
        <f>Badges!C511</f>
        <v>Tend to a tree somewhere in your</v>
      </c>
      <c r="K120" s="372" t="str">
        <f>IF(Badges!K511="A","A"," ")</f>
        <v xml:space="preserve"> </v>
      </c>
      <c r="Q120" s="392">
        <v>3</v>
      </c>
      <c r="R120" s="418" t="str">
        <f>'Age-Level'!C75</f>
        <v>Teach a Daisy or Brownie what to do if</v>
      </c>
      <c r="S120" s="384" t="str">
        <f>IF('Age-Level'!K75="A","A","")</f>
        <v/>
      </c>
    </row>
    <row r="121" spans="1:22" x14ac:dyDescent="0.2">
      <c r="A121" s="369"/>
      <c r="B121" s="370" t="str">
        <f>Badges!C365</f>
        <v>Do a "free draw."</v>
      </c>
      <c r="C121" s="372" t="str">
        <f>IF(Badges!K365="A","A"," ")</f>
        <v xml:space="preserve"> </v>
      </c>
      <c r="E121" s="369"/>
      <c r="F121" s="370" t="str">
        <f>Badges!C439</f>
        <v>Try a recipe for a special diet</v>
      </c>
      <c r="G121" s="372" t="str">
        <f>IF(Badges!K439="A","A"," ")</f>
        <v xml:space="preserve"> </v>
      </c>
      <c r="I121" s="369"/>
      <c r="J121" s="370" t="str">
        <f>Badges!C512</f>
        <v>Shadow one of the tree caretakers</v>
      </c>
      <c r="K121" s="372" t="str">
        <f>IF(Badges!K512="A","A"," ")</f>
        <v xml:space="preserve"> </v>
      </c>
      <c r="Q121" s="392">
        <v>4</v>
      </c>
      <c r="R121" s="418" t="str">
        <f>'Age-Level'!C76</f>
        <v>With your family, make sure you have</v>
      </c>
      <c r="S121" s="384" t="str">
        <f>IF('Age-Level'!K76="A","A","")</f>
        <v/>
      </c>
    </row>
    <row r="122" spans="1:22" x14ac:dyDescent="0.2">
      <c r="A122" s="369"/>
      <c r="B122" s="370" t="str">
        <f>Badges!C366</f>
        <v>Use a how-to book, video, or</v>
      </c>
      <c r="C122" s="372" t="str">
        <f>IF(Badges!K366="A","A"," ")</f>
        <v xml:space="preserve"> </v>
      </c>
      <c r="E122" s="369">
        <v>5</v>
      </c>
      <c r="F122" s="370" t="str">
        <f>Badges!C440</f>
        <v>Share your dishes on a culinary</v>
      </c>
      <c r="G122" s="371"/>
      <c r="I122" s="583" t="str">
        <f>Badges!B516</f>
        <v>Budgeting</v>
      </c>
      <c r="J122" s="584"/>
      <c r="K122" s="584"/>
      <c r="Q122" s="392">
        <v>5</v>
      </c>
      <c r="R122" s="418" t="str">
        <f>'Age-Level'!C77</f>
        <v>Discuss bullying with your Girl Scout</v>
      </c>
      <c r="S122" s="384" t="str">
        <f>IF('Age-Level'!K77="A","A","")</f>
        <v/>
      </c>
    </row>
    <row r="123" spans="1:22" x14ac:dyDescent="0.2">
      <c r="A123" s="369">
        <v>4</v>
      </c>
      <c r="B123" s="370" t="str">
        <f>Badges!C367</f>
        <v>Frame it in four panels</v>
      </c>
      <c r="C123" s="371"/>
      <c r="E123" s="369"/>
      <c r="F123" s="370" t="str">
        <f>Badges!C441</f>
        <v>Throw a potluck party</v>
      </c>
      <c r="G123" s="372" t="str">
        <f>IF(Badges!K441="A","A"," ")</f>
        <v xml:space="preserve"> </v>
      </c>
      <c r="I123" s="369">
        <v>1</v>
      </c>
      <c r="J123" s="370" t="str">
        <f>Badges!C517</f>
        <v>Practice budgeting for your values</v>
      </c>
      <c r="K123" s="371"/>
      <c r="Q123" s="392"/>
      <c r="R123" s="392"/>
      <c r="S123" s="362"/>
    </row>
    <row r="124" spans="1:22" x14ac:dyDescent="0.2">
      <c r="A124" s="369"/>
      <c r="B124" s="370" t="str">
        <f>Badges!C368</f>
        <v>Use facial expressions</v>
      </c>
      <c r="C124" s="372" t="str">
        <f>IF(Badges!K368="A","A"," ")</f>
        <v xml:space="preserve"> </v>
      </c>
      <c r="E124" s="369"/>
      <c r="F124" s="370" t="str">
        <f>Badges!C442</f>
        <v>Host a "new cuisine" party</v>
      </c>
      <c r="G124" s="372" t="str">
        <f>IF(Badges!K442="A","A"," ")</f>
        <v xml:space="preserve"> </v>
      </c>
      <c r="I124" s="369"/>
      <c r="J124" s="370" t="str">
        <f>Badges!C518</f>
        <v>Create a team values list</v>
      </c>
      <c r="K124" s="372" t="str">
        <f>IF(Badges!K518="A","A"," ")</f>
        <v xml:space="preserve"> </v>
      </c>
      <c r="Q124" s="575"/>
      <c r="R124" s="576"/>
      <c r="S124" s="576"/>
    </row>
    <row r="125" spans="1:22" x14ac:dyDescent="0.2">
      <c r="A125" s="369"/>
      <c r="B125" s="370" t="str">
        <f>Badges!C369</f>
        <v>Use body postures</v>
      </c>
      <c r="C125" s="372" t="str">
        <f>IF(Badges!K369="A","A"," ")</f>
        <v xml:space="preserve"> </v>
      </c>
      <c r="E125" s="369"/>
      <c r="F125" s="370" t="str">
        <f>Badges!C443</f>
        <v>Hold a progressive dinner with</v>
      </c>
      <c r="G125" s="372" t="str">
        <f>IF(Badges!K443="A","A"," ")</f>
        <v xml:space="preserve"> </v>
      </c>
      <c r="I125" s="369"/>
      <c r="J125" s="370" t="str">
        <f>Badges!C519</f>
        <v>Make your own values list</v>
      </c>
      <c r="K125" s="372" t="str">
        <f>IF(Badges!K519="A","A"," ")</f>
        <v xml:space="preserve"> </v>
      </c>
    </row>
    <row r="126" spans="1:22" x14ac:dyDescent="0.2">
      <c r="A126" s="369"/>
      <c r="B126" s="370" t="str">
        <f>Badges!C370</f>
        <v xml:space="preserve">Use both facial expressions and </v>
      </c>
      <c r="C126" s="372" t="str">
        <f>IF(Badges!K370="A","A"," ")</f>
        <v xml:space="preserve"> </v>
      </c>
      <c r="E126" s="583" t="str">
        <f>Badges!B446</f>
        <v>Cadette First Aid</v>
      </c>
      <c r="F126" s="584"/>
      <c r="G126" s="584"/>
      <c r="I126" s="369"/>
      <c r="J126" s="370" t="str">
        <f>Badges!C520</f>
        <v>Find out how other people budget to</v>
      </c>
      <c r="K126" s="372" t="str">
        <f>IF(Badges!K520="A","A"," ")</f>
        <v xml:space="preserve"> </v>
      </c>
    </row>
    <row r="127" spans="1:22" x14ac:dyDescent="0.2">
      <c r="A127" s="369">
        <v>5</v>
      </c>
      <c r="B127" s="370" t="str">
        <f>Badges!C371</f>
        <v>Add the words</v>
      </c>
      <c r="C127" s="371"/>
      <c r="E127" s="369">
        <v>1</v>
      </c>
      <c r="F127" s="370" t="str">
        <f>Badges!C447</f>
        <v>Understand how to care for younger</v>
      </c>
      <c r="G127" s="371"/>
      <c r="I127" s="369">
        <v>2</v>
      </c>
      <c r="J127" s="370" t="str">
        <f>Badges!C521</f>
        <v>Learn to track your spending</v>
      </c>
      <c r="K127" s="371"/>
    </row>
    <row r="128" spans="1:22" x14ac:dyDescent="0.2">
      <c r="A128" s="369"/>
      <c r="B128" s="370" t="str">
        <f>Badges!C372</f>
        <v>Add some dialogue</v>
      </c>
      <c r="C128" s="372" t="str">
        <f>IF(Badges!K372="A","A"," ")</f>
        <v xml:space="preserve"> </v>
      </c>
      <c r="E128" s="369"/>
      <c r="F128" s="370" t="str">
        <f>Badges!C448</f>
        <v>Take a babysitting class</v>
      </c>
      <c r="G128" s="372" t="str">
        <f>IF(Badges!K448="A","A"," ")</f>
        <v xml:space="preserve"> </v>
      </c>
      <c r="I128" s="369"/>
      <c r="J128" s="370" t="str">
        <f>Badges!C522</f>
        <v>Get on the "write" track</v>
      </c>
      <c r="K128" s="372" t="str">
        <f>IF(Badges!K522="A","A"," ")</f>
        <v xml:space="preserve"> </v>
      </c>
    </row>
    <row r="129" spans="1:19" x14ac:dyDescent="0.2">
      <c r="A129" s="369"/>
      <c r="B129" s="370" t="str">
        <f>Badges!C373</f>
        <v>Add thought bubbles</v>
      </c>
      <c r="C129" s="372" t="str">
        <f>IF(Badges!K373="A","A"," ")</f>
        <v xml:space="preserve"> </v>
      </c>
      <c r="E129" s="369"/>
      <c r="F129" s="370" t="str">
        <f>Badges!C449</f>
        <v>Ask a medical professional</v>
      </c>
      <c r="G129" s="372" t="str">
        <f>IF(Badges!K449="A","A"," ")</f>
        <v xml:space="preserve"> </v>
      </c>
      <c r="I129" s="369"/>
      <c r="J129" s="370" t="str">
        <f>Badges!C523</f>
        <v>Spot spending habits</v>
      </c>
      <c r="K129" s="372" t="str">
        <f>IF(Badges!K523="A","A"," ")</f>
        <v xml:space="preserve"> </v>
      </c>
    </row>
    <row r="130" spans="1:19" x14ac:dyDescent="0.2">
      <c r="A130" s="369"/>
      <c r="B130" s="370" t="str">
        <f>Badges!C374</f>
        <v>Run a narrative in separate</v>
      </c>
      <c r="C130" s="372" t="str">
        <f>IF(Badges!K374="A","A"," ")</f>
        <v xml:space="preserve"> </v>
      </c>
      <c r="E130" s="369"/>
      <c r="F130" s="370" t="str">
        <f>Badges!C450</f>
        <v>Talk to child care professionals</v>
      </c>
      <c r="G130" s="372" t="str">
        <f>IF(Badges!K450="A","A"," ")</f>
        <v xml:space="preserve"> </v>
      </c>
      <c r="I130" s="369"/>
      <c r="J130" s="370" t="str">
        <f>Badges!C524</f>
        <v>Pretend you're a psychologist</v>
      </c>
      <c r="K130" s="372" t="str">
        <f>IF(Badges!K524="A","A"," ")</f>
        <v xml:space="preserve"> </v>
      </c>
    </row>
    <row r="131" spans="1:19" x14ac:dyDescent="0.2">
      <c r="A131" s="583" t="str">
        <f>Badges!B377</f>
        <v>Good Sportsmanship</v>
      </c>
      <c r="B131" s="584"/>
      <c r="C131" s="584"/>
      <c r="E131" s="369">
        <v>2</v>
      </c>
      <c r="F131" s="370" t="str">
        <f>Badges!C451</f>
        <v>Know how to use everything in a</v>
      </c>
      <c r="G131" s="371"/>
      <c r="I131" s="369">
        <v>3</v>
      </c>
      <c r="J131" s="370" t="str">
        <f>Badges!C525</f>
        <v>Find out about different ways to save</v>
      </c>
      <c r="K131" s="371"/>
    </row>
    <row r="132" spans="1:19" x14ac:dyDescent="0.2">
      <c r="A132" s="369">
        <v>1</v>
      </c>
      <c r="B132" s="370" t="str">
        <f>Badges!C378</f>
        <v>Create your own definition of</v>
      </c>
      <c r="C132" s="371"/>
      <c r="E132" s="369"/>
      <c r="F132" s="370" t="str">
        <f>Badges!C452</f>
        <v>Talk to a medical professional</v>
      </c>
      <c r="G132" s="372" t="str">
        <f>IF(Badges!K452="A","A"," ")</f>
        <v xml:space="preserve"> </v>
      </c>
      <c r="I132" s="369"/>
      <c r="J132" s="370" t="str">
        <f>Badges!C526</f>
        <v>Do field research</v>
      </c>
      <c r="K132" s="372" t="str">
        <f>IF(Badges!K526="A","A"," ")</f>
        <v xml:space="preserve"> </v>
      </c>
    </row>
    <row r="133" spans="1:19" x14ac:dyDescent="0.2">
      <c r="A133" s="369"/>
      <c r="B133" s="370" t="str">
        <f>Badges!C379</f>
        <v>Go to a sports event</v>
      </c>
      <c r="C133" s="372" t="str">
        <f>IF(Badges!K379="A","A"," ")</f>
        <v xml:space="preserve"> </v>
      </c>
      <c r="E133" s="369"/>
      <c r="F133" s="370" t="str">
        <f>Badges!C453</f>
        <v>Take a course</v>
      </c>
      <c r="G133" s="372" t="str">
        <f>IF(Badges!K453="A","A"," ")</f>
        <v xml:space="preserve"> </v>
      </c>
      <c r="I133" s="369"/>
      <c r="J133" s="370" t="str">
        <f>Badges!C527</f>
        <v>Let money talk</v>
      </c>
      <c r="K133" s="372" t="str">
        <f>IF(Badges!K527="A","A"," ")</f>
        <v xml:space="preserve"> </v>
      </c>
    </row>
    <row r="134" spans="1:19" x14ac:dyDescent="0.2">
      <c r="A134" s="369"/>
      <c r="B134" s="370" t="str">
        <f>Badges!C380</f>
        <v>Watch a sports series</v>
      </c>
      <c r="C134" s="372" t="str">
        <f>IF(Badges!K380="A","A"," ")</f>
        <v xml:space="preserve"> </v>
      </c>
      <c r="E134" s="369"/>
      <c r="F134" s="370" t="str">
        <f>Badges!C454</f>
        <v>Talk to an emergency responder</v>
      </c>
      <c r="G134" s="372" t="str">
        <f>IF(Badges!K454="A","A"," ")</f>
        <v xml:space="preserve"> </v>
      </c>
      <c r="I134" s="369"/>
      <c r="J134" s="370" t="str">
        <f>Badges!C528</f>
        <v>Hit the books</v>
      </c>
      <c r="K134" s="372" t="str">
        <f>IF(Badges!K528="A","A"," ")</f>
        <v xml:space="preserve"> </v>
      </c>
    </row>
    <row r="135" spans="1:19" x14ac:dyDescent="0.2">
      <c r="A135" s="369"/>
      <c r="B135" s="370" t="str">
        <f>Badges!C381</f>
        <v>Head to the Web</v>
      </c>
      <c r="C135" s="372" t="str">
        <f>IF(Badges!K381="A","A"," ")</f>
        <v xml:space="preserve"> </v>
      </c>
      <c r="E135" s="369">
        <v>3</v>
      </c>
      <c r="F135" s="370" t="str">
        <f>Badges!C455</f>
        <v>Find out how to prevent serious</v>
      </c>
      <c r="G135" s="371"/>
      <c r="I135" s="369">
        <v>4</v>
      </c>
      <c r="J135" s="370" t="str">
        <f>Badges!C529</f>
        <v>Explore different ways to give</v>
      </c>
      <c r="K135" s="371"/>
    </row>
    <row r="136" spans="1:19" x14ac:dyDescent="0.2">
      <c r="A136" s="369">
        <v>2</v>
      </c>
      <c r="B136" s="370" t="str">
        <f>Badges!C382</f>
        <v>Be a good competitor</v>
      </c>
      <c r="C136" s="371"/>
      <c r="E136" s="369"/>
      <c r="F136" s="370" t="str">
        <f>Badges!C456</f>
        <v>Talk to first aiders</v>
      </c>
      <c r="G136" s="372" t="str">
        <f>IF(Badges!K456="A","A"," ")</f>
        <v xml:space="preserve"> </v>
      </c>
      <c r="I136" s="369"/>
      <c r="J136" s="370" t="str">
        <f>Badges!C530</f>
        <v>Lead with your heart</v>
      </c>
      <c r="K136" s="372" t="str">
        <f>IF(Badges!K530="A","A"," ")</f>
        <v xml:space="preserve"> </v>
      </c>
    </row>
    <row r="137" spans="1:19" x14ac:dyDescent="0.2">
      <c r="A137" s="369"/>
      <c r="B137" s="370" t="str">
        <f>Badges!C383</f>
        <v>Make an illustrated quote book</v>
      </c>
      <c r="C137" s="372" t="str">
        <f>IF(Badges!K383="A","A"," ")</f>
        <v xml:space="preserve"> </v>
      </c>
      <c r="E137" s="369"/>
      <c r="F137" s="370" t="str">
        <f>Badges!C457</f>
        <v>Ask a wilderness expert</v>
      </c>
      <c r="G137" s="372" t="str">
        <f>IF(Badges!K457="A","A"," ")</f>
        <v xml:space="preserve"> </v>
      </c>
      <c r="I137" s="369"/>
      <c r="J137" s="370" t="str">
        <f>Badges!C531</f>
        <v>Team up with others</v>
      </c>
      <c r="K137" s="372" t="str">
        <f>IF(Badges!K531="A","A"," ")</f>
        <v xml:space="preserve"> </v>
      </c>
    </row>
    <row r="138" spans="1:19" x14ac:dyDescent="0.2">
      <c r="A138" s="369"/>
      <c r="B138" s="370" t="str">
        <f>Badges!C384</f>
        <v>Talk to an athletic director, coach</v>
      </c>
      <c r="C138" s="372" t="str">
        <f>IF(Badges!K384="A","A"," ")</f>
        <v xml:space="preserve"> </v>
      </c>
      <c r="E138" s="369"/>
      <c r="F138" s="370" t="str">
        <f>Badges!C458</f>
        <v>Find out about common injuries</v>
      </c>
      <c r="G138" s="372" t="str">
        <f>IF(Badges!K458="A","A"," ")</f>
        <v xml:space="preserve"> </v>
      </c>
      <c r="I138" s="369"/>
      <c r="J138" s="370" t="str">
        <f>Badges!C532</f>
        <v>Learn from a professional</v>
      </c>
      <c r="K138" s="372" t="str">
        <f>IF(Badges!K532="A","A"," ")</f>
        <v xml:space="preserve"> </v>
      </c>
    </row>
    <row r="139" spans="1:19" x14ac:dyDescent="0.2">
      <c r="A139" s="369"/>
      <c r="B139" s="370" t="str">
        <f>Badges!C385</f>
        <v>Get a biography of a female athlete</v>
      </c>
      <c r="C139" s="372" t="str">
        <f>IF(Badges!K385="A","A"," ")</f>
        <v xml:space="preserve"> </v>
      </c>
      <c r="E139" s="416"/>
      <c r="F139" s="417"/>
      <c r="G139" s="425"/>
      <c r="H139" s="376"/>
      <c r="I139" s="416"/>
      <c r="J139" s="417"/>
      <c r="K139" s="425"/>
      <c r="L139" s="376"/>
      <c r="M139" s="376"/>
    </row>
    <row r="140" spans="1:19" ht="23.25" x14ac:dyDescent="0.35">
      <c r="A140" s="599" t="str">
        <f ca="1">MID(CELL("filename",A78),FIND(IF(ISERROR(FIND("]",CELL("filename",A78))),"$","]"),CELL("filename",A78))+1,256)</f>
        <v>Elizabeth</v>
      </c>
      <c r="B140" s="599"/>
      <c r="C140" s="599"/>
      <c r="E140" s="578" t="s">
        <v>62</v>
      </c>
      <c r="F140" s="585"/>
      <c r="G140" s="585"/>
      <c r="H140" s="376"/>
      <c r="I140" s="577" t="s">
        <v>148</v>
      </c>
      <c r="J140" s="577"/>
      <c r="K140" s="577"/>
      <c r="L140" s="376"/>
      <c r="M140" s="600" t="s">
        <v>148</v>
      </c>
      <c r="N140" s="601"/>
      <c r="O140" s="602"/>
      <c r="Q140" s="600" t="s">
        <v>148</v>
      </c>
      <c r="R140" s="601"/>
      <c r="S140" s="602"/>
    </row>
    <row r="141" spans="1:19" x14ac:dyDescent="0.2">
      <c r="A141" s="364"/>
      <c r="B141" s="365"/>
      <c r="C141" s="366" t="s">
        <v>29</v>
      </c>
      <c r="E141" s="588" t="str">
        <f>'Fun Patches'!C5</f>
        <v>&lt;LIST PATCH HERE&gt;</v>
      </c>
      <c r="F141" s="589"/>
      <c r="G141" s="372" t="str">
        <f>IF('Fun Patches'!K5="A","A"," ")</f>
        <v xml:space="preserve"> </v>
      </c>
      <c r="H141" s="376"/>
      <c r="I141" s="380" t="str">
        <f>'Council Own'!B6</f>
        <v>&lt;&lt;List Badge Here&gt;&gt;</v>
      </c>
      <c r="J141" s="380"/>
      <c r="K141" s="380"/>
      <c r="L141" s="376"/>
      <c r="M141" s="380" t="str">
        <f>'Council Own'!B54</f>
        <v>&lt;&lt;List Badge Here&gt;&gt;</v>
      </c>
      <c r="N141" s="380"/>
      <c r="O141" s="380"/>
      <c r="Q141" s="380" t="str">
        <f>'Council Own'!B102</f>
        <v>&lt;&lt;List Badge Here&gt;&gt;</v>
      </c>
      <c r="R141" s="380"/>
      <c r="S141" s="380"/>
    </row>
    <row r="142" spans="1:19" x14ac:dyDescent="0.2">
      <c r="A142" s="590" t="s">
        <v>148</v>
      </c>
      <c r="B142" s="591"/>
      <c r="C142" s="592"/>
      <c r="E142" s="586" t="str">
        <f>'Fun Patches'!C6</f>
        <v>&lt;LIST PATCH HERE&gt;</v>
      </c>
      <c r="F142" s="587"/>
      <c r="G142" s="379" t="str">
        <f>IF('Fun Patches'!K6="A","A"," ")</f>
        <v xml:space="preserve"> </v>
      </c>
      <c r="H142" s="376"/>
      <c r="I142" s="369">
        <v>1</v>
      </c>
      <c r="J142" s="418" t="str">
        <f>'Council Own'!C7</f>
        <v>Discover Savannah GA</v>
      </c>
      <c r="K142" s="379" t="str">
        <f>IF('Council Own'!K7="A","A"," ")</f>
        <v xml:space="preserve"> </v>
      </c>
      <c r="L142" s="376"/>
      <c r="M142" s="369">
        <v>1</v>
      </c>
      <c r="N142" s="418" t="str">
        <f>'Council Own'!C55</f>
        <v>&lt;List Requirement Here&gt;</v>
      </c>
      <c r="O142" s="379" t="str">
        <f>IF('Council Own'!K55="A","A"," ")</f>
        <v xml:space="preserve"> </v>
      </c>
      <c r="Q142" s="369">
        <v>1</v>
      </c>
      <c r="R142" s="418" t="str">
        <f>'Council Own'!C103</f>
        <v>&lt;List Requirement Here&gt;</v>
      </c>
      <c r="S142" s="379" t="str">
        <f>IF('Council Own'!K103="A","A"," ")</f>
        <v xml:space="preserve"> </v>
      </c>
    </row>
    <row r="143" spans="1:19" x14ac:dyDescent="0.2">
      <c r="A143" s="593" t="str">
        <f>'Council Own'!B6</f>
        <v>&lt;&lt;List Badge Here&gt;&gt;</v>
      </c>
      <c r="B143" s="594"/>
      <c r="C143" s="374" t="str">
        <f>IF('Council Own'!K28="C","C",IF('Council Own'!K28="P","P",""))</f>
        <v>P</v>
      </c>
      <c r="E143" s="586" t="str">
        <f>'Fun Patches'!C7</f>
        <v>&lt;LIST PATCH HERE&gt;</v>
      </c>
      <c r="F143" s="587"/>
      <c r="G143" s="379" t="str">
        <f>IF('Fun Patches'!K7="A","A"," ")</f>
        <v xml:space="preserve"> </v>
      </c>
      <c r="H143" s="376"/>
      <c r="I143" s="369"/>
      <c r="J143" s="418" t="str">
        <f>'Council Own'!C8</f>
        <v>&lt;List Requirement Here&gt;</v>
      </c>
      <c r="K143" s="379" t="str">
        <f>IF('Council Own'!K8="A","A"," ")</f>
        <v>A</v>
      </c>
      <c r="L143" s="376"/>
      <c r="M143" s="369"/>
      <c r="N143" s="418" t="str">
        <f>'Council Own'!C56</f>
        <v>&lt;List Requirement Here&gt;</v>
      </c>
      <c r="O143" s="379" t="str">
        <f>IF('Council Own'!K56="A","A"," ")</f>
        <v xml:space="preserve"> </v>
      </c>
      <c r="Q143" s="369"/>
      <c r="R143" s="418" t="str">
        <f>'Council Own'!C104</f>
        <v>&lt;List Requirement Here&gt;</v>
      </c>
      <c r="S143" s="379" t="str">
        <f>IF('Council Own'!K104="A","A"," ")</f>
        <v xml:space="preserve"> </v>
      </c>
    </row>
    <row r="144" spans="1:19" x14ac:dyDescent="0.2">
      <c r="A144" s="593" t="str">
        <f>'Council Own'!B30</f>
        <v>&lt;&lt;List Badge Here&gt;&gt;</v>
      </c>
      <c r="B144" s="594"/>
      <c r="C144" s="374" t="str">
        <f>IF('Council Own'!K52="C","C",IF('Council Own'!K52="P","P",""))</f>
        <v/>
      </c>
      <c r="E144" s="586" t="str">
        <f>'Fun Patches'!C8</f>
        <v>&lt;LIST PATCH HERE&gt;</v>
      </c>
      <c r="F144" s="587"/>
      <c r="G144" s="379" t="str">
        <f>IF('Fun Patches'!K8="A","A"," ")</f>
        <v xml:space="preserve"> </v>
      </c>
      <c r="H144" s="376"/>
      <c r="I144" s="369"/>
      <c r="J144" s="418" t="str">
        <f>'Council Own'!C9</f>
        <v>&lt;List Requirement Here&gt;</v>
      </c>
      <c r="K144" s="379" t="str">
        <f>IF('Council Own'!K9="A","A"," ")</f>
        <v xml:space="preserve"> </v>
      </c>
      <c r="L144" s="376"/>
      <c r="M144" s="369"/>
      <c r="N144" s="418" t="str">
        <f>'Council Own'!C57</f>
        <v>&lt;List Requirement Here&gt;</v>
      </c>
      <c r="O144" s="379" t="str">
        <f>IF('Council Own'!K57="A","A"," ")</f>
        <v xml:space="preserve"> </v>
      </c>
      <c r="Q144" s="369"/>
      <c r="R144" s="418" t="str">
        <f>'Council Own'!C105</f>
        <v>&lt;List Requirement Here&gt;</v>
      </c>
      <c r="S144" s="379" t="str">
        <f>IF('Council Own'!K105="A","A"," ")</f>
        <v xml:space="preserve"> </v>
      </c>
    </row>
    <row r="145" spans="1:19" x14ac:dyDescent="0.2">
      <c r="A145" s="593" t="str">
        <f>'Council Own'!B54</f>
        <v>&lt;&lt;List Badge Here&gt;&gt;</v>
      </c>
      <c r="B145" s="594"/>
      <c r="C145" s="374" t="str">
        <f>IF('Council Own'!K76="C","C",IF('Council Own'!K76="P","P",""))</f>
        <v/>
      </c>
      <c r="E145" s="586" t="str">
        <f>'Fun Patches'!C9</f>
        <v>&lt;LIST PATCH HERE&gt;</v>
      </c>
      <c r="F145" s="587"/>
      <c r="G145" s="379" t="str">
        <f>IF('Fun Patches'!K9="A","A"," ")</f>
        <v xml:space="preserve"> </v>
      </c>
      <c r="H145" s="376"/>
      <c r="I145" s="369"/>
      <c r="J145" s="418" t="str">
        <f>'Council Own'!C10</f>
        <v>&lt;List Requirement Here&gt;</v>
      </c>
      <c r="K145" s="379" t="str">
        <f>IF('Council Own'!K10="A","A"," ")</f>
        <v xml:space="preserve"> </v>
      </c>
      <c r="L145" s="376"/>
      <c r="M145" s="369"/>
      <c r="N145" s="418" t="str">
        <f>'Council Own'!C58</f>
        <v>&lt;List Requirement Here&gt;</v>
      </c>
      <c r="O145" s="379" t="str">
        <f>IF('Council Own'!K58="A","A"," ")</f>
        <v xml:space="preserve"> </v>
      </c>
      <c r="Q145" s="369"/>
      <c r="R145" s="418" t="str">
        <f>'Council Own'!C106</f>
        <v>&lt;List Requirement Here&gt;</v>
      </c>
      <c r="S145" s="379" t="str">
        <f>IF('Council Own'!K106="A","A"," ")</f>
        <v xml:space="preserve"> </v>
      </c>
    </row>
    <row r="146" spans="1:19" x14ac:dyDescent="0.2">
      <c r="A146" s="593" t="str">
        <f>'Council Own'!B78</f>
        <v>&lt;&lt;List Badge Here&gt;&gt;</v>
      </c>
      <c r="B146" s="594"/>
      <c r="C146" s="374" t="str">
        <f>IF('Council Own'!K100="C","C",IF('Council Own'!K100="P","P",""))</f>
        <v/>
      </c>
      <c r="E146" s="586" t="str">
        <f>'Fun Patches'!C10</f>
        <v>&lt;LIST PATCH HERE&gt;</v>
      </c>
      <c r="F146" s="587"/>
      <c r="G146" s="379" t="str">
        <f>IF('Fun Patches'!K10="A","A"," ")</f>
        <v xml:space="preserve"> </v>
      </c>
      <c r="I146" s="369">
        <v>2</v>
      </c>
      <c r="J146" s="418" t="str">
        <f>'Council Own'!C11</f>
        <v>&lt;List Requirement Here&gt;</v>
      </c>
      <c r="K146" s="379" t="str">
        <f>IF('Council Own'!K11="A","A"," ")</f>
        <v xml:space="preserve"> </v>
      </c>
      <c r="M146" s="369">
        <v>2</v>
      </c>
      <c r="N146" s="418" t="str">
        <f>'Council Own'!C59</f>
        <v>&lt;List Requirement Here&gt;</v>
      </c>
      <c r="O146" s="379" t="str">
        <f>IF('Council Own'!K59="A","A"," ")</f>
        <v xml:space="preserve"> </v>
      </c>
      <c r="Q146" s="369">
        <v>2</v>
      </c>
      <c r="R146" s="418" t="str">
        <f>'Council Own'!C107</f>
        <v>&lt;List Requirement Here&gt;</v>
      </c>
      <c r="S146" s="379" t="str">
        <f>IF('Council Own'!K107="A","A"," ")</f>
        <v xml:space="preserve"> </v>
      </c>
    </row>
    <row r="147" spans="1:19" ht="12.75" customHeight="1" x14ac:dyDescent="0.2">
      <c r="A147" s="593" t="str">
        <f>'Council Own'!B102</f>
        <v>&lt;&lt;List Badge Here&gt;&gt;</v>
      </c>
      <c r="B147" s="594"/>
      <c r="C147" s="374" t="str">
        <f>IF('Council Own'!K124="C","C",IF('Council Own'!K124="P","P",""))</f>
        <v/>
      </c>
      <c r="E147" s="586" t="str">
        <f>'Fun Patches'!C11</f>
        <v>&lt;LIST PATCH HERE&gt;</v>
      </c>
      <c r="F147" s="587"/>
      <c r="G147" s="379" t="str">
        <f>IF('Fun Patches'!K11="A","A"," ")</f>
        <v xml:space="preserve"> </v>
      </c>
      <c r="I147" s="369"/>
      <c r="J147" s="418" t="str">
        <f>'Council Own'!C12</f>
        <v>&lt;List Requirement Here&gt;</v>
      </c>
      <c r="K147" s="379" t="str">
        <f>IF('Council Own'!K12="A","A"," ")</f>
        <v xml:space="preserve"> </v>
      </c>
      <c r="M147" s="369"/>
      <c r="N147" s="418" t="str">
        <f>'Council Own'!C60</f>
        <v>&lt;List Requirement Here&gt;</v>
      </c>
      <c r="O147" s="379" t="str">
        <f>IF('Council Own'!K60="A","A"," ")</f>
        <v xml:space="preserve"> </v>
      </c>
      <c r="Q147" s="369"/>
      <c r="R147" s="418" t="str">
        <f>'Council Own'!C108</f>
        <v>&lt;List Requirement Here&gt;</v>
      </c>
      <c r="S147" s="379" t="str">
        <f>IF('Council Own'!K108="A","A"," ")</f>
        <v xml:space="preserve"> </v>
      </c>
    </row>
    <row r="148" spans="1:19" ht="12.75" customHeight="1" x14ac:dyDescent="0.2">
      <c r="A148" s="593" t="str">
        <f>'Council Own'!B126</f>
        <v>&lt;&lt;List Badge Here&gt;&gt;</v>
      </c>
      <c r="B148" s="594"/>
      <c r="C148" s="374" t="str">
        <f>IF('Council Own'!K148="C","C",IF('Council Own'!K148="P","P",""))</f>
        <v/>
      </c>
      <c r="E148" s="586" t="str">
        <f>'Fun Patches'!C12</f>
        <v>&lt;LIST PATCH HERE&gt;</v>
      </c>
      <c r="F148" s="587"/>
      <c r="G148" s="379" t="str">
        <f>IF('Fun Patches'!K12="A","A"," ")</f>
        <v xml:space="preserve"> </v>
      </c>
      <c r="I148" s="369"/>
      <c r="J148" s="418" t="str">
        <f>'Council Own'!C13</f>
        <v>&lt;List Requirement Here&gt;</v>
      </c>
      <c r="K148" s="379" t="str">
        <f>IF('Council Own'!K13="A","A"," ")</f>
        <v xml:space="preserve"> </v>
      </c>
      <c r="M148" s="369"/>
      <c r="N148" s="418" t="str">
        <f>'Council Own'!C61</f>
        <v>&lt;List Requirement Here&gt;</v>
      </c>
      <c r="O148" s="379" t="str">
        <f>IF('Council Own'!K61="A","A"," ")</f>
        <v xml:space="preserve"> </v>
      </c>
      <c r="Q148" s="369"/>
      <c r="R148" s="418" t="str">
        <f>'Council Own'!C109</f>
        <v>&lt;List Requirement Here&gt;</v>
      </c>
      <c r="S148" s="379" t="str">
        <f>IF('Council Own'!K109="A","A"," ")</f>
        <v xml:space="preserve"> </v>
      </c>
    </row>
    <row r="149" spans="1:19" x14ac:dyDescent="0.2">
      <c r="E149" s="586" t="str">
        <f>'Fun Patches'!C13</f>
        <v>&lt;LIST PATCH HERE&gt;</v>
      </c>
      <c r="F149" s="587"/>
      <c r="G149" s="379" t="str">
        <f>IF('Fun Patches'!K13="A","A"," ")</f>
        <v xml:space="preserve"> </v>
      </c>
      <c r="I149" s="369"/>
      <c r="J149" s="418" t="str">
        <f>'Council Own'!C14</f>
        <v>&lt;List Requirement Here&gt;</v>
      </c>
      <c r="K149" s="379" t="str">
        <f>IF('Council Own'!K14="A","A"," ")</f>
        <v xml:space="preserve"> </v>
      </c>
      <c r="M149" s="369"/>
      <c r="N149" s="418" t="str">
        <f>'Council Own'!C62</f>
        <v>&lt;List Requirement Here&gt;</v>
      </c>
      <c r="O149" s="379" t="str">
        <f>IF('Council Own'!K62="A","A"," ")</f>
        <v xml:space="preserve"> </v>
      </c>
      <c r="Q149" s="369"/>
      <c r="R149" s="418" t="str">
        <f>'Council Own'!C110</f>
        <v>&lt;List Requirement Here&gt;</v>
      </c>
      <c r="S149" s="379" t="str">
        <f>IF('Council Own'!K110="A","A"," ")</f>
        <v xml:space="preserve"> </v>
      </c>
    </row>
    <row r="150" spans="1:19" x14ac:dyDescent="0.2">
      <c r="E150" s="586" t="str">
        <f>'Fun Patches'!C14</f>
        <v>&lt;LIST PATCH HERE&gt;</v>
      </c>
      <c r="F150" s="587"/>
      <c r="G150" s="379" t="str">
        <f>IF('Fun Patches'!K14="A","A"," ")</f>
        <v xml:space="preserve"> </v>
      </c>
      <c r="I150" s="369">
        <v>3</v>
      </c>
      <c r="J150" s="418" t="str">
        <f>'Council Own'!C15</f>
        <v>&lt;List Requirement Here&gt;</v>
      </c>
      <c r="K150" s="379" t="str">
        <f>IF('Council Own'!K15="A","A"," ")</f>
        <v xml:space="preserve"> </v>
      </c>
      <c r="M150" s="369">
        <v>3</v>
      </c>
      <c r="N150" s="418" t="str">
        <f>'Council Own'!C63</f>
        <v>&lt;List Requirement Here&gt;</v>
      </c>
      <c r="O150" s="379" t="str">
        <f>IF('Council Own'!K63="A","A"," ")</f>
        <v xml:space="preserve"> </v>
      </c>
      <c r="Q150" s="369">
        <v>3</v>
      </c>
      <c r="R150" s="418" t="str">
        <f>'Council Own'!C111</f>
        <v>&lt;List Requirement Here&gt;</v>
      </c>
      <c r="S150" s="379" t="str">
        <f>IF('Council Own'!K111="A","A"," ")</f>
        <v xml:space="preserve"> </v>
      </c>
    </row>
    <row r="151" spans="1:19" x14ac:dyDescent="0.2">
      <c r="E151" s="586" t="str">
        <f>'Fun Patches'!C15</f>
        <v>&lt;LIST PATCH HERE&gt;</v>
      </c>
      <c r="F151" s="587"/>
      <c r="G151" s="379" t="str">
        <f>IF('Fun Patches'!K15="A","A"," ")</f>
        <v xml:space="preserve"> </v>
      </c>
      <c r="I151" s="369"/>
      <c r="J151" s="418" t="str">
        <f>'Council Own'!C16</f>
        <v>&lt;List Requirement Here&gt;</v>
      </c>
      <c r="K151" s="379" t="str">
        <f>IF('Council Own'!K16="A","A"," ")</f>
        <v xml:space="preserve"> </v>
      </c>
      <c r="M151" s="369"/>
      <c r="N151" s="418" t="str">
        <f>'Council Own'!C64</f>
        <v>&lt;List Requirement Here&gt;</v>
      </c>
      <c r="O151" s="379" t="str">
        <f>IF('Council Own'!K64="A","A"," ")</f>
        <v xml:space="preserve"> </v>
      </c>
      <c r="Q151" s="369"/>
      <c r="R151" s="418" t="str">
        <f>'Council Own'!C112</f>
        <v>&lt;List Requirement Here&gt;</v>
      </c>
      <c r="S151" s="379" t="str">
        <f>IF('Council Own'!K112="A","A"," ")</f>
        <v xml:space="preserve"> </v>
      </c>
    </row>
    <row r="152" spans="1:19" x14ac:dyDescent="0.2">
      <c r="E152" s="586" t="str">
        <f>'Fun Patches'!C16</f>
        <v>&lt;LIST PATCH HERE&gt;</v>
      </c>
      <c r="F152" s="587"/>
      <c r="G152" s="379" t="str">
        <f>IF('Fun Patches'!K16="A","A"," ")</f>
        <v xml:space="preserve"> </v>
      </c>
      <c r="I152" s="369"/>
      <c r="J152" s="418" t="str">
        <f>'Council Own'!C17</f>
        <v>&lt;List Requirement Here&gt;</v>
      </c>
      <c r="K152" s="379" t="str">
        <f>IF('Council Own'!K17="A","A"," ")</f>
        <v xml:space="preserve"> </v>
      </c>
      <c r="M152" s="369"/>
      <c r="N152" s="418" t="str">
        <f>'Council Own'!C65</f>
        <v>&lt;List Requirement Here&gt;</v>
      </c>
      <c r="O152" s="379" t="str">
        <f>IF('Council Own'!K65="A","A"," ")</f>
        <v xml:space="preserve"> </v>
      </c>
      <c r="Q152" s="369"/>
      <c r="R152" s="418" t="str">
        <f>'Council Own'!C113</f>
        <v>&lt;List Requirement Here&gt;</v>
      </c>
      <c r="S152" s="379" t="str">
        <f>IF('Council Own'!K113="A","A"," ")</f>
        <v xml:space="preserve"> </v>
      </c>
    </row>
    <row r="153" spans="1:19" x14ac:dyDescent="0.2">
      <c r="E153" s="588" t="str">
        <f>'Fun Patches'!C17</f>
        <v>&lt;LIST PATCH HERE&gt;</v>
      </c>
      <c r="F153" s="589"/>
      <c r="G153" s="372" t="str">
        <f>IF('Fun Patches'!K17="A","A"," ")</f>
        <v xml:space="preserve"> </v>
      </c>
      <c r="I153" s="369"/>
      <c r="J153" s="418" t="str">
        <f>'Council Own'!C18</f>
        <v>&lt;List Requirement Here&gt;</v>
      </c>
      <c r="K153" s="379" t="str">
        <f>IF('Council Own'!K18="A","A"," ")</f>
        <v xml:space="preserve"> </v>
      </c>
      <c r="M153" s="369"/>
      <c r="N153" s="418" t="str">
        <f>'Council Own'!C66</f>
        <v>&lt;List Requirement Here&gt;</v>
      </c>
      <c r="O153" s="379" t="str">
        <f>IF('Council Own'!K66="A","A"," ")</f>
        <v xml:space="preserve"> </v>
      </c>
      <c r="Q153" s="369"/>
      <c r="R153" s="418" t="str">
        <f>'Council Own'!C114</f>
        <v>&lt;List Requirement Here&gt;</v>
      </c>
      <c r="S153" s="379" t="str">
        <f>IF('Council Own'!K114="A","A"," ")</f>
        <v xml:space="preserve"> </v>
      </c>
    </row>
    <row r="154" spans="1:19" x14ac:dyDescent="0.2">
      <c r="E154" s="586" t="str">
        <f>'Fun Patches'!C18</f>
        <v>&lt;LIST PATCH HERE&gt;</v>
      </c>
      <c r="F154" s="587"/>
      <c r="G154" s="379" t="str">
        <f>IF('Fun Patches'!K18="A","A"," ")</f>
        <v xml:space="preserve"> </v>
      </c>
      <c r="I154" s="369">
        <v>4</v>
      </c>
      <c r="J154" s="418" t="str">
        <f>'Council Own'!C19</f>
        <v>&lt;List Requirement Here&gt;</v>
      </c>
      <c r="K154" s="379" t="str">
        <f>IF('Council Own'!K19="A","A"," ")</f>
        <v xml:space="preserve"> </v>
      </c>
      <c r="M154" s="369">
        <v>4</v>
      </c>
      <c r="N154" s="418" t="str">
        <f>'Council Own'!C67</f>
        <v>&lt;List Requirement Here&gt;</v>
      </c>
      <c r="O154" s="379" t="str">
        <f>IF('Council Own'!K67="A","A"," ")</f>
        <v xml:space="preserve"> </v>
      </c>
      <c r="Q154" s="369">
        <v>4</v>
      </c>
      <c r="R154" s="418" t="str">
        <f>'Council Own'!C115</f>
        <v>&lt;List Requirement Here&gt;</v>
      </c>
      <c r="S154" s="379" t="str">
        <f>IF('Council Own'!K115="A","A"," ")</f>
        <v xml:space="preserve"> </v>
      </c>
    </row>
    <row r="155" spans="1:19" x14ac:dyDescent="0.2">
      <c r="E155" s="586" t="str">
        <f>'Fun Patches'!C19</f>
        <v>&lt;LIST PATCH HERE&gt;</v>
      </c>
      <c r="F155" s="587"/>
      <c r="G155" s="379" t="str">
        <f>IF('Fun Patches'!K19="A","A"," ")</f>
        <v xml:space="preserve"> </v>
      </c>
      <c r="I155" s="369"/>
      <c r="J155" s="418" t="str">
        <f>'Council Own'!C20</f>
        <v>&lt;List Requirement Here&gt;</v>
      </c>
      <c r="K155" s="379" t="str">
        <f>IF('Council Own'!K20="A","A"," ")</f>
        <v xml:space="preserve"> </v>
      </c>
      <c r="M155" s="369"/>
      <c r="N155" s="418" t="str">
        <f>'Council Own'!C68</f>
        <v>&lt;List Requirement Here&gt;</v>
      </c>
      <c r="O155" s="379" t="str">
        <f>IF('Council Own'!K68="A","A"," ")</f>
        <v xml:space="preserve"> </v>
      </c>
      <c r="Q155" s="369"/>
      <c r="R155" s="418" t="str">
        <f>'Council Own'!C116</f>
        <v>&lt;List Requirement Here&gt;</v>
      </c>
      <c r="S155" s="379" t="str">
        <f>IF('Council Own'!K116="A","A"," ")</f>
        <v xml:space="preserve"> </v>
      </c>
    </row>
    <row r="156" spans="1:19" x14ac:dyDescent="0.2">
      <c r="E156" s="586" t="str">
        <f>'Fun Patches'!C20</f>
        <v>&lt;LIST PATCH HERE&gt;</v>
      </c>
      <c r="F156" s="587"/>
      <c r="G156" s="379" t="str">
        <f>IF('Fun Patches'!K20="A","A"," ")</f>
        <v xml:space="preserve"> </v>
      </c>
      <c r="I156" s="369"/>
      <c r="J156" s="418" t="str">
        <f>'Council Own'!C21</f>
        <v>&lt;List Requirement Here&gt;</v>
      </c>
      <c r="K156" s="379" t="str">
        <f>IF('Council Own'!K21="A","A"," ")</f>
        <v xml:space="preserve"> </v>
      </c>
      <c r="M156" s="369"/>
      <c r="N156" s="418" t="str">
        <f>'Council Own'!C69</f>
        <v>&lt;List Requirement Here&gt;</v>
      </c>
      <c r="O156" s="379" t="str">
        <f>IF('Council Own'!K69="A","A"," ")</f>
        <v xml:space="preserve"> </v>
      </c>
      <c r="Q156" s="369"/>
      <c r="R156" s="418" t="str">
        <f>'Council Own'!C117</f>
        <v>&lt;List Requirement Here&gt;</v>
      </c>
      <c r="S156" s="379" t="str">
        <f>IF('Council Own'!K117="A","A"," ")</f>
        <v xml:space="preserve"> </v>
      </c>
    </row>
    <row r="157" spans="1:19" x14ac:dyDescent="0.2">
      <c r="E157" s="586" t="str">
        <f>'Fun Patches'!C21</f>
        <v>&lt;LIST PATCH HERE&gt;</v>
      </c>
      <c r="F157" s="587"/>
      <c r="G157" s="379" t="str">
        <f>IF('Fun Patches'!K21="A","A"," ")</f>
        <v xml:space="preserve"> </v>
      </c>
      <c r="I157" s="369"/>
      <c r="J157" s="418" t="str">
        <f>'Council Own'!C22</f>
        <v>&lt;List Requirement Here&gt;</v>
      </c>
      <c r="K157" s="379" t="str">
        <f>IF('Council Own'!K22="A","A"," ")</f>
        <v xml:space="preserve"> </v>
      </c>
      <c r="M157" s="369"/>
      <c r="N157" s="418" t="str">
        <f>'Council Own'!C70</f>
        <v>&lt;List Requirement Here&gt;</v>
      </c>
      <c r="O157" s="379" t="str">
        <f>IF('Council Own'!K70="A","A"," ")</f>
        <v xml:space="preserve"> </v>
      </c>
      <c r="Q157" s="369"/>
      <c r="R157" s="418" t="str">
        <f>'Council Own'!C118</f>
        <v>&lt;List Requirement Here&gt;</v>
      </c>
      <c r="S157" s="379" t="str">
        <f>IF('Council Own'!K118="A","A"," ")</f>
        <v xml:space="preserve"> </v>
      </c>
    </row>
    <row r="158" spans="1:19" x14ac:dyDescent="0.2">
      <c r="E158" s="586" t="str">
        <f>'Fun Patches'!C22</f>
        <v>&lt;LIST PATCH HERE&gt;</v>
      </c>
      <c r="F158" s="587"/>
      <c r="G158" s="379" t="str">
        <f>IF('Fun Patches'!K22="A","A"," ")</f>
        <v xml:space="preserve"> </v>
      </c>
      <c r="I158" s="369">
        <v>5</v>
      </c>
      <c r="J158" s="418" t="str">
        <f>'Council Own'!C23</f>
        <v>&lt;List Requirement Here&gt;</v>
      </c>
      <c r="K158" s="379" t="str">
        <f>IF('Council Own'!K23="A","A"," ")</f>
        <v xml:space="preserve"> </v>
      </c>
      <c r="M158" s="369">
        <v>5</v>
      </c>
      <c r="N158" s="418" t="str">
        <f>'Council Own'!C71</f>
        <v>&lt;List Requirement Here&gt;</v>
      </c>
      <c r="O158" s="379" t="str">
        <f>IF('Council Own'!K71="A","A"," ")</f>
        <v xml:space="preserve"> </v>
      </c>
      <c r="Q158" s="369">
        <v>5</v>
      </c>
      <c r="R158" s="418" t="str">
        <f>'Council Own'!C119</f>
        <v>&lt;List Requirement Here&gt;</v>
      </c>
      <c r="S158" s="379" t="str">
        <f>IF('Council Own'!K119="A","A"," ")</f>
        <v xml:space="preserve"> </v>
      </c>
    </row>
    <row r="159" spans="1:19" x14ac:dyDescent="0.2">
      <c r="E159" s="586" t="str">
        <f>'Fun Patches'!C23</f>
        <v>&lt;LIST PATCH HERE&gt;</v>
      </c>
      <c r="F159" s="587"/>
      <c r="G159" s="379" t="str">
        <f>IF('Fun Patches'!K23="A","A"," ")</f>
        <v xml:space="preserve"> </v>
      </c>
      <c r="I159" s="369"/>
      <c r="J159" s="418" t="str">
        <f>'Council Own'!C24</f>
        <v>&lt;List Requirement Here&gt;</v>
      </c>
      <c r="K159" s="379" t="str">
        <f>IF('Council Own'!K24="A","A"," ")</f>
        <v xml:space="preserve"> </v>
      </c>
      <c r="M159" s="369"/>
      <c r="N159" s="418" t="str">
        <f>'Council Own'!C72</f>
        <v>&lt;List Requirement Here&gt;</v>
      </c>
      <c r="O159" s="379" t="str">
        <f>IF('Council Own'!K72="A","A"," ")</f>
        <v xml:space="preserve"> </v>
      </c>
      <c r="Q159" s="369"/>
      <c r="R159" s="418" t="str">
        <f>'Council Own'!C120</f>
        <v>&lt;List Requirement Here&gt;</v>
      </c>
      <c r="S159" s="379" t="str">
        <f>IF('Council Own'!K120="A","A"," ")</f>
        <v xml:space="preserve"> </v>
      </c>
    </row>
    <row r="160" spans="1:19" x14ac:dyDescent="0.2">
      <c r="E160" s="586" t="str">
        <f>'Fun Patches'!C24</f>
        <v>&lt;LIST PATCH HERE&gt;</v>
      </c>
      <c r="F160" s="587"/>
      <c r="G160" s="379" t="str">
        <f>IF('Fun Patches'!K24="A","A"," ")</f>
        <v xml:space="preserve"> </v>
      </c>
      <c r="I160" s="369"/>
      <c r="J160" s="418" t="str">
        <f>'Council Own'!C25</f>
        <v>&lt;List Requirement Here&gt;</v>
      </c>
      <c r="K160" s="379" t="str">
        <f>IF('Council Own'!K25="A","A"," ")</f>
        <v xml:space="preserve"> </v>
      </c>
      <c r="M160" s="369"/>
      <c r="N160" s="418" t="str">
        <f>'Council Own'!C73</f>
        <v>&lt;List Requirement Here&gt;</v>
      </c>
      <c r="O160" s="379" t="str">
        <f>IF('Council Own'!K73="A","A"," ")</f>
        <v xml:space="preserve"> </v>
      </c>
      <c r="Q160" s="369"/>
      <c r="R160" s="418" t="str">
        <f>'Council Own'!C121</f>
        <v>&lt;List Requirement Here&gt;</v>
      </c>
      <c r="S160" s="379" t="str">
        <f>IF('Council Own'!K121="A","A"," ")</f>
        <v xml:space="preserve"> </v>
      </c>
    </row>
    <row r="161" spans="5:19" x14ac:dyDescent="0.2">
      <c r="E161" s="586" t="str">
        <f>'Fun Patches'!C25</f>
        <v>&lt;LIST PATCH HERE&gt;</v>
      </c>
      <c r="F161" s="587"/>
      <c r="G161" s="379" t="str">
        <f>IF('Fun Patches'!K25="A","A"," ")</f>
        <v xml:space="preserve"> </v>
      </c>
      <c r="I161" s="369"/>
      <c r="J161" s="418" t="str">
        <f>'Council Own'!C26</f>
        <v>&lt;List Requirement Here&gt;</v>
      </c>
      <c r="K161" s="379" t="str">
        <f>IF('Council Own'!K26="A","A"," ")</f>
        <v xml:space="preserve"> </v>
      </c>
      <c r="M161" s="369"/>
      <c r="N161" s="418" t="str">
        <f>'Council Own'!C74</f>
        <v>&lt;List Requirement Here&gt;</v>
      </c>
      <c r="O161" s="379" t="str">
        <f>IF('Council Own'!K68="A","A"," ")</f>
        <v xml:space="preserve"> </v>
      </c>
      <c r="Q161" s="369"/>
      <c r="R161" s="418" t="str">
        <f>'Council Own'!C122</f>
        <v>&lt;List Requirement Here&gt;</v>
      </c>
      <c r="S161" s="379" t="str">
        <f>IF('Council Own'!K122="A","A"," ")</f>
        <v xml:space="preserve"> </v>
      </c>
    </row>
    <row r="162" spans="5:19" x14ac:dyDescent="0.2">
      <c r="E162" s="586" t="str">
        <f>'Fun Patches'!C26</f>
        <v>&lt;LIST PATCH HERE&gt;</v>
      </c>
      <c r="F162" s="587"/>
      <c r="G162" s="379" t="str">
        <f>IF('Fun Patches'!K26="A","A"," ")</f>
        <v xml:space="preserve"> </v>
      </c>
      <c r="I162" s="380" t="str">
        <f>'Council Own'!B30</f>
        <v>&lt;&lt;List Badge Here&gt;&gt;</v>
      </c>
      <c r="J162" s="380"/>
      <c r="K162" s="380"/>
      <c r="M162" s="380" t="str">
        <f>'Council Own'!B78</f>
        <v>&lt;&lt;List Badge Here&gt;&gt;</v>
      </c>
      <c r="N162" s="380"/>
      <c r="O162" s="380"/>
      <c r="Q162" s="380" t="str">
        <f>'Council Own'!B126</f>
        <v>&lt;&lt;List Badge Here&gt;&gt;</v>
      </c>
      <c r="R162" s="380"/>
      <c r="S162" s="380"/>
    </row>
    <row r="163" spans="5:19" x14ac:dyDescent="0.2">
      <c r="E163" s="586" t="str">
        <f>'Fun Patches'!C27</f>
        <v>&lt;LIST PATCH HERE&gt;</v>
      </c>
      <c r="F163" s="587"/>
      <c r="G163" s="379" t="str">
        <f>IF('Fun Patches'!K27="A","A"," ")</f>
        <v xml:space="preserve"> </v>
      </c>
      <c r="I163" s="369">
        <v>1</v>
      </c>
      <c r="J163" s="418" t="str">
        <f>'Council Own'!C31</f>
        <v>&lt;List Requirement Here&gt;</v>
      </c>
      <c r="K163" s="379" t="str">
        <f>IF('Council Own'!K31="A","A"," ")</f>
        <v xml:space="preserve"> </v>
      </c>
      <c r="M163" s="369">
        <v>1</v>
      </c>
      <c r="N163" s="418" t="str">
        <f>'Council Own'!C79</f>
        <v>&lt;List Requirement Here&gt;</v>
      </c>
      <c r="O163" s="379" t="str">
        <f>IF('Council Own'!K79="A","A"," ")</f>
        <v xml:space="preserve"> </v>
      </c>
      <c r="Q163" s="369">
        <v>1</v>
      </c>
      <c r="R163" s="418" t="str">
        <f>'Council Own'!C127</f>
        <v>&lt;List Requirement Here&gt;</v>
      </c>
      <c r="S163" s="379" t="str">
        <f>IF('Council Own'!K127="A","A"," ")</f>
        <v xml:space="preserve"> </v>
      </c>
    </row>
    <row r="164" spans="5:19" x14ac:dyDescent="0.2">
      <c r="E164" s="586" t="str">
        <f>'Fun Patches'!C28</f>
        <v>&lt;LIST PATCH HERE&gt;</v>
      </c>
      <c r="F164" s="587"/>
      <c r="G164" s="379" t="str">
        <f>IF('Fun Patches'!K28="A","A"," ")</f>
        <v xml:space="preserve"> </v>
      </c>
      <c r="I164" s="369"/>
      <c r="J164" s="418" t="str">
        <f>'Council Own'!C32</f>
        <v>&lt;List Requirement Here&gt;</v>
      </c>
      <c r="K164" s="379" t="str">
        <f>IF('Council Own'!K32="A","A"," ")</f>
        <v xml:space="preserve"> </v>
      </c>
      <c r="M164" s="369"/>
      <c r="N164" s="418" t="str">
        <f>'Council Own'!C80</f>
        <v>&lt;List Requirement Here&gt;</v>
      </c>
      <c r="O164" s="379" t="str">
        <f>IF('Council Own'!K80="A","A"," ")</f>
        <v xml:space="preserve"> </v>
      </c>
      <c r="Q164" s="369"/>
      <c r="R164" s="418" t="str">
        <f>'Council Own'!C128</f>
        <v>&lt;List Requirement Here&gt;</v>
      </c>
      <c r="S164" s="379" t="str">
        <f>IF('Council Own'!K128="A","A"," ")</f>
        <v xml:space="preserve"> </v>
      </c>
    </row>
    <row r="165" spans="5:19" x14ac:dyDescent="0.2">
      <c r="E165" s="586" t="str">
        <f>'Fun Patches'!C29</f>
        <v>&lt;LIST PATCH HERE&gt;</v>
      </c>
      <c r="F165" s="587"/>
      <c r="G165" s="379" t="str">
        <f>IF('Fun Patches'!K29="A","A"," ")</f>
        <v xml:space="preserve"> </v>
      </c>
      <c r="I165" s="369"/>
      <c r="J165" s="418" t="str">
        <f>'Council Own'!C33</f>
        <v>&lt;List Requirement Here&gt;</v>
      </c>
      <c r="K165" s="379" t="str">
        <f>IF('Council Own'!K33="A","A"," ")</f>
        <v xml:space="preserve"> </v>
      </c>
      <c r="M165" s="369"/>
      <c r="N165" s="418" t="str">
        <f>'Council Own'!C81</f>
        <v>&lt;List Requirement Here&gt;</v>
      </c>
      <c r="O165" s="379" t="str">
        <f>IF('Council Own'!K81="A","A"," ")</f>
        <v xml:space="preserve"> </v>
      </c>
      <c r="Q165" s="369"/>
      <c r="R165" s="418" t="str">
        <f>'Council Own'!C129</f>
        <v>&lt;List Requirement Here&gt;</v>
      </c>
      <c r="S165" s="379" t="str">
        <f>IF('Council Own'!K129="A","A"," ")</f>
        <v xml:space="preserve"> </v>
      </c>
    </row>
    <row r="166" spans="5:19" x14ac:dyDescent="0.2">
      <c r="E166" s="586" t="str">
        <f>'Fun Patches'!C30</f>
        <v>&lt;LIST PATCH HERE&gt;</v>
      </c>
      <c r="F166" s="587"/>
      <c r="G166" s="379" t="str">
        <f>IF('Fun Patches'!K30="A","A"," ")</f>
        <v xml:space="preserve"> </v>
      </c>
      <c r="I166" s="369"/>
      <c r="J166" s="418" t="str">
        <f>'Council Own'!C34</f>
        <v>&lt;List Requirement Here&gt;</v>
      </c>
      <c r="K166" s="379" t="str">
        <f>IF('Council Own'!K34="A","A"," ")</f>
        <v xml:space="preserve"> </v>
      </c>
      <c r="M166" s="369"/>
      <c r="N166" s="418" t="str">
        <f>'Council Own'!C82</f>
        <v>&lt;List Requirement Here&gt;</v>
      </c>
      <c r="O166" s="379" t="str">
        <f>IF('Council Own'!K82="A","A"," ")</f>
        <v xml:space="preserve"> </v>
      </c>
      <c r="Q166" s="369"/>
      <c r="R166" s="418" t="str">
        <f>'Council Own'!C130</f>
        <v>&lt;List Requirement Here&gt;</v>
      </c>
      <c r="S166" s="379" t="str">
        <f>IF('Council Own'!K130="A","A"," ")</f>
        <v xml:space="preserve"> </v>
      </c>
    </row>
    <row r="167" spans="5:19" x14ac:dyDescent="0.2">
      <c r="E167" s="586" t="str">
        <f>'Fun Patches'!C31</f>
        <v>&lt;LIST PATCH HERE&gt;</v>
      </c>
      <c r="F167" s="587"/>
      <c r="G167" s="379" t="str">
        <f>IF('Fun Patches'!K31="A","A"," ")</f>
        <v xml:space="preserve"> </v>
      </c>
      <c r="I167" s="369">
        <v>2</v>
      </c>
      <c r="J167" s="418" t="str">
        <f>'Council Own'!C35</f>
        <v>&lt;List Requirement Here&gt;</v>
      </c>
      <c r="K167" s="379" t="str">
        <f>IF('Council Own'!K35="A","A"," ")</f>
        <v xml:space="preserve"> </v>
      </c>
      <c r="M167" s="369">
        <v>2</v>
      </c>
      <c r="N167" s="418" t="str">
        <f>'Council Own'!C83</f>
        <v>&lt;List Requirement Here&gt;</v>
      </c>
      <c r="O167" s="379" t="str">
        <f>IF('Council Own'!K83="A","A"," ")</f>
        <v xml:space="preserve"> </v>
      </c>
      <c r="Q167" s="369">
        <v>2</v>
      </c>
      <c r="R167" s="418" t="str">
        <f>'Council Own'!C131</f>
        <v>&lt;List Requirement Here&gt;</v>
      </c>
      <c r="S167" s="379" t="str">
        <f>IF('Council Own'!K131="A","A"," ")</f>
        <v xml:space="preserve"> </v>
      </c>
    </row>
    <row r="168" spans="5:19" x14ac:dyDescent="0.2">
      <c r="E168" s="586" t="str">
        <f>'Fun Patches'!C32</f>
        <v>&lt;LIST PATCH HERE&gt;</v>
      </c>
      <c r="F168" s="587"/>
      <c r="G168" s="379" t="str">
        <f>IF('Fun Patches'!K32="A","A"," ")</f>
        <v xml:space="preserve"> </v>
      </c>
      <c r="I168" s="369"/>
      <c r="J168" s="418" t="str">
        <f>'Council Own'!C36</f>
        <v>&lt;List Requirement Here&gt;</v>
      </c>
      <c r="K168" s="379" t="str">
        <f>IF('Council Own'!K36="A","A"," ")</f>
        <v xml:space="preserve"> </v>
      </c>
      <c r="M168" s="369"/>
      <c r="N168" s="418" t="str">
        <f>'Council Own'!C84</f>
        <v>&lt;List Requirement Here&gt;</v>
      </c>
      <c r="O168" s="379" t="str">
        <f>IF('Council Own'!K84="A","A"," ")</f>
        <v xml:space="preserve"> </v>
      </c>
      <c r="Q168" s="369"/>
      <c r="R168" s="418" t="str">
        <f>'Council Own'!C132</f>
        <v>&lt;List Requirement Here&gt;</v>
      </c>
      <c r="S168" s="379" t="str">
        <f>IF('Council Own'!K132="A","A"," ")</f>
        <v xml:space="preserve"> </v>
      </c>
    </row>
    <row r="169" spans="5:19" x14ac:dyDescent="0.2">
      <c r="E169" s="586" t="str">
        <f>'Fun Patches'!C33</f>
        <v>&lt;LIST PATCH HERE&gt;</v>
      </c>
      <c r="F169" s="587"/>
      <c r="G169" s="379" t="str">
        <f>IF('Fun Patches'!K33="A","A"," ")</f>
        <v xml:space="preserve"> </v>
      </c>
      <c r="I169" s="369"/>
      <c r="J169" s="418" t="str">
        <f>'Council Own'!C37</f>
        <v>&lt;List Requirement Here&gt;</v>
      </c>
      <c r="K169" s="379" t="str">
        <f>IF('Council Own'!K37="A","A"," ")</f>
        <v xml:space="preserve"> </v>
      </c>
      <c r="M169" s="369"/>
      <c r="N169" s="418" t="str">
        <f>'Council Own'!C85</f>
        <v>&lt;List Requirement Here&gt;</v>
      </c>
      <c r="O169" s="379" t="str">
        <f>IF('Council Own'!K85="A","A"," ")</f>
        <v xml:space="preserve"> </v>
      </c>
      <c r="Q169" s="369"/>
      <c r="R169" s="418" t="str">
        <f>'Council Own'!C133</f>
        <v>&lt;List Requirement Here&gt;</v>
      </c>
      <c r="S169" s="379" t="str">
        <f>IF('Council Own'!K133="A","A"," ")</f>
        <v xml:space="preserve"> </v>
      </c>
    </row>
    <row r="170" spans="5:19" x14ac:dyDescent="0.2">
      <c r="E170" s="586" t="str">
        <f>'Fun Patches'!C34</f>
        <v>&lt;LIST PATCH HERE&gt;</v>
      </c>
      <c r="F170" s="587"/>
      <c r="G170" s="379" t="str">
        <f>IF('Fun Patches'!K34="A","A"," ")</f>
        <v xml:space="preserve"> </v>
      </c>
      <c r="I170" s="369"/>
      <c r="J170" s="418" t="str">
        <f>'Council Own'!C38</f>
        <v>&lt;List Requirement Here&gt;</v>
      </c>
      <c r="K170" s="379" t="str">
        <f>IF('Council Own'!K38="A","A"," ")</f>
        <v xml:space="preserve"> </v>
      </c>
      <c r="M170" s="369"/>
      <c r="N170" s="418" t="str">
        <f>'Council Own'!C86</f>
        <v>&lt;List Requirement Here&gt;</v>
      </c>
      <c r="O170" s="379" t="str">
        <f>IF('Council Own'!K86="A","A"," ")</f>
        <v xml:space="preserve"> </v>
      </c>
      <c r="Q170" s="369"/>
      <c r="R170" s="418" t="str">
        <f>'Council Own'!C134</f>
        <v>&lt;List Requirement Here&gt;</v>
      </c>
      <c r="S170" s="379" t="str">
        <f>IF('Council Own'!K134="A","A"," ")</f>
        <v xml:space="preserve"> </v>
      </c>
    </row>
    <row r="171" spans="5:19" x14ac:dyDescent="0.2">
      <c r="E171" s="586" t="str">
        <f>'Fun Patches'!C35</f>
        <v>&lt;LIST PATCH HERE&gt;</v>
      </c>
      <c r="F171" s="587"/>
      <c r="G171" s="379" t="str">
        <f>IF('Fun Patches'!K35="A","A"," ")</f>
        <v xml:space="preserve"> </v>
      </c>
      <c r="I171" s="369">
        <v>3</v>
      </c>
      <c r="J171" s="418" t="str">
        <f>'Council Own'!C39</f>
        <v>&lt;List Requirement Here&gt;</v>
      </c>
      <c r="K171" s="379" t="str">
        <f>IF('Council Own'!K39="A","A"," ")</f>
        <v xml:space="preserve"> </v>
      </c>
      <c r="M171" s="369">
        <v>3</v>
      </c>
      <c r="N171" s="418" t="str">
        <f>'Council Own'!C87</f>
        <v>&lt;List Requirement Here&gt;</v>
      </c>
      <c r="O171" s="379" t="str">
        <f>IF('Council Own'!K87="A","A"," ")</f>
        <v xml:space="preserve"> </v>
      </c>
      <c r="Q171" s="369">
        <v>3</v>
      </c>
      <c r="R171" s="418" t="str">
        <f>'Council Own'!C135</f>
        <v>&lt;List Requirement Here&gt;</v>
      </c>
      <c r="S171" s="379" t="str">
        <f>IF('Council Own'!K135="A","A"," ")</f>
        <v xml:space="preserve"> </v>
      </c>
    </row>
    <row r="172" spans="5:19" ht="12.75" customHeight="1" x14ac:dyDescent="0.2">
      <c r="E172" s="586" t="str">
        <f>'Fun Patches'!C36</f>
        <v>&lt;LIST PATCH HERE&gt;</v>
      </c>
      <c r="F172" s="587"/>
      <c r="G172" s="379" t="str">
        <f>IF('Fun Patches'!K36="A","A"," ")</f>
        <v xml:space="preserve"> </v>
      </c>
      <c r="I172" s="369"/>
      <c r="J172" s="418" t="str">
        <f>'Council Own'!C40</f>
        <v>&lt;List Requirement Here&gt;</v>
      </c>
      <c r="K172" s="379" t="str">
        <f>IF('Council Own'!K40="A","A"," ")</f>
        <v xml:space="preserve"> </v>
      </c>
      <c r="M172" s="369"/>
      <c r="N172" s="418" t="str">
        <f>'Council Own'!C88</f>
        <v>&lt;List Requirement Here&gt;</v>
      </c>
      <c r="O172" s="379" t="str">
        <f>IF('Council Own'!K88="A","A"," ")</f>
        <v xml:space="preserve"> </v>
      </c>
      <c r="Q172" s="369"/>
      <c r="R172" s="418" t="str">
        <f>'Council Own'!C136</f>
        <v>&lt;List Requirement Here&gt;</v>
      </c>
      <c r="S172" s="379" t="str">
        <f>IF('Council Own'!K136="A","A"," ")</f>
        <v xml:space="preserve"> </v>
      </c>
    </row>
    <row r="173" spans="5:19" ht="12.75" customHeight="1" x14ac:dyDescent="0.2">
      <c r="E173" s="586" t="str">
        <f>'Fun Patches'!C37</f>
        <v>&lt;LIST PATCH HERE&gt;</v>
      </c>
      <c r="F173" s="587"/>
      <c r="G173" s="379" t="str">
        <f>IF('Fun Patches'!K37="A","A"," ")</f>
        <v xml:space="preserve"> </v>
      </c>
      <c r="I173" s="369"/>
      <c r="J173" s="418" t="str">
        <f>'Council Own'!C41</f>
        <v>&lt;List Requirement Here&gt;</v>
      </c>
      <c r="K173" s="379" t="str">
        <f>IF('Council Own'!K41="A","A"," ")</f>
        <v xml:space="preserve"> </v>
      </c>
      <c r="M173" s="369"/>
      <c r="N173" s="418" t="str">
        <f>'Council Own'!C89</f>
        <v>&lt;List Requirement Here&gt;</v>
      </c>
      <c r="O173" s="379" t="str">
        <f>IF('Council Own'!K89="A","A"," ")</f>
        <v xml:space="preserve"> </v>
      </c>
      <c r="Q173" s="369"/>
      <c r="R173" s="418" t="str">
        <f>'Council Own'!C137</f>
        <v>&lt;List Requirement Here&gt;</v>
      </c>
      <c r="S173" s="379" t="str">
        <f>IF('Council Own'!K137="A","A"," ")</f>
        <v xml:space="preserve"> </v>
      </c>
    </row>
    <row r="174" spans="5:19" x14ac:dyDescent="0.2">
      <c r="E174" s="586" t="str">
        <f>'Fun Patches'!C38</f>
        <v>&lt;LIST PATCH HERE&gt;</v>
      </c>
      <c r="F174" s="587"/>
      <c r="G174" s="379" t="str">
        <f>IF('Fun Patches'!K38="A","A"," ")</f>
        <v xml:space="preserve"> </v>
      </c>
      <c r="I174" s="369"/>
      <c r="J174" s="418" t="str">
        <f>'Council Own'!C42</f>
        <v>&lt;List Requirement Here&gt;</v>
      </c>
      <c r="K174" s="379" t="str">
        <f>IF('Council Own'!K42="A","A"," ")</f>
        <v xml:space="preserve"> </v>
      </c>
      <c r="M174" s="369"/>
      <c r="N174" s="418" t="str">
        <f>'Council Own'!C90</f>
        <v>&lt;List Requirement Here&gt;</v>
      </c>
      <c r="O174" s="379" t="str">
        <f>IF('Council Own'!K90="A","A"," ")</f>
        <v xml:space="preserve"> </v>
      </c>
      <c r="Q174" s="369"/>
      <c r="R174" s="418" t="str">
        <f>'Council Own'!C138</f>
        <v>&lt;List Requirement Here&gt;</v>
      </c>
      <c r="S174" s="379" t="str">
        <f>IF('Council Own'!K138="A","A"," ")</f>
        <v xml:space="preserve"> </v>
      </c>
    </row>
    <row r="175" spans="5:19" x14ac:dyDescent="0.2">
      <c r="E175" s="586" t="str">
        <f>'Fun Patches'!C39</f>
        <v>&lt;LIST PATCH HERE&gt;</v>
      </c>
      <c r="F175" s="587"/>
      <c r="G175" s="379" t="str">
        <f>IF('Fun Patches'!K39="A","A"," ")</f>
        <v xml:space="preserve"> </v>
      </c>
      <c r="I175" s="369">
        <v>4</v>
      </c>
      <c r="J175" s="418" t="str">
        <f>'Council Own'!C43</f>
        <v>&lt;List Requirement Here&gt;</v>
      </c>
      <c r="K175" s="379" t="str">
        <f>IF('Council Own'!K43="A","A"," ")</f>
        <v xml:space="preserve"> </v>
      </c>
      <c r="M175" s="369">
        <v>4</v>
      </c>
      <c r="N175" s="418" t="str">
        <f>'Council Own'!C91</f>
        <v>&lt;List Requirement Here&gt;</v>
      </c>
      <c r="O175" s="379" t="str">
        <f>IF('Council Own'!K91="A","A"," ")</f>
        <v xml:space="preserve"> </v>
      </c>
      <c r="Q175" s="369">
        <v>4</v>
      </c>
      <c r="R175" s="418" t="str">
        <f>'Council Own'!C139</f>
        <v>&lt;List Requirement Here&gt;</v>
      </c>
      <c r="S175" s="379" t="str">
        <f>IF('Council Own'!K139="A","A"," ")</f>
        <v xml:space="preserve"> </v>
      </c>
    </row>
    <row r="176" spans="5:19" x14ac:dyDescent="0.2">
      <c r="E176" s="586" t="str">
        <f>'Fun Patches'!C40</f>
        <v>&lt;LIST PATCH HERE&gt;</v>
      </c>
      <c r="F176" s="587"/>
      <c r="G176" s="379" t="str">
        <f>IF('Fun Patches'!K40="A","A"," ")</f>
        <v xml:space="preserve"> </v>
      </c>
      <c r="I176" s="369"/>
      <c r="J176" s="418" t="str">
        <f>'Council Own'!C44</f>
        <v>&lt;List Requirement Here&gt;</v>
      </c>
      <c r="K176" s="379" t="str">
        <f>IF('Council Own'!K44="A","A"," ")</f>
        <v xml:space="preserve"> </v>
      </c>
      <c r="M176" s="369"/>
      <c r="N176" s="418" t="str">
        <f>'Council Own'!C92</f>
        <v>&lt;List Requirement Here&gt;</v>
      </c>
      <c r="O176" s="379" t="str">
        <f>IF('Council Own'!K92="A","A"," ")</f>
        <v xml:space="preserve"> </v>
      </c>
      <c r="Q176" s="369"/>
      <c r="R176" s="418" t="str">
        <f>'Council Own'!C140</f>
        <v>&lt;List Requirement Here&gt;</v>
      </c>
      <c r="S176" s="379" t="str">
        <f>IF('Council Own'!K140="A","A"," ")</f>
        <v xml:space="preserve"> </v>
      </c>
    </row>
    <row r="177" spans="1:19" x14ac:dyDescent="0.2">
      <c r="E177" s="586" t="str">
        <f>'Fun Patches'!C41</f>
        <v>&lt;LIST PATCH HERE&gt;</v>
      </c>
      <c r="F177" s="587"/>
      <c r="G177" s="379" t="str">
        <f>IF('Fun Patches'!K41="A","A"," ")</f>
        <v xml:space="preserve"> </v>
      </c>
      <c r="I177" s="369"/>
      <c r="J177" s="418" t="str">
        <f>'Council Own'!C45</f>
        <v>&lt;List Requirement Here&gt;</v>
      </c>
      <c r="K177" s="379" t="str">
        <f>IF('Council Own'!K45="A","A"," ")</f>
        <v xml:space="preserve"> </v>
      </c>
      <c r="M177" s="369"/>
      <c r="N177" s="418" t="str">
        <f>'Council Own'!C93</f>
        <v>&lt;List Requirement Here&gt;</v>
      </c>
      <c r="O177" s="379" t="str">
        <f>IF('Council Own'!K93="A","A"," ")</f>
        <v xml:space="preserve"> </v>
      </c>
      <c r="Q177" s="369"/>
      <c r="R177" s="418" t="str">
        <f>'Council Own'!C141</f>
        <v>&lt;List Requirement Here&gt;</v>
      </c>
      <c r="S177" s="379" t="str">
        <f>IF('Council Own'!K141="A","A"," ")</f>
        <v xml:space="preserve"> </v>
      </c>
    </row>
    <row r="178" spans="1:19" x14ac:dyDescent="0.2">
      <c r="E178" s="586" t="str">
        <f>'Fun Patches'!C42</f>
        <v>&lt;LIST PATCH HERE&gt;</v>
      </c>
      <c r="F178" s="587"/>
      <c r="G178" s="379" t="str">
        <f>IF('Fun Patches'!K42="A","A"," ")</f>
        <v xml:space="preserve"> </v>
      </c>
      <c r="I178" s="369"/>
      <c r="J178" s="418" t="str">
        <f>'Council Own'!C46</f>
        <v>&lt;List Requirement Here&gt;</v>
      </c>
      <c r="K178" s="379" t="str">
        <f>IF('Council Own'!K46="A","A"," ")</f>
        <v xml:space="preserve"> </v>
      </c>
      <c r="M178" s="369"/>
      <c r="N178" s="418" t="str">
        <f>'Council Own'!C94</f>
        <v>&lt;List Requirement Here&gt;</v>
      </c>
      <c r="O178" s="379" t="str">
        <f>IF('Council Own'!K94="A","A"," ")</f>
        <v xml:space="preserve"> </v>
      </c>
      <c r="Q178" s="369"/>
      <c r="R178" s="418" t="str">
        <f>'Council Own'!C142</f>
        <v>&lt;List Requirement Here&gt;</v>
      </c>
      <c r="S178" s="379" t="str">
        <f>IF('Council Own'!K142="A","A"," ")</f>
        <v xml:space="preserve"> </v>
      </c>
    </row>
    <row r="179" spans="1:19" x14ac:dyDescent="0.2">
      <c r="E179" s="586" t="str">
        <f>'Fun Patches'!C43</f>
        <v>&lt;LIST PATCH HERE&gt;</v>
      </c>
      <c r="F179" s="587"/>
      <c r="G179" s="379" t="str">
        <f>IF('Fun Patches'!K43="A","A"," ")</f>
        <v xml:space="preserve"> </v>
      </c>
      <c r="I179" s="369">
        <v>5</v>
      </c>
      <c r="J179" s="418" t="str">
        <f>'Council Own'!C47</f>
        <v>&lt;List Requirement Here&gt;</v>
      </c>
      <c r="K179" s="379" t="str">
        <f>IF('Council Own'!K47="A","A"," ")</f>
        <v xml:space="preserve"> </v>
      </c>
      <c r="M179" s="369">
        <v>5</v>
      </c>
      <c r="N179" s="418" t="str">
        <f>'Council Own'!C95</f>
        <v>&lt;List Requirement Here&gt;</v>
      </c>
      <c r="O179" s="379" t="str">
        <f>IF('Council Own'!K95="A","A"," ")</f>
        <v xml:space="preserve"> </v>
      </c>
      <c r="Q179" s="369">
        <v>5</v>
      </c>
      <c r="R179" s="418" t="str">
        <f>'Council Own'!C143</f>
        <v>&lt;List Requirement Here&gt;</v>
      </c>
      <c r="S179" s="379" t="str">
        <f>IF('Council Own'!K143="A","A"," ")</f>
        <v xml:space="preserve"> </v>
      </c>
    </row>
    <row r="180" spans="1:19" x14ac:dyDescent="0.2">
      <c r="E180" s="586" t="str">
        <f>'Fun Patches'!C44</f>
        <v>&lt;LIST PATCH HERE&gt;</v>
      </c>
      <c r="F180" s="587"/>
      <c r="G180" s="379" t="str">
        <f>IF('Fun Patches'!K44="A","A"," ")</f>
        <v xml:space="preserve"> </v>
      </c>
      <c r="I180" s="369"/>
      <c r="J180" s="418" t="str">
        <f>'Council Own'!C48</f>
        <v>&lt;List Requirement Here&gt;</v>
      </c>
      <c r="K180" s="379" t="str">
        <f>IF('Council Own'!K48="A","A"," ")</f>
        <v xml:space="preserve"> </v>
      </c>
      <c r="M180" s="369"/>
      <c r="N180" s="418" t="str">
        <f>'Council Own'!C96</f>
        <v>&lt;List Requirement Here&gt;</v>
      </c>
      <c r="O180" s="379" t="str">
        <f>IF('Council Own'!K96="A","A"," ")</f>
        <v xml:space="preserve"> </v>
      </c>
      <c r="Q180" s="369"/>
      <c r="R180" s="418" t="str">
        <f>'Council Own'!C144</f>
        <v>&lt;List Requirement Here&gt;</v>
      </c>
      <c r="S180" s="379" t="str">
        <f>IF('Council Own'!K144="A","A"," ")</f>
        <v xml:space="preserve"> </v>
      </c>
    </row>
    <row r="181" spans="1:19" x14ac:dyDescent="0.2">
      <c r="E181" s="586" t="str">
        <f>'Fun Patches'!C45</f>
        <v>&lt;LIST PATCH HERE&gt;</v>
      </c>
      <c r="F181" s="587"/>
      <c r="G181" s="379" t="str">
        <f>IF('Fun Patches'!K45="A","A"," ")</f>
        <v xml:space="preserve"> </v>
      </c>
      <c r="I181" s="369"/>
      <c r="J181" s="418" t="str">
        <f>'Council Own'!C49</f>
        <v>&lt;List Requirement Here&gt;</v>
      </c>
      <c r="K181" s="379" t="str">
        <f>IF('Council Own'!K49="A","A"," ")</f>
        <v xml:space="preserve"> </v>
      </c>
      <c r="M181" s="369"/>
      <c r="N181" s="418" t="str">
        <f>'Council Own'!C97</f>
        <v>&lt;List Requirement Here&gt;</v>
      </c>
      <c r="O181" s="379" t="str">
        <f>IF('Council Own'!K97="A","A"," ")</f>
        <v xml:space="preserve"> </v>
      </c>
      <c r="Q181" s="369"/>
      <c r="R181" s="418" t="str">
        <f>'Council Own'!C145</f>
        <v>&lt;List Requirement Here&gt;</v>
      </c>
      <c r="S181" s="379" t="str">
        <f>IF('Council Own'!K145="A","A"," ")</f>
        <v xml:space="preserve"> </v>
      </c>
    </row>
    <row r="182" spans="1:19" x14ac:dyDescent="0.2">
      <c r="E182" s="586" t="str">
        <f>'Fun Patches'!C46</f>
        <v>&lt;LIST PATCH HERE&gt;</v>
      </c>
      <c r="F182" s="587"/>
      <c r="G182" s="379" t="str">
        <f>IF('Fun Patches'!K46="A","A"," ")</f>
        <v xml:space="preserve"> </v>
      </c>
      <c r="I182" s="369"/>
      <c r="J182" s="418" t="str">
        <f>'Council Own'!C50</f>
        <v>&lt;List Requirement Here&gt;</v>
      </c>
      <c r="K182" s="379" t="str">
        <f>IF('Council Own'!K50="A","A"," ")</f>
        <v xml:space="preserve"> </v>
      </c>
      <c r="M182" s="369"/>
      <c r="N182" s="418" t="str">
        <f>'Council Own'!C98</f>
        <v>&lt;List Requirement Here&gt;</v>
      </c>
      <c r="O182" s="379" t="str">
        <f>IF('Council Own'!K98="A","A"," ")</f>
        <v xml:space="preserve"> </v>
      </c>
      <c r="Q182" s="369"/>
      <c r="R182" s="418" t="str">
        <f>'Council Own'!C146</f>
        <v>&lt;List Requirement Here&gt;</v>
      </c>
      <c r="S182" s="379" t="str">
        <f>IF('Council Own'!K146="A","A"," ")</f>
        <v xml:space="preserve"> </v>
      </c>
    </row>
    <row r="183" spans="1:19" x14ac:dyDescent="0.2">
      <c r="E183" s="588" t="str">
        <f>'Fun Patches'!C47</f>
        <v>&lt;LIST PATCH HERE&gt;</v>
      </c>
      <c r="F183" s="589"/>
      <c r="G183" s="372" t="str">
        <f>IF('Fun Patches'!K47="A","A"," ")</f>
        <v xml:space="preserve"> </v>
      </c>
      <c r="I183" s="416"/>
      <c r="J183" s="385"/>
      <c r="K183" s="425"/>
    </row>
    <row r="184" spans="1:19" x14ac:dyDescent="0.2">
      <c r="E184" s="586" t="str">
        <f>'Fun Patches'!C48</f>
        <v>&lt;LIST PATCH HERE&gt;</v>
      </c>
      <c r="F184" s="587"/>
      <c r="G184" s="379" t="str">
        <f>IF('Fun Patches'!K48="A","A"," ")</f>
        <v xml:space="preserve"> </v>
      </c>
      <c r="I184" s="416"/>
      <c r="J184" s="385"/>
      <c r="K184" s="425"/>
    </row>
    <row r="185" spans="1:19" x14ac:dyDescent="0.2">
      <c r="E185" s="586" t="str">
        <f>'Fun Patches'!C49</f>
        <v>&lt;LIST PATCH HERE&gt;</v>
      </c>
      <c r="F185" s="587"/>
      <c r="G185" s="379" t="str">
        <f>IF('Fun Patches'!K49="A","A"," ")</f>
        <v xml:space="preserve"> </v>
      </c>
      <c r="I185" s="416"/>
      <c r="J185" s="385"/>
      <c r="K185" s="425"/>
    </row>
    <row r="186" spans="1:19" x14ac:dyDescent="0.2">
      <c r="A186" s="578" t="s">
        <v>81</v>
      </c>
      <c r="B186" s="579"/>
      <c r="C186" s="579"/>
      <c r="E186" s="586" t="str">
        <f>'Fun Patches'!C50</f>
        <v>&lt;LIST PATCH HERE&gt;</v>
      </c>
      <c r="F186" s="587"/>
      <c r="G186" s="379" t="str">
        <f>IF('Fun Patches'!K50="A","A"," ")</f>
        <v xml:space="preserve"> </v>
      </c>
      <c r="I186" s="416"/>
      <c r="J186" s="385"/>
      <c r="K186" s="425"/>
    </row>
    <row r="187" spans="1:19" x14ac:dyDescent="0.2">
      <c r="A187" s="580" t="s">
        <v>78</v>
      </c>
      <c r="B187" s="581"/>
      <c r="C187" s="582"/>
      <c r="E187" s="586" t="str">
        <f>'Fun Patches'!C51</f>
        <v>&lt;LIST PATCH HERE&gt;</v>
      </c>
      <c r="F187" s="587"/>
      <c r="G187" s="379" t="str">
        <f>IF('Fun Patches'!K51="A","A"," ")</f>
        <v xml:space="preserve"> </v>
      </c>
      <c r="I187" s="416"/>
      <c r="J187" s="385"/>
      <c r="K187" s="425"/>
    </row>
    <row r="188" spans="1:19" x14ac:dyDescent="0.2">
      <c r="A188" s="580" t="s">
        <v>79</v>
      </c>
      <c r="B188" s="581"/>
      <c r="C188" s="582"/>
      <c r="E188" s="586" t="str">
        <f>'Fun Patches'!C52</f>
        <v>&lt;LIST PATCH HERE&gt;</v>
      </c>
      <c r="F188" s="587"/>
      <c r="G188" s="379" t="str">
        <f>IF('Fun Patches'!K52="A","A"," ")</f>
        <v xml:space="preserve"> </v>
      </c>
      <c r="I188" s="416"/>
      <c r="J188" s="385"/>
      <c r="K188" s="425"/>
    </row>
    <row r="189" spans="1:19" x14ac:dyDescent="0.2">
      <c r="A189" s="595" t="s">
        <v>80</v>
      </c>
      <c r="B189" s="596"/>
      <c r="C189" s="597"/>
      <c r="E189" s="586" t="str">
        <f>'Fun Patches'!C53</f>
        <v>&lt;LIST PATCH HERE&gt;</v>
      </c>
      <c r="F189" s="587"/>
      <c r="G189" s="379" t="str">
        <f>IF('Fun Patches'!K53="A","A"," ")</f>
        <v xml:space="preserve"> </v>
      </c>
      <c r="J189" s="376"/>
      <c r="K189" s="376"/>
    </row>
    <row r="190" spans="1:19" x14ac:dyDescent="0.2">
      <c r="E190" s="586" t="str">
        <f>'Fun Patches'!C54</f>
        <v>&lt;LIST PATCH HERE&gt;</v>
      </c>
      <c r="F190" s="587"/>
      <c r="G190" s="379" t="str">
        <f>IF('Fun Patches'!K54="A","A"," ")</f>
        <v xml:space="preserve"> </v>
      </c>
    </row>
    <row r="191" spans="1:19" x14ac:dyDescent="0.2">
      <c r="E191" s="416"/>
      <c r="F191" s="385"/>
      <c r="G191" s="425"/>
    </row>
    <row r="222" spans="1:3" x14ac:dyDescent="0.2">
      <c r="A222" s="424"/>
      <c r="B222" s="424"/>
      <c r="C222" s="424"/>
    </row>
    <row r="225" spans="1:3" x14ac:dyDescent="0.2">
      <c r="A225" s="424"/>
      <c r="B225" s="424"/>
      <c r="C225" s="424"/>
    </row>
    <row r="226" spans="1:3" x14ac:dyDescent="0.2">
      <c r="A226" s="424"/>
      <c r="B226" s="424"/>
      <c r="C226" s="424"/>
    </row>
    <row r="227" spans="1:3" x14ac:dyDescent="0.2">
      <c r="A227" s="424"/>
      <c r="B227" s="424"/>
      <c r="C227" s="424"/>
    </row>
    <row r="228" spans="1:3" x14ac:dyDescent="0.2">
      <c r="A228" s="424"/>
      <c r="B228" s="424"/>
      <c r="C228" s="424"/>
    </row>
    <row r="229" spans="1:3" x14ac:dyDescent="0.2">
      <c r="A229" s="424"/>
      <c r="B229" s="424"/>
      <c r="C229" s="424"/>
    </row>
  </sheetData>
  <sheetProtection password="EB7E" sheet="1" objects="1" scenarios="1" selectLockedCells="1" selectUnlockedCells="1"/>
  <mergeCells count="178">
    <mergeCell ref="A188:C188"/>
    <mergeCell ref="E188:F188"/>
    <mergeCell ref="A189:C189"/>
    <mergeCell ref="E189:F189"/>
    <mergeCell ref="E190:F190"/>
    <mergeCell ref="E183:F183"/>
    <mergeCell ref="E184:F184"/>
    <mergeCell ref="E185:F185"/>
    <mergeCell ref="A186:C186"/>
    <mergeCell ref="E186:F186"/>
    <mergeCell ref="A187:C187"/>
    <mergeCell ref="E187:F187"/>
    <mergeCell ref="E177:F177"/>
    <mergeCell ref="E178:F178"/>
    <mergeCell ref="E179:F179"/>
    <mergeCell ref="E180:F180"/>
    <mergeCell ref="E181:F181"/>
    <mergeCell ref="E182:F182"/>
    <mergeCell ref="E171:F171"/>
    <mergeCell ref="E172:F172"/>
    <mergeCell ref="E173:F173"/>
    <mergeCell ref="E174:F174"/>
    <mergeCell ref="E175:F175"/>
    <mergeCell ref="E176:F176"/>
    <mergeCell ref="E165:F165"/>
    <mergeCell ref="E166:F166"/>
    <mergeCell ref="E167:F167"/>
    <mergeCell ref="E168:F168"/>
    <mergeCell ref="E169:F169"/>
    <mergeCell ref="E170:F170"/>
    <mergeCell ref="E159:F159"/>
    <mergeCell ref="E160:F160"/>
    <mergeCell ref="E161:F161"/>
    <mergeCell ref="E162:F162"/>
    <mergeCell ref="E163:F163"/>
    <mergeCell ref="E164:F164"/>
    <mergeCell ref="E153:F153"/>
    <mergeCell ref="E154:F154"/>
    <mergeCell ref="E155:F155"/>
    <mergeCell ref="E156:F156"/>
    <mergeCell ref="E157:F157"/>
    <mergeCell ref="E158:F158"/>
    <mergeCell ref="A148:B148"/>
    <mergeCell ref="E148:F148"/>
    <mergeCell ref="E149:F149"/>
    <mergeCell ref="E150:F150"/>
    <mergeCell ref="E151:F151"/>
    <mergeCell ref="E152:F152"/>
    <mergeCell ref="A145:B145"/>
    <mergeCell ref="E145:F145"/>
    <mergeCell ref="A146:B146"/>
    <mergeCell ref="E146:F146"/>
    <mergeCell ref="A147:B147"/>
    <mergeCell ref="E147:F147"/>
    <mergeCell ref="A142:C142"/>
    <mergeCell ref="E142:F142"/>
    <mergeCell ref="A143:B143"/>
    <mergeCell ref="E143:F143"/>
    <mergeCell ref="A144:B144"/>
    <mergeCell ref="E144:F144"/>
    <mergeCell ref="A140:C140"/>
    <mergeCell ref="E140:G140"/>
    <mergeCell ref="I140:K140"/>
    <mergeCell ref="M140:O140"/>
    <mergeCell ref="Q140:S140"/>
    <mergeCell ref="E141:F141"/>
    <mergeCell ref="Q111:R111"/>
    <mergeCell ref="Q117:R117"/>
    <mergeCell ref="I122:K122"/>
    <mergeCell ref="Q124:S124"/>
    <mergeCell ref="E126:G126"/>
    <mergeCell ref="A131:C131"/>
    <mergeCell ref="I101:K101"/>
    <mergeCell ref="A104:C104"/>
    <mergeCell ref="E105:G105"/>
    <mergeCell ref="Q105:R105"/>
    <mergeCell ref="M108:O108"/>
    <mergeCell ref="A110:C110"/>
    <mergeCell ref="Q95:R95"/>
    <mergeCell ref="Q96:R96"/>
    <mergeCell ref="M97:O97"/>
    <mergeCell ref="Q97:R97"/>
    <mergeCell ref="Q98:R98"/>
    <mergeCell ref="Q99:R99"/>
    <mergeCell ref="Q89:R89"/>
    <mergeCell ref="Q90:R90"/>
    <mergeCell ref="Q91:R91"/>
    <mergeCell ref="Q92:R92"/>
    <mergeCell ref="Q93:R93"/>
    <mergeCell ref="Q94:R94"/>
    <mergeCell ref="A85:B85"/>
    <mergeCell ref="Q85:R85"/>
    <mergeCell ref="Q86:R86"/>
    <mergeCell ref="A87:C87"/>
    <mergeCell ref="Q87:R87"/>
    <mergeCell ref="B88:C88"/>
    <mergeCell ref="Q88:R88"/>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76:B76"/>
    <mergeCell ref="M76:O76"/>
    <mergeCell ref="Q76:R76"/>
    <mergeCell ref="A77:B77"/>
    <mergeCell ref="Q77:R77"/>
    <mergeCell ref="A78:B78"/>
    <mergeCell ref="Q78:R78"/>
    <mergeCell ref="A73:B73"/>
    <mergeCell ref="Q73:R73"/>
    <mergeCell ref="A74:B74"/>
    <mergeCell ref="Q74:R74"/>
    <mergeCell ref="A75:B75"/>
    <mergeCell ref="Q75:R75"/>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Q28:S28"/>
    <mergeCell ref="M32:O32"/>
    <mergeCell ref="I36:K36"/>
    <mergeCell ref="E40:G40"/>
    <mergeCell ref="A44:C44"/>
    <mergeCell ref="Q49:S49"/>
    <mergeCell ref="A18:B18"/>
    <mergeCell ref="A19:B19"/>
    <mergeCell ref="E19:G19"/>
    <mergeCell ref="A20:B20"/>
    <mergeCell ref="A21:B21"/>
    <mergeCell ref="A23:C23"/>
    <mergeCell ref="A13:B13"/>
    <mergeCell ref="A14:B14"/>
    <mergeCell ref="A15:B15"/>
    <mergeCell ref="I15:K15"/>
    <mergeCell ref="A16:C16"/>
    <mergeCell ref="A17:B17"/>
    <mergeCell ref="A8:B8"/>
    <mergeCell ref="A9:B9"/>
    <mergeCell ref="A10:C10"/>
    <mergeCell ref="A11:B11"/>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s>
  <pageMargins left="0.75" right="0.75" top="0.4" bottom="0.2" header="0.2" footer="0.2"/>
  <pageSetup scale="64" fitToHeight="0" orientation="landscape" horizontalDpi="300" verticalDpi="300" r:id="rId1"/>
  <headerFooter alignWithMargins="0">
    <oddHeader>&amp;C&amp;"Arial,Bold"&amp;12CadetteTrax - &amp;10&amp;D</oddHeader>
  </headerFooter>
  <rowBreaks count="1" manualBreakCount="1">
    <brk id="69" max="1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9"/>
  <sheetViews>
    <sheetView showGridLines="0" zoomScale="90" zoomScaleNormal="90" workbookViewId="0">
      <selection activeCell="A2" sqref="A2"/>
    </sheetView>
  </sheetViews>
  <sheetFormatPr defaultRowHeight="12.75" x14ac:dyDescent="0.2"/>
  <cols>
    <col min="1" max="1" width="2.7109375" style="363" customWidth="1"/>
    <col min="2" max="2" width="30.7109375" style="363" customWidth="1"/>
    <col min="3" max="4" width="2.5703125" style="363" customWidth="1"/>
    <col min="5" max="5" width="2.7109375" style="363" bestFit="1" customWidth="1"/>
    <col min="6" max="6" width="30.28515625" style="363" customWidth="1"/>
    <col min="7" max="7" width="3" style="363" customWidth="1"/>
    <col min="8" max="8" width="3.140625" style="363" customWidth="1"/>
    <col min="9" max="9" width="2" style="363" customWidth="1"/>
    <col min="10" max="10" width="30.28515625" style="363" customWidth="1"/>
    <col min="11" max="11" width="3" style="363" customWidth="1"/>
    <col min="12" max="12" width="3.140625" style="363" customWidth="1"/>
    <col min="13" max="13" width="2" style="363" customWidth="1"/>
    <col min="14" max="14" width="30.28515625" style="363" customWidth="1"/>
    <col min="15" max="16" width="3" style="363" customWidth="1"/>
    <col min="17" max="17" width="2.7109375" style="363" customWidth="1"/>
    <col min="18" max="18" width="30.5703125" style="363" customWidth="1"/>
    <col min="19" max="19" width="2.7109375" style="363" customWidth="1"/>
    <col min="20" max="16384" width="9.140625" style="363"/>
  </cols>
  <sheetData>
    <row r="1" spans="1:21" ht="21" customHeight="1" x14ac:dyDescent="0.35">
      <c r="A1" s="619" t="str">
        <f ca="1">MID(CELL("filename",A1),FIND(IF(ISERROR(FIND("]",CELL("filename",A1))),"$","]"),CELL("filename",A1))+1,256)</f>
        <v>Honor</v>
      </c>
      <c r="B1" s="620"/>
      <c r="C1" s="620"/>
      <c r="D1" s="388"/>
      <c r="E1" s="610" t="s">
        <v>16</v>
      </c>
      <c r="F1" s="615"/>
      <c r="G1" s="615"/>
      <c r="I1" s="610" t="s">
        <v>16</v>
      </c>
      <c r="J1" s="610"/>
      <c r="K1" s="610"/>
      <c r="M1" s="610" t="s">
        <v>16</v>
      </c>
      <c r="N1" s="610"/>
      <c r="O1" s="610"/>
      <c r="Q1" s="610" t="s">
        <v>16</v>
      </c>
      <c r="R1" s="610"/>
      <c r="S1" s="610"/>
      <c r="T1" s="361"/>
      <c r="U1" s="361"/>
    </row>
    <row r="2" spans="1:21" s="367" customFormat="1" ht="13.5" thickBot="1" x14ac:dyDescent="0.25">
      <c r="A2" s="364"/>
      <c r="B2" s="365"/>
      <c r="C2" s="366" t="s">
        <v>17</v>
      </c>
      <c r="D2" s="365"/>
      <c r="E2" s="583" t="str">
        <f>Badges!B52</f>
        <v>Public Speaker</v>
      </c>
      <c r="F2" s="584"/>
      <c r="G2" s="584"/>
      <c r="H2" s="363"/>
      <c r="I2" s="583" t="str">
        <f>Badges!B122</f>
        <v>Book Artist</v>
      </c>
      <c r="J2" s="584"/>
      <c r="K2" s="584"/>
      <c r="L2" s="363"/>
      <c r="M2" s="583" t="str">
        <f>Badges!B191</f>
        <v>Trailblazing</v>
      </c>
      <c r="N2" s="584"/>
      <c r="O2" s="584"/>
      <c r="Q2" s="583" t="str">
        <f>Badges!B261</f>
        <v>Animal Helpers</v>
      </c>
      <c r="R2" s="584"/>
      <c r="S2" s="584"/>
      <c r="T2" s="361"/>
      <c r="U2" s="361"/>
    </row>
    <row r="3" spans="1:21" x14ac:dyDescent="0.2">
      <c r="A3" s="617" t="s">
        <v>147</v>
      </c>
      <c r="B3" s="618"/>
      <c r="C3" s="368">
        <f>INT(COUNTIF(C5:C21,"C"))+INT(COUNTIF(C73:C85,"C"))</f>
        <v>2</v>
      </c>
      <c r="E3" s="369">
        <v>2</v>
      </c>
      <c r="F3" s="370" t="str">
        <f>Badges!C57</f>
        <v>Focus on body language</v>
      </c>
      <c r="G3" s="371"/>
      <c r="I3" s="369">
        <v>3</v>
      </c>
      <c r="J3" s="370" t="str">
        <f>Badges!C131</f>
        <v>Try out book artist techniques</v>
      </c>
      <c r="K3" s="371"/>
      <c r="M3" s="369">
        <v>4</v>
      </c>
      <c r="N3" s="370" t="str">
        <f>Badges!C204</f>
        <v>Gain some trailblazing know-how</v>
      </c>
      <c r="O3" s="371"/>
      <c r="Q3" s="369">
        <v>5</v>
      </c>
      <c r="R3" s="370" t="str">
        <f>Badges!C278</f>
        <v>Look at how animals might help us</v>
      </c>
      <c r="S3" s="371"/>
      <c r="T3" s="361"/>
      <c r="U3" s="361"/>
    </row>
    <row r="4" spans="1:21" x14ac:dyDescent="0.2">
      <c r="A4" s="577" t="str">
        <f>Summary!A3</f>
        <v>It's Your World -- Change It!</v>
      </c>
      <c r="B4" s="577"/>
      <c r="C4" s="577"/>
      <c r="E4" s="369"/>
      <c r="F4" s="370" t="str">
        <f>Badges!C58</f>
        <v>Get a group together and play</v>
      </c>
      <c r="G4" s="372" t="str">
        <f>IF(Badges!L58="A","A"," ")</f>
        <v xml:space="preserve"> </v>
      </c>
      <c r="I4" s="369"/>
      <c r="J4" s="370" t="str">
        <f>Badges!C132</f>
        <v>Fold method and glue method</v>
      </c>
      <c r="K4" s="372" t="str">
        <f>IF(Badges!L132="A","A"," ")</f>
        <v xml:space="preserve"> </v>
      </c>
      <c r="M4" s="369"/>
      <c r="N4" s="370" t="str">
        <f>Badges!C205</f>
        <v>Learn how to purify water</v>
      </c>
      <c r="O4" s="372" t="str">
        <f>IF(Badges!L205="A","A"," ")</f>
        <v xml:space="preserve"> </v>
      </c>
      <c r="Q4" s="369"/>
      <c r="R4" s="370" t="str">
        <f>Badges!C279</f>
        <v>Get a sense of different animals'</v>
      </c>
      <c r="S4" s="372" t="str">
        <f>IF(Badges!L279="A","A"," ")</f>
        <v>A</v>
      </c>
      <c r="T4" s="361"/>
      <c r="U4" s="361"/>
    </row>
    <row r="5" spans="1:21" ht="12.75" customHeight="1" x14ac:dyDescent="0.2">
      <c r="A5" s="608" t="str">
        <f>Summary!A4</f>
        <v>Digital Movie Maker</v>
      </c>
      <c r="B5" s="609"/>
      <c r="C5" s="373" t="str">
        <f>IF(Badges!L28="C","C",IF(Badges!L28="P","P",""))</f>
        <v>C</v>
      </c>
      <c r="E5" s="369"/>
      <c r="F5" s="370" t="str">
        <f>Badges!C59</f>
        <v>Videotape yourself miming one</v>
      </c>
      <c r="G5" s="372" t="str">
        <f>IF(Badges!L59="A","A"," ")</f>
        <v xml:space="preserve"> </v>
      </c>
      <c r="I5" s="369"/>
      <c r="J5" s="370" t="str">
        <f>Badges!C133</f>
        <v>Fold method and stitch method</v>
      </c>
      <c r="K5" s="372" t="str">
        <f>IF(Badges!L133="A","A"," ")</f>
        <v xml:space="preserve"> </v>
      </c>
      <c r="M5" s="369"/>
      <c r="N5" s="370" t="str">
        <f>Badges!C206</f>
        <v>Practice navigating with a map and</v>
      </c>
      <c r="O5" s="372" t="str">
        <f>IF(Badges!L206="A","A"," ")</f>
        <v xml:space="preserve"> </v>
      </c>
      <c r="Q5" s="369"/>
      <c r="R5" s="370" t="str">
        <f>Badges!C280</f>
        <v>Talk to an animal expert at a zoo</v>
      </c>
      <c r="S5" s="372" t="str">
        <f>IF(Badges!L280="A","A"," ")</f>
        <v xml:space="preserve"> </v>
      </c>
      <c r="T5" s="361"/>
      <c r="U5" s="361"/>
    </row>
    <row r="6" spans="1:21" ht="12.75" customHeight="1" x14ac:dyDescent="0.2">
      <c r="A6" s="606" t="str">
        <f>Summary!A5</f>
        <v>Eating for Beauty</v>
      </c>
      <c r="B6" s="607"/>
      <c r="C6" s="374" t="str">
        <f>IF(Badges!L51="C","C",IF(Badges!L51="P","P",""))</f>
        <v/>
      </c>
      <c r="E6" s="369"/>
      <c r="F6" s="370" t="str">
        <f>Badges!C60</f>
        <v>Pretend an item is something else</v>
      </c>
      <c r="G6" s="372" t="str">
        <f>IF(Badges!L60="A","A"," ")</f>
        <v xml:space="preserve"> </v>
      </c>
      <c r="I6" s="369"/>
      <c r="J6" s="370" t="str">
        <f>Badges!C134</f>
        <v>Glue method and stitch method</v>
      </c>
      <c r="K6" s="372" t="str">
        <f>IF(Badges!L134="A","A"," ")</f>
        <v xml:space="preserve"> </v>
      </c>
      <c r="M6" s="369"/>
      <c r="N6" s="370" t="str">
        <f>Badges!C207</f>
        <v>Pitch your tent three times in three</v>
      </c>
      <c r="O6" s="372" t="str">
        <f>IF(Badges!L207="A","A"," ")</f>
        <v xml:space="preserve"> </v>
      </c>
      <c r="Q6" s="369"/>
      <c r="R6" s="370" t="str">
        <f>Badges!C281</f>
        <v>Practice being a scientist</v>
      </c>
      <c r="S6" s="372" t="str">
        <f>IF(Badges!L281="A","A"," ")</f>
        <v xml:space="preserve"> </v>
      </c>
      <c r="T6" s="361"/>
      <c r="U6" s="361"/>
    </row>
    <row r="7" spans="1:21" x14ac:dyDescent="0.2">
      <c r="A7" s="606" t="str">
        <f>Summary!A6</f>
        <v>Public Speaker</v>
      </c>
      <c r="B7" s="607"/>
      <c r="C7" s="374" t="str">
        <f>IF(Badges!L74="C","C",IF(Badges!L74="P","P",""))</f>
        <v/>
      </c>
      <c r="E7" s="369">
        <v>3</v>
      </c>
      <c r="F7" s="370" t="str">
        <f>Badges!C61</f>
        <v>Find your voice</v>
      </c>
      <c r="G7" s="371"/>
      <c r="I7" s="369">
        <v>4</v>
      </c>
      <c r="J7" s="370" t="str">
        <f>Badges!C135</f>
        <v>Focus on function</v>
      </c>
      <c r="K7" s="371"/>
      <c r="M7" s="369">
        <v>5</v>
      </c>
      <c r="N7" s="370" t="str">
        <f>Badges!C208</f>
        <v>Head out on the trail</v>
      </c>
      <c r="O7" s="371"/>
      <c r="Q7" s="583" t="str">
        <f>Badges!B284</f>
        <v>Field Day</v>
      </c>
      <c r="R7" s="584"/>
      <c r="S7" s="584"/>
    </row>
    <row r="8" spans="1:21" x14ac:dyDescent="0.2">
      <c r="A8" s="606" t="str">
        <f>Summary!A7</f>
        <v>Science of Happiness</v>
      </c>
      <c r="B8" s="607"/>
      <c r="C8" s="374" t="str">
        <f>IF(Badges!L97="C","C",IF(Badges!L97="P","P",""))</f>
        <v/>
      </c>
      <c r="E8" s="369"/>
      <c r="F8" s="370" t="str">
        <f>Badges!C62</f>
        <v>Repeat one word, one sentence, and</v>
      </c>
      <c r="G8" s="372" t="str">
        <f>IF(Badges!L62="A","A"," ")</f>
        <v xml:space="preserve"> </v>
      </c>
      <c r="I8" s="369"/>
      <c r="J8" s="370" t="str">
        <f>Badges!C136</f>
        <v>Make an organizational book</v>
      </c>
      <c r="K8" s="372" t="str">
        <f>IF(Badges!L136="A","A"," ")</f>
        <v xml:space="preserve"> </v>
      </c>
      <c r="M8" s="369"/>
      <c r="N8" s="370" t="str">
        <f>Badges!C209</f>
        <v>Play stuff-sack dramatics</v>
      </c>
      <c r="O8" s="372" t="str">
        <f>IF(Badges!L209="A","A"," ")</f>
        <v xml:space="preserve"> </v>
      </c>
      <c r="Q8" s="369">
        <v>1</v>
      </c>
      <c r="R8" s="370" t="str">
        <f>Badges!C285</f>
        <v>Team up and dress up</v>
      </c>
      <c r="S8" s="371"/>
    </row>
    <row r="9" spans="1:21" x14ac:dyDescent="0.2">
      <c r="A9" s="613" t="str">
        <f>Summary!A8</f>
        <v>Screenwriter</v>
      </c>
      <c r="B9" s="614"/>
      <c r="C9" s="375" t="str">
        <f>IF(Badges!L120="C","C",IF(Badges!L120="P","P",""))</f>
        <v/>
      </c>
      <c r="E9" s="369"/>
      <c r="F9" s="370" t="str">
        <f>Badges!C63</f>
        <v>Tell your own story, from birth until</v>
      </c>
      <c r="G9" s="372" t="str">
        <f>IF(Badges!L63="A","A"," ")</f>
        <v xml:space="preserve"> </v>
      </c>
      <c r="I9" s="369"/>
      <c r="J9" s="370" t="str">
        <f>Badges!C137</f>
        <v>Make a scrapbook, memory book,</v>
      </c>
      <c r="K9" s="372" t="str">
        <f>IF(Badges!L137="A","A"," ")</f>
        <v xml:space="preserve"> </v>
      </c>
      <c r="M9" s="369"/>
      <c r="N9" s="370" t="str">
        <f>Badges!C210</f>
        <v>See the stars</v>
      </c>
      <c r="O9" s="372" t="str">
        <f>IF(Badges!L210="A","A"," ")</f>
        <v xml:space="preserve"> </v>
      </c>
      <c r="Q9" s="369"/>
      <c r="R9" s="370" t="str">
        <f>Badges!C286</f>
        <v>Go, Blue! Go, Red!</v>
      </c>
      <c r="S9" s="372" t="str">
        <f>IF(Badges!L286="A","A"," ")</f>
        <v xml:space="preserve"> </v>
      </c>
    </row>
    <row r="10" spans="1:21" x14ac:dyDescent="0.2">
      <c r="A10" s="577" t="str">
        <f>Summary!A9</f>
        <v>It's Your Planet -- Love It!</v>
      </c>
      <c r="B10" s="577"/>
      <c r="C10" s="577"/>
      <c r="E10" s="369"/>
      <c r="F10" s="370" t="str">
        <f>Badges!C64</f>
        <v>Practice impressions of three</v>
      </c>
      <c r="G10" s="372" t="str">
        <f>IF(Badges!L64="A","A"," ")</f>
        <v xml:space="preserve"> </v>
      </c>
      <c r="I10" s="369"/>
      <c r="J10" s="370" t="str">
        <f>Badges!C138</f>
        <v>Make a gift book</v>
      </c>
      <c r="K10" s="372" t="str">
        <f>IF(Badges!L138="A","A"," ")</f>
        <v xml:space="preserve"> </v>
      </c>
      <c r="M10" s="369"/>
      <c r="N10" s="370" t="str">
        <f>Badges!C211</f>
        <v>Tell a progressive story</v>
      </c>
      <c r="O10" s="372" t="str">
        <f>IF(Badges!L211="A","A"," ")</f>
        <v xml:space="preserve"> </v>
      </c>
      <c r="Q10" s="369"/>
      <c r="R10" s="370" t="str">
        <f>Badges!C287</f>
        <v>Unique uniforms</v>
      </c>
      <c r="S10" s="372" t="str">
        <f>IF(Badges!L287="A","A"," ")</f>
        <v xml:space="preserve"> </v>
      </c>
    </row>
    <row r="11" spans="1:21" x14ac:dyDescent="0.2">
      <c r="A11" s="608" t="str">
        <f>Summary!A10</f>
        <v>Book Artist</v>
      </c>
      <c r="B11" s="609"/>
      <c r="C11" s="373" t="str">
        <f>IF(Badges!L144="C","C",IF(Badges!L144="P","P",""))</f>
        <v/>
      </c>
      <c r="E11" s="369">
        <v>4</v>
      </c>
      <c r="F11" s="370" t="str">
        <f>Badges!C65</f>
        <v>Choose or create a piece to perform</v>
      </c>
      <c r="G11" s="371"/>
      <c r="I11" s="369">
        <v>5</v>
      </c>
      <c r="J11" s="370" t="str">
        <f>Badges!C139</f>
        <v>Focus on style</v>
      </c>
      <c r="K11" s="371"/>
      <c r="M11" s="583" t="str">
        <f>Badges!B214</f>
        <v>Babysitter</v>
      </c>
      <c r="N11" s="584"/>
      <c r="O11" s="584"/>
      <c r="Q11" s="369"/>
      <c r="R11" s="370" t="str">
        <f>Badges!C288</f>
        <v>Theme costumes</v>
      </c>
      <c r="S11" s="372" t="str">
        <f>IF(Badges!L288="A","A"," ")</f>
        <v xml:space="preserve"> </v>
      </c>
    </row>
    <row r="12" spans="1:21" x14ac:dyDescent="0.2">
      <c r="A12" s="606" t="str">
        <f>Summary!A11</f>
        <v>Woodworker</v>
      </c>
      <c r="B12" s="607"/>
      <c r="C12" s="374" t="str">
        <f>IF(Badges!L167="C","C",IF(Badges!L167="P","P",""))</f>
        <v/>
      </c>
      <c r="E12" s="369"/>
      <c r="F12" s="370" t="str">
        <f>Badges!C66</f>
        <v>Write a speech about something</v>
      </c>
      <c r="G12" s="372" t="str">
        <f>IF(Badges!L66="A","A"," ")</f>
        <v xml:space="preserve"> </v>
      </c>
      <c r="I12" s="369"/>
      <c r="J12" s="370" t="str">
        <f>Badges!C140</f>
        <v xml:space="preserve">Make a book from something </v>
      </c>
      <c r="K12" s="372" t="str">
        <f>IF(Badges!L140="A","A"," ")</f>
        <v xml:space="preserve"> </v>
      </c>
      <c r="M12" s="369">
        <v>1</v>
      </c>
      <c r="N12" s="370" t="str">
        <f>Badges!C215</f>
        <v>Get to know how kids develop</v>
      </c>
      <c r="O12" s="371"/>
      <c r="Q12" s="369">
        <v>2</v>
      </c>
      <c r="R12" s="370" t="str">
        <f>Badges!C289</f>
        <v>Host a historical game</v>
      </c>
      <c r="S12" s="371"/>
    </row>
    <row r="13" spans="1:21" x14ac:dyDescent="0.2">
      <c r="A13" s="606" t="str">
        <f>Summary!A12</f>
        <v>Special Agent</v>
      </c>
      <c r="B13" s="607"/>
      <c r="C13" s="374" t="str">
        <f>IF(Badges!L190="C","C",IF(Badges!L190="P","P",""))</f>
        <v/>
      </c>
      <c r="E13" s="369"/>
      <c r="F13" s="370" t="str">
        <f>Badges!C67</f>
        <v>Create a piece for a character</v>
      </c>
      <c r="G13" s="372" t="str">
        <f>IF(Badges!L67="A","A"," ")</f>
        <v xml:space="preserve"> </v>
      </c>
      <c r="I13" s="369"/>
      <c r="J13" s="370" t="str">
        <f>Badges!C141</f>
        <v>Try a different binding technique or</v>
      </c>
      <c r="K13" s="372" t="str">
        <f>IF(Badges!L141="A","A"," ")</f>
        <v xml:space="preserve"> </v>
      </c>
      <c r="M13" s="369"/>
      <c r="N13" s="370" t="str">
        <f>Badges!C216</f>
        <v>Observe kids in person for at least</v>
      </c>
      <c r="O13" s="372" t="str">
        <f>IF(Badges!L216="A","A"," ")</f>
        <v xml:space="preserve"> </v>
      </c>
      <c r="Q13" s="369"/>
      <c r="R13" s="370" t="str">
        <f>Badges!C290</f>
        <v>An amazing race</v>
      </c>
      <c r="S13" s="372" t="str">
        <f>IF(Badges!L290="A","A"," ")</f>
        <v xml:space="preserve"> </v>
      </c>
    </row>
    <row r="14" spans="1:21" x14ac:dyDescent="0.2">
      <c r="A14" s="606" t="str">
        <f>Summary!A13</f>
        <v>Trailblazing</v>
      </c>
      <c r="B14" s="607"/>
      <c r="C14" s="374" t="str">
        <f>IF(Badges!L213="C","C",IF(Badges!L213="P","P",""))</f>
        <v/>
      </c>
      <c r="E14" s="369"/>
      <c r="F14" s="370" t="str">
        <f>Badges!C68</f>
        <v>Pick an existing piece</v>
      </c>
      <c r="G14" s="372" t="str">
        <f>IF(Badges!L68="A","A"," ")</f>
        <v xml:space="preserve"> </v>
      </c>
      <c r="I14" s="369"/>
      <c r="J14" s="370" t="str">
        <f>Badges!C142</f>
        <v>Get creative with the definition of</v>
      </c>
      <c r="K14" s="372" t="str">
        <f>IF(Badges!L142="A","A"," ")</f>
        <v xml:space="preserve"> </v>
      </c>
      <c r="M14" s="369"/>
      <c r="N14" s="370" t="str">
        <f>Badges!C217</f>
        <v xml:space="preserve">Ask an expert  </v>
      </c>
      <c r="O14" s="372" t="str">
        <f>IF(Badges!L217="A","A"," ")</f>
        <v xml:space="preserve"> </v>
      </c>
      <c r="Q14" s="369"/>
      <c r="R14" s="370" t="str">
        <f>Badges!C291</f>
        <v>Target practice</v>
      </c>
      <c r="S14" s="372" t="str">
        <f>IF(Badges!L291="A","A"," ")</f>
        <v xml:space="preserve"> </v>
      </c>
    </row>
    <row r="15" spans="1:21" x14ac:dyDescent="0.2">
      <c r="A15" s="613" t="str">
        <f>Summary!A14</f>
        <v>Babysitter</v>
      </c>
      <c r="B15" s="614"/>
      <c r="C15" s="375" t="str">
        <f>IF(Badges!L236="C","C",IF(Badges!L236="P","P",""))</f>
        <v/>
      </c>
      <c r="E15" s="369">
        <v>5</v>
      </c>
      <c r="F15" s="370" t="str">
        <f>Badges!C69</f>
        <v>Get onstage</v>
      </c>
      <c r="G15" s="371"/>
      <c r="I15" s="583" t="str">
        <f>Badges!B145</f>
        <v>Woodworker</v>
      </c>
      <c r="J15" s="584"/>
      <c r="K15" s="584"/>
      <c r="M15" s="369"/>
      <c r="N15" s="370" t="str">
        <f>Badges!C218</f>
        <v>Find information at the library or</v>
      </c>
      <c r="O15" s="372" t="str">
        <f>IF(Badges!L218="A","A"," ")</f>
        <v xml:space="preserve"> </v>
      </c>
      <c r="Q15" s="369"/>
      <c r="R15" s="370" t="str">
        <f>Badges!C292</f>
        <v>Tests of strength</v>
      </c>
      <c r="S15" s="372" t="str">
        <f>IF(Badges!L292="A","A"," ")</f>
        <v xml:space="preserve"> </v>
      </c>
    </row>
    <row r="16" spans="1:21" x14ac:dyDescent="0.2">
      <c r="A16" s="577" t="str">
        <f>Summary!A15</f>
        <v>It's Your Story -- Tell It!</v>
      </c>
      <c r="B16" s="577"/>
      <c r="C16" s="577"/>
      <c r="E16" s="369"/>
      <c r="F16" s="370" t="str">
        <f>Badges!C70</f>
        <v>Create a theater in your own home</v>
      </c>
      <c r="G16" s="372" t="str">
        <f>IF(Badges!L70="A","A"," ")</f>
        <v xml:space="preserve"> </v>
      </c>
      <c r="I16" s="369">
        <v>1</v>
      </c>
      <c r="J16" s="370" t="str">
        <f>Badges!C146</f>
        <v>Swing a hammer</v>
      </c>
      <c r="K16" s="371"/>
      <c r="M16" s="369">
        <v>2</v>
      </c>
      <c r="N16" s="370" t="str">
        <f>Badges!C219</f>
        <v>Prepare for challenges</v>
      </c>
      <c r="O16" s="371"/>
      <c r="Q16" s="369">
        <v>3</v>
      </c>
      <c r="R16" s="370" t="str">
        <f>Badges!C293</f>
        <v>Play a scientific game</v>
      </c>
      <c r="S16" s="371"/>
    </row>
    <row r="17" spans="1:19" x14ac:dyDescent="0.2">
      <c r="A17" s="608" t="str">
        <f>Summary!A16</f>
        <v>Night Owl</v>
      </c>
      <c r="B17" s="609"/>
      <c r="C17" s="373" t="str">
        <f>IF(Badges!L260="C","C",IF(Badges!L260="P","P",""))</f>
        <v/>
      </c>
      <c r="E17" s="369"/>
      <c r="F17" s="370" t="str">
        <f>Badges!C71</f>
        <v>Perform at school</v>
      </c>
      <c r="G17" s="372" t="str">
        <f>IF(Badges!L71="A","A"," ")</f>
        <v xml:space="preserve"> </v>
      </c>
      <c r="I17" s="369"/>
      <c r="J17" s="370" t="str">
        <f>Badges!C147</f>
        <v>Write your name in nails</v>
      </c>
      <c r="K17" s="372" t="str">
        <f>IF(Badges!L146="A","A"," ")</f>
        <v xml:space="preserve"> </v>
      </c>
      <c r="M17" s="369"/>
      <c r="N17" s="370" t="str">
        <f>Badges!C220</f>
        <v>Attend a babysitter training course</v>
      </c>
      <c r="O17" s="372" t="str">
        <f>IF(Badges!L220="A","A"," ")</f>
        <v xml:space="preserve"> </v>
      </c>
      <c r="Q17" s="369"/>
      <c r="R17" s="370" t="str">
        <f>Badges!C294</f>
        <v>Construction challenge</v>
      </c>
      <c r="S17" s="372" t="str">
        <f>IF(Badges!L294="A","A"," ")</f>
        <v xml:space="preserve"> </v>
      </c>
    </row>
    <row r="18" spans="1:19" x14ac:dyDescent="0.2">
      <c r="A18" s="606" t="str">
        <f>Summary!A17</f>
        <v>Animal Helpers</v>
      </c>
      <c r="B18" s="607"/>
      <c r="C18" s="374" t="str">
        <f>IF(Badges!L283="C","C",IF(Badges!L283="P","P",""))</f>
        <v>C</v>
      </c>
      <c r="E18" s="369"/>
      <c r="F18" s="370" t="str">
        <f>Badges!C72</f>
        <v>Go to your audience</v>
      </c>
      <c r="G18" s="372" t="str">
        <f>IF(Badges!L72="A","A"," ")</f>
        <v xml:space="preserve"> </v>
      </c>
      <c r="I18" s="369"/>
      <c r="J18" s="370" t="str">
        <f>Badges!C148</f>
        <v>Make a design with nails on wood</v>
      </c>
      <c r="K18" s="372" t="str">
        <f>IF(Badges!L147="A","A"," ")</f>
        <v xml:space="preserve"> </v>
      </c>
      <c r="M18" s="369"/>
      <c r="N18" s="370" t="str">
        <f>Badges!C221</f>
        <v>Interview five moms about what they</v>
      </c>
      <c r="O18" s="372" t="str">
        <f>IF(Badges!L221="A","A"," ")</f>
        <v xml:space="preserve"> </v>
      </c>
      <c r="Q18" s="369"/>
      <c r="R18" s="370" t="str">
        <f>Badges!C295</f>
        <v>Soar winners</v>
      </c>
      <c r="S18" s="372" t="str">
        <f>IF(Badges!L295="A","A"," ")</f>
        <v xml:space="preserve"> </v>
      </c>
    </row>
    <row r="19" spans="1:19" x14ac:dyDescent="0.2">
      <c r="A19" s="606" t="str">
        <f>Summary!A18</f>
        <v>Field Day</v>
      </c>
      <c r="B19" s="607"/>
      <c r="C19" s="374" t="str">
        <f>IF(Badges!L306="C","C",IF(Badges!L306="P","P",""))</f>
        <v/>
      </c>
      <c r="E19" s="583" t="str">
        <f>Badges!B75</f>
        <v>Science of Happiness</v>
      </c>
      <c r="F19" s="584"/>
      <c r="G19" s="584"/>
      <c r="I19" s="369"/>
      <c r="J19" s="370" t="str">
        <f>Badges!C149</f>
        <v>Create a sculpture</v>
      </c>
      <c r="K19" s="372" t="str">
        <f>IF(Badges!L148="A","A"," ")</f>
        <v xml:space="preserve"> </v>
      </c>
      <c r="M19" s="369"/>
      <c r="N19" s="370" t="str">
        <f>Badges!C222</f>
        <v>Interview five experienced babysitters</v>
      </c>
      <c r="O19" s="372" t="str">
        <f>IF(Badges!L222="A","A"," ")</f>
        <v xml:space="preserve"> </v>
      </c>
      <c r="Q19" s="369"/>
      <c r="R19" s="370" t="str">
        <f>Badges!C296</f>
        <v>Make it "flink."</v>
      </c>
      <c r="S19" s="372" t="str">
        <f>IF(Badges!L296="A","A"," ")</f>
        <v xml:space="preserve"> </v>
      </c>
    </row>
    <row r="20" spans="1:19" x14ac:dyDescent="0.2">
      <c r="A20" s="606" t="str">
        <f>Summary!A19</f>
        <v>Entrepreneur</v>
      </c>
      <c r="B20" s="607"/>
      <c r="C20" s="374" t="str">
        <f>IF(Badges!L329="C","C",IF(Badges!L329="P","P",""))</f>
        <v/>
      </c>
      <c r="E20" s="369">
        <v>1</v>
      </c>
      <c r="F20" s="370" t="str">
        <f>Badges!C76</f>
        <v>Make yourself happier</v>
      </c>
      <c r="G20" s="371"/>
      <c r="I20" s="369">
        <v>2</v>
      </c>
      <c r="J20" s="370" t="str">
        <f>Badges!C150</f>
        <v>Keep it level</v>
      </c>
      <c r="K20" s="371"/>
      <c r="M20" s="369">
        <v>3</v>
      </c>
      <c r="N20" s="370" t="str">
        <f>Badges!C223</f>
        <v>Focus on play</v>
      </c>
      <c r="O20" s="371"/>
      <c r="Q20" s="369">
        <v>4</v>
      </c>
      <c r="R20" s="370" t="str">
        <f>Badges!C297</f>
        <v>Find fun in fiction</v>
      </c>
      <c r="S20" s="371"/>
    </row>
    <row r="21" spans="1:19" x14ac:dyDescent="0.2">
      <c r="A21" s="606" t="str">
        <f>Summary!A20</f>
        <v>Netiquette</v>
      </c>
      <c r="B21" s="607"/>
      <c r="C21" s="374" t="str">
        <f>IF(Badges!L352="C","C",IF(Badges!L352="P","P",""))</f>
        <v/>
      </c>
      <c r="E21" s="369"/>
      <c r="F21" s="370" t="str">
        <f>Badges!C77</f>
        <v>Get into a state of "flow"</v>
      </c>
      <c r="G21" s="372" t="str">
        <f>IF(Badges!L77="A","A"," ")</f>
        <v xml:space="preserve"> </v>
      </c>
      <c r="I21" s="369"/>
      <c r="J21" s="370" t="str">
        <f>Badges!C151</f>
        <v>Level up</v>
      </c>
      <c r="K21" s="372" t="str">
        <f>IF(Badges!L150="A","A"," ")</f>
        <v xml:space="preserve"> </v>
      </c>
      <c r="M21" s="369"/>
      <c r="N21" s="370" t="str">
        <f>Badges!C224</f>
        <v>Interview an educational toy or game</v>
      </c>
      <c r="O21" s="372" t="str">
        <f>IF(Badges!L224="A","A"," ")</f>
        <v xml:space="preserve"> </v>
      </c>
      <c r="Q21" s="369"/>
      <c r="R21" s="370" t="str">
        <f>Badges!C298</f>
        <v>From read to reality</v>
      </c>
      <c r="S21" s="372" t="str">
        <f>IF(Badges!L298="A","A"," ")</f>
        <v xml:space="preserve"> </v>
      </c>
    </row>
    <row r="22" spans="1:19" x14ac:dyDescent="0.2">
      <c r="A22" s="376"/>
      <c r="B22" s="377"/>
      <c r="C22" s="415"/>
      <c r="E22" s="369"/>
      <c r="F22" s="370" t="str">
        <f>Badges!C78</f>
        <v>Count three blessings</v>
      </c>
      <c r="G22" s="372" t="str">
        <f>IF(Badges!L78="A","A"," ")</f>
        <v xml:space="preserve"> </v>
      </c>
      <c r="I22" s="369"/>
      <c r="J22" s="370" t="str">
        <f>Badges!C152</f>
        <v>Make it right</v>
      </c>
      <c r="K22" s="372" t="str">
        <f>IF(Badges!L151="A","A"," ")</f>
        <v xml:space="preserve"> </v>
      </c>
      <c r="M22" s="369"/>
      <c r="N22" s="370" t="str">
        <f>Badges!C225</f>
        <v>Observe kids at a toy store for two</v>
      </c>
      <c r="O22" s="372" t="str">
        <f>IF(Badges!L225="A","A"," ")</f>
        <v xml:space="preserve"> </v>
      </c>
      <c r="Q22" s="369"/>
      <c r="R22" s="370" t="str">
        <f>Badges!C299</f>
        <v>From virtual to reality</v>
      </c>
      <c r="S22" s="372" t="str">
        <f>IF(Badges!L299="A","A"," ")</f>
        <v xml:space="preserve"> </v>
      </c>
    </row>
    <row r="23" spans="1:19" x14ac:dyDescent="0.2">
      <c r="A23" s="583" t="str">
        <f>Badges!B6</f>
        <v>Digital Movie Maker</v>
      </c>
      <c r="B23" s="584"/>
      <c r="C23" s="584"/>
      <c r="E23" s="369"/>
      <c r="F23" s="370" t="str">
        <f>Badges!C79</f>
        <v>Stop and smell the roses</v>
      </c>
      <c r="G23" s="372" t="str">
        <f>IF(Badges!L79="A","A"," ")</f>
        <v xml:space="preserve"> </v>
      </c>
      <c r="I23" s="369"/>
      <c r="J23" s="370" t="str">
        <f>Badges!C153</f>
        <v>Do a survey</v>
      </c>
      <c r="K23" s="372" t="str">
        <f>IF(Badges!L152="A","A"," ")</f>
        <v xml:space="preserve"> </v>
      </c>
      <c r="M23" s="369"/>
      <c r="N23" s="370" t="str">
        <f>Badges!C226</f>
        <v>Volunteer for at least two hours</v>
      </c>
      <c r="O23" s="372" t="str">
        <f>IF(Badges!L226="A","A"," ")</f>
        <v xml:space="preserve"> </v>
      </c>
      <c r="Q23" s="369"/>
      <c r="R23" s="370" t="str">
        <f>Badges!C300</f>
        <v>From board to reality</v>
      </c>
      <c r="S23" s="372" t="str">
        <f>IF(Badges!L300="A","A"," ")</f>
        <v xml:space="preserve"> </v>
      </c>
    </row>
    <row r="24" spans="1:19" x14ac:dyDescent="0.2">
      <c r="A24" s="369">
        <v>1</v>
      </c>
      <c r="B24" s="370" t="str">
        <f>Badges!C7</f>
        <v>Learn digital video basics</v>
      </c>
      <c r="C24" s="371"/>
      <c r="E24" s="369">
        <v>2</v>
      </c>
      <c r="F24" s="370" t="str">
        <f>Badges!C80</f>
        <v>Think differently for happiness</v>
      </c>
      <c r="G24" s="371"/>
      <c r="I24" s="369">
        <v>3</v>
      </c>
      <c r="J24" s="370" t="str">
        <f>Badges!C154</f>
        <v>Use a screwdriver</v>
      </c>
      <c r="K24" s="371"/>
      <c r="M24" s="369">
        <v>4</v>
      </c>
      <c r="N24" s="370" t="str">
        <f>Badges!C227</f>
        <v>Find potential employers</v>
      </c>
      <c r="O24" s="371"/>
      <c r="Q24" s="369">
        <v>5</v>
      </c>
      <c r="R24" s="370" t="str">
        <f>Badges!C301</f>
        <v>Stage your grand finale</v>
      </c>
      <c r="S24" s="371"/>
    </row>
    <row r="25" spans="1:19" x14ac:dyDescent="0.2">
      <c r="A25" s="369"/>
      <c r="B25" s="370" t="str">
        <f>Badges!C8</f>
        <v>Connect with a local expert to learn</v>
      </c>
      <c r="C25" s="372" t="str">
        <f>IF(Badges!L8="A","A"," ")</f>
        <v>A</v>
      </c>
      <c r="E25" s="369"/>
      <c r="F25" s="370" t="str">
        <f>Badges!C81</f>
        <v>Focus on what's realistic</v>
      </c>
      <c r="G25" s="372" t="str">
        <f>IF(Badges!L81="A","A"," ")</f>
        <v xml:space="preserve"> </v>
      </c>
      <c r="I25" s="369"/>
      <c r="J25" s="370" t="str">
        <f>Badges!C155</f>
        <v>Fix loose screws</v>
      </c>
      <c r="K25" s="372" t="str">
        <f>IF(Badges!L154="A","A"," ")</f>
        <v xml:space="preserve"> </v>
      </c>
      <c r="M25" s="369"/>
      <c r="N25" s="370" t="str">
        <f>Badges!C228</f>
        <v>Market yourself</v>
      </c>
      <c r="O25" s="372" t="str">
        <f>IF(Badges!L228="A","A"," ")</f>
        <v xml:space="preserve"> </v>
      </c>
      <c r="Q25" s="369"/>
      <c r="R25" s="370" t="str">
        <f>Badges!C302</f>
        <v>A puzzle pentathlon</v>
      </c>
      <c r="S25" s="372" t="str">
        <f>IF(Badges!L302="A","A"," ")</f>
        <v xml:space="preserve"> </v>
      </c>
    </row>
    <row r="26" spans="1:19" x14ac:dyDescent="0.2">
      <c r="A26" s="369"/>
      <c r="B26" s="370" t="str">
        <f>Badges!C9</f>
        <v>Take a class</v>
      </c>
      <c r="C26" s="372" t="str">
        <f>IF(Badges!L9="A","A"," ")</f>
        <v xml:space="preserve"> </v>
      </c>
      <c r="E26" s="369"/>
      <c r="F26" s="370" t="str">
        <f>Badges!C82</f>
        <v>Try to use your strengths</v>
      </c>
      <c r="G26" s="372" t="str">
        <f>IF(Badges!L82="A","A"," ")</f>
        <v xml:space="preserve"> </v>
      </c>
      <c r="I26" s="369"/>
      <c r="J26" s="370" t="str">
        <f>Badges!C156</f>
        <v>Attach it, detach it</v>
      </c>
      <c r="K26" s="372" t="str">
        <f>IF(Badges!L155="A","A"," ")</f>
        <v xml:space="preserve"> </v>
      </c>
      <c r="M26" s="369"/>
      <c r="N26" s="370" t="str">
        <f>Badges!C229</f>
        <v xml:space="preserve">Create a questionnaire to give to </v>
      </c>
      <c r="O26" s="372" t="str">
        <f>IF(Badges!L229="A","A"," ")</f>
        <v xml:space="preserve"> </v>
      </c>
      <c r="Q26" s="369"/>
      <c r="R26" s="370" t="str">
        <f>Badges!C303</f>
        <v>A relay pentathlon</v>
      </c>
      <c r="S26" s="372" t="str">
        <f>IF(Badges!L303="A","A"," ")</f>
        <v xml:space="preserve"> </v>
      </c>
    </row>
    <row r="27" spans="1:19" x14ac:dyDescent="0.2">
      <c r="A27" s="369"/>
      <c r="B27" s="370" t="str">
        <f>Badges!C10</f>
        <v>Teach yourself</v>
      </c>
      <c r="C27" s="372" t="str">
        <f>IF(Badges!L10="A","A"," ")</f>
        <v xml:space="preserve"> </v>
      </c>
      <c r="E27" s="369"/>
      <c r="F27" s="370" t="str">
        <f>Badges!C79</f>
        <v>Stop and smell the roses</v>
      </c>
      <c r="G27" s="372" t="str">
        <f>IF(Badges!L83="A","A"," ")</f>
        <v xml:space="preserve"> </v>
      </c>
      <c r="I27" s="369"/>
      <c r="J27" s="370" t="str">
        <f>Badges!C157</f>
        <v>Build with a screwdriver</v>
      </c>
      <c r="K27" s="372" t="str">
        <f>IF(Badges!L156="A","A"," ")</f>
        <v xml:space="preserve"> </v>
      </c>
      <c r="M27" s="369"/>
      <c r="N27" s="370" t="str">
        <f>Badges!C230</f>
        <v>Conduct interviews with potential</v>
      </c>
      <c r="O27" s="372" t="str">
        <f>IF(Badges!L230="A","A"," ")</f>
        <v xml:space="preserve"> </v>
      </c>
      <c r="Q27" s="369"/>
      <c r="R27" s="370" t="str">
        <f>Badges!C304</f>
        <v>A wheel pentathlon</v>
      </c>
      <c r="S27" s="372" t="str">
        <f>IF(Badges!L304="A","A"," ")</f>
        <v xml:space="preserve"> </v>
      </c>
    </row>
    <row r="28" spans="1:19" x14ac:dyDescent="0.2">
      <c r="A28" s="369">
        <v>2</v>
      </c>
      <c r="B28" s="370" t="str">
        <f>Badges!C11</f>
        <v>Film. Then film some more…</v>
      </c>
      <c r="C28" s="371"/>
      <c r="E28" s="369">
        <v>3</v>
      </c>
      <c r="F28" s="370" t="str">
        <f>Badges!C84</f>
        <v>Get happy through others</v>
      </c>
      <c r="G28" s="371"/>
      <c r="I28" s="369">
        <v>4</v>
      </c>
      <c r="J28" s="370" t="str">
        <f>Badges!C158</f>
        <v>Saw some wood</v>
      </c>
      <c r="K28" s="371"/>
      <c r="M28" s="369">
        <v>5</v>
      </c>
      <c r="N28" s="370" t="str">
        <f>Badges!C231</f>
        <v>Practice your babysitting skills</v>
      </c>
      <c r="O28" s="371"/>
      <c r="Q28" s="583" t="str">
        <f>Badges!B307</f>
        <v>Entrepreneur</v>
      </c>
      <c r="R28" s="584"/>
      <c r="S28" s="584"/>
    </row>
    <row r="29" spans="1:19" x14ac:dyDescent="0.2">
      <c r="A29" s="369"/>
      <c r="B29" s="370" t="str">
        <f>Badges!C12</f>
        <v>Film a sporting event</v>
      </c>
      <c r="C29" s="372" t="str">
        <f>IF(Badges!L12="A","A"," ")</f>
        <v xml:space="preserve"> </v>
      </c>
      <c r="E29" s="369"/>
      <c r="F29" s="370" t="str">
        <f>Badges!C85</f>
        <v>Make a gratitude visit</v>
      </c>
      <c r="G29" s="372" t="str">
        <f>IF(Badges!L85="A","A"," ")</f>
        <v xml:space="preserve"> </v>
      </c>
      <c r="I29" s="369"/>
      <c r="J29" s="370" t="str">
        <f>Badges!C159</f>
        <v>End the alphabet</v>
      </c>
      <c r="K29" s="372" t="str">
        <f>IF(Badges!L158="A","A"," ")</f>
        <v xml:space="preserve"> </v>
      </c>
      <c r="M29" s="369"/>
      <c r="N29" s="370" t="str">
        <f>Badges!C232</f>
        <v>Come prepared for a game</v>
      </c>
      <c r="O29" s="372" t="str">
        <f>IF(Badges!L232="A","A"," ")</f>
        <v xml:space="preserve"> </v>
      </c>
      <c r="Q29" s="369">
        <v>1</v>
      </c>
      <c r="R29" s="370" t="str">
        <f>Badges!C308</f>
        <v>Brainstorm business ideas</v>
      </c>
      <c r="S29" s="371"/>
    </row>
    <row r="30" spans="1:19" x14ac:dyDescent="0.2">
      <c r="A30" s="369"/>
      <c r="B30" s="370" t="str">
        <f>Badges!C13</f>
        <v>Film a celebration</v>
      </c>
      <c r="C30" s="372" t="str">
        <f>IF(Badges!L13="A","A"," ")</f>
        <v xml:space="preserve"> </v>
      </c>
      <c r="E30" s="369"/>
      <c r="F30" s="370" t="str">
        <f>Badges!C86</f>
        <v>Write a forgiveness letter</v>
      </c>
      <c r="G30" s="372" t="str">
        <f>IF(Badges!L86="A","A"," ")</f>
        <v xml:space="preserve"> </v>
      </c>
      <c r="I30" s="369"/>
      <c r="J30" s="370" t="str">
        <f>Badges!C160</f>
        <v>Square it off</v>
      </c>
      <c r="K30" s="372" t="str">
        <f>IF(Badges!L159="A","A"," ")</f>
        <v xml:space="preserve"> </v>
      </c>
      <c r="M30" s="369"/>
      <c r="N30" s="370" t="str">
        <f>Badges!C233</f>
        <v>Make a tasty snack</v>
      </c>
      <c r="O30" s="372" t="str">
        <f>IF(Badges!L233="A","A"," ")</f>
        <v xml:space="preserve"> </v>
      </c>
      <c r="Q30" s="369"/>
      <c r="R30" s="370" t="str">
        <f>Badges!C309</f>
        <v>Interview your client</v>
      </c>
      <c r="S30" s="372" t="str">
        <f>IF(Badges!L309="A","A"," ")</f>
        <v xml:space="preserve"> </v>
      </c>
    </row>
    <row r="31" spans="1:19" x14ac:dyDescent="0.2">
      <c r="A31" s="369"/>
      <c r="B31" s="370" t="str">
        <f>Badges!C14</f>
        <v>Film a day in your life</v>
      </c>
      <c r="C31" s="372" t="str">
        <f>IF(Badges!L14="A","A"," ")</f>
        <v>A</v>
      </c>
      <c r="E31" s="369"/>
      <c r="F31" s="370" t="str">
        <f>Badges!C83</f>
        <v>Be happy for others</v>
      </c>
      <c r="G31" s="372" t="str">
        <f>IF(Badges!L87="A","A"," ")</f>
        <v xml:space="preserve"> </v>
      </c>
      <c r="I31" s="369"/>
      <c r="J31" s="370" t="str">
        <f>Badges!C161</f>
        <v>Make a simple doll</v>
      </c>
      <c r="K31" s="372" t="str">
        <f>IF(Badges!L160="A","A"," ")</f>
        <v xml:space="preserve"> </v>
      </c>
      <c r="M31" s="369"/>
      <c r="N31" s="370" t="str">
        <f>Badges!C234</f>
        <v>Plan a fun craft</v>
      </c>
      <c r="O31" s="372" t="str">
        <f>IF(Badges!L234="A","A"," ")</f>
        <v xml:space="preserve"> </v>
      </c>
      <c r="Q31" s="369"/>
      <c r="R31" s="370" t="str">
        <f>Badges!C310</f>
        <v>Become a keen observer</v>
      </c>
      <c r="S31" s="372" t="str">
        <f>IF(Badges!L310="A","A"," ")</f>
        <v xml:space="preserve"> </v>
      </c>
    </row>
    <row r="32" spans="1:19" x14ac:dyDescent="0.2">
      <c r="A32" s="369">
        <v>3</v>
      </c>
      <c r="B32" s="370" t="str">
        <f>Badges!C15</f>
        <v>Pick the perfect subject</v>
      </c>
      <c r="C32" s="371"/>
      <c r="E32" s="369">
        <v>4</v>
      </c>
      <c r="F32" s="370" t="str">
        <f>Badges!C88</f>
        <v>Do a helpful happiness experiment</v>
      </c>
      <c r="G32" s="371"/>
      <c r="I32" s="369">
        <v>5</v>
      </c>
      <c r="J32" s="370" t="str">
        <f>Badges!C162</f>
        <v>Build something yourself</v>
      </c>
      <c r="K32" s="371"/>
      <c r="M32" s="583" t="str">
        <f>Badges!B238</f>
        <v>Night Owl</v>
      </c>
      <c r="N32" s="584"/>
      <c r="O32" s="584"/>
      <c r="Q32" s="369"/>
      <c r="R32" s="370" t="str">
        <f>Badges!C311</f>
        <v>Group brainstorm</v>
      </c>
      <c r="S32" s="372" t="str">
        <f>IF(Badges!L311="A","A"," ")</f>
        <v xml:space="preserve"> </v>
      </c>
    </row>
    <row r="33" spans="1:19" x14ac:dyDescent="0.2">
      <c r="A33" s="369"/>
      <c r="B33" s="370" t="str">
        <f>Badges!C16</f>
        <v>Share a scene from a book in the</v>
      </c>
      <c r="C33" s="372" t="str">
        <f>IF(Badges!L16="A","A"," ")</f>
        <v xml:space="preserve"> </v>
      </c>
      <c r="E33" s="369"/>
      <c r="F33" s="370" t="str">
        <f>Badges!C89</f>
        <v xml:space="preserve">Design your own five-question </v>
      </c>
      <c r="G33" s="372" t="str">
        <f>IF(Badges!L89="A","A"," ")</f>
        <v xml:space="preserve"> </v>
      </c>
      <c r="I33" s="369"/>
      <c r="J33" s="370" t="str">
        <f>Badges!C163</f>
        <v>Build with your expert</v>
      </c>
      <c r="K33" s="372" t="str">
        <f>IF(Badges!L162="A","A"," ")</f>
        <v xml:space="preserve"> </v>
      </c>
      <c r="M33" s="369">
        <v>1</v>
      </c>
      <c r="N33" s="370" t="str">
        <f>Badges!C239</f>
        <v>Take a field trip to explore the night</v>
      </c>
      <c r="O33" s="371"/>
      <c r="Q33" s="369">
        <v>2</v>
      </c>
      <c r="R33" s="370" t="str">
        <f>Badges!C312</f>
        <v>Improve one idea</v>
      </c>
      <c r="S33" s="371"/>
    </row>
    <row r="34" spans="1:19" x14ac:dyDescent="0.2">
      <c r="A34" s="369"/>
      <c r="B34" s="370" t="str">
        <f>Badges!C17</f>
        <v>Share a cause</v>
      </c>
      <c r="C34" s="372" t="str">
        <f>IF(Badges!L17="A","A"," ")</f>
        <v>A</v>
      </c>
      <c r="E34" s="369"/>
      <c r="F34" s="370" t="str">
        <f>Badges!C90</f>
        <v>Try quick polling</v>
      </c>
      <c r="G34" s="372" t="str">
        <f>IF(Badges!L90="A","A"," ")</f>
        <v xml:space="preserve"> </v>
      </c>
      <c r="I34" s="369"/>
      <c r="J34" s="370" t="str">
        <f>Badges!C164</f>
        <v>Build with home improvers</v>
      </c>
      <c r="K34" s="372" t="str">
        <f>IF(Badges!L163="A","A"," ")</f>
        <v xml:space="preserve"> </v>
      </c>
      <c r="M34" s="369"/>
      <c r="N34" s="370" t="str">
        <f>Badges!C240</f>
        <v>Share night art</v>
      </c>
      <c r="O34" s="372" t="str">
        <f>IF(Badges!L240="A","A"," ")</f>
        <v xml:space="preserve"> </v>
      </c>
      <c r="Q34" s="369"/>
      <c r="R34" s="370" t="str">
        <f>Badges!C313</f>
        <v>Divide your idea into different parts</v>
      </c>
      <c r="S34" s="372" t="str">
        <f>IF(Badges!L313="A","A"," ")</f>
        <v xml:space="preserve"> </v>
      </c>
    </row>
    <row r="35" spans="1:19" x14ac:dyDescent="0.2">
      <c r="A35" s="369"/>
      <c r="B35" s="370" t="str">
        <f>Badges!C18</f>
        <v>Share a family story</v>
      </c>
      <c r="C35" s="372" t="str">
        <f>IF(Badges!L18="A","A"," ")</f>
        <v xml:space="preserve"> </v>
      </c>
      <c r="E35" s="369"/>
      <c r="F35" s="370" t="str">
        <f>Badges!C87</f>
        <v>Make something meaningful</v>
      </c>
      <c r="G35" s="372" t="str">
        <f>IF(Badges!L91="A","A"," ")</f>
        <v xml:space="preserve"> </v>
      </c>
      <c r="I35" s="369"/>
      <c r="J35" s="370" t="str">
        <f>Badges!C165</f>
        <v>Build at a craft store or artisan</v>
      </c>
      <c r="K35" s="372" t="str">
        <f>IF(Badges!L164="A","A"," ")</f>
        <v xml:space="preserve"> </v>
      </c>
      <c r="M35" s="369"/>
      <c r="N35" s="370" t="str">
        <f>Badges!C241</f>
        <v>Get into nightlife</v>
      </c>
      <c r="O35" s="372" t="str">
        <f>IF(Badges!L241="A","A"," ")</f>
        <v xml:space="preserve"> </v>
      </c>
      <c r="Q35" s="369"/>
      <c r="R35" s="370" t="str">
        <f>Badges!C314</f>
        <v>Beat your competitors</v>
      </c>
      <c r="S35" s="372" t="str">
        <f>IF(Badges!L314="A","A"," ")</f>
        <v xml:space="preserve"> </v>
      </c>
    </row>
    <row r="36" spans="1:19" ht="12.75" customHeight="1" x14ac:dyDescent="0.2">
      <c r="A36" s="369">
        <v>4</v>
      </c>
      <c r="B36" s="370" t="str">
        <f>Badges!C19</f>
        <v>Action</v>
      </c>
      <c r="C36" s="371"/>
      <c r="E36" s="369">
        <v>5</v>
      </c>
      <c r="F36" s="370" t="str">
        <f>Badges!C92</f>
        <v>Create a happiness action plan</v>
      </c>
      <c r="G36" s="371"/>
      <c r="I36" s="583" t="str">
        <f>Badges!B168</f>
        <v>Special Agent</v>
      </c>
      <c r="J36" s="584"/>
      <c r="K36" s="584"/>
      <c r="M36" s="369"/>
      <c r="N36" s="370" t="str">
        <f>Badges!C242</f>
        <v>Go solar (or luncar, or …</v>
      </c>
      <c r="O36" s="372" t="str">
        <f>IF(Badges!L242="A","A"," ")</f>
        <v xml:space="preserve"> </v>
      </c>
      <c r="Q36" s="369"/>
      <c r="R36" s="370" t="str">
        <f>Badges!C315</f>
        <v>Use a "guideline."</v>
      </c>
      <c r="S36" s="372" t="str">
        <f>IF(Badges!L315="A","A"," ")</f>
        <v xml:space="preserve"> </v>
      </c>
    </row>
    <row r="37" spans="1:19" ht="12.75" customHeight="1" x14ac:dyDescent="0.2">
      <c r="A37" s="369"/>
      <c r="B37" s="370" t="str">
        <f>Badges!C20</f>
        <v>Work solo</v>
      </c>
      <c r="C37" s="372" t="str">
        <f>IF(Badges!L20="A","A"," ")</f>
        <v xml:space="preserve"> </v>
      </c>
      <c r="E37" s="369"/>
      <c r="F37" s="370" t="str">
        <f>Badges!C93</f>
        <v>Find a happiness helper</v>
      </c>
      <c r="G37" s="372" t="str">
        <f>IF(Badges!L93="A","A"," ")</f>
        <v xml:space="preserve"> </v>
      </c>
      <c r="I37" s="369">
        <v>1</v>
      </c>
      <c r="J37" s="370" t="str">
        <f>Badges!C169</f>
        <v>Investigate investigation</v>
      </c>
      <c r="K37" s="371"/>
      <c r="M37" s="369">
        <v>2</v>
      </c>
      <c r="N37" s="370" t="str">
        <f>Badges!C243</f>
        <v>Tour your world after dark</v>
      </c>
      <c r="O37" s="371"/>
      <c r="Q37" s="369">
        <v>3</v>
      </c>
      <c r="R37" s="370" t="str">
        <f>Badges!C316</f>
        <v>Get into the financial side of things</v>
      </c>
      <c r="S37" s="371"/>
    </row>
    <row r="38" spans="1:19" x14ac:dyDescent="0.2">
      <c r="A38" s="369"/>
      <c r="B38" s="370" t="str">
        <f>Badges!C21</f>
        <v>Work with friends</v>
      </c>
      <c r="C38" s="372" t="str">
        <f>IF(Badges!L21="A","A"," ")</f>
        <v>A</v>
      </c>
      <c r="E38" s="369"/>
      <c r="F38" s="370" t="str">
        <f>Badges!C94</f>
        <v>Create an inspiration collage with</v>
      </c>
      <c r="G38" s="372" t="str">
        <f>IF(Badges!L94="A","A"," ")</f>
        <v xml:space="preserve"> </v>
      </c>
      <c r="I38" s="369"/>
      <c r="J38" s="370" t="str">
        <f>Badges!C170</f>
        <v>Organize a CSI-themed night for</v>
      </c>
      <c r="K38" s="372" t="str">
        <f>IF(Badges!L170="A","A"," ")</f>
        <v xml:space="preserve"> </v>
      </c>
      <c r="M38" s="369"/>
      <c r="N38" s="370" t="str">
        <f>Badges!C244</f>
        <v>Tour your neighborhood at night</v>
      </c>
      <c r="O38" s="372" t="str">
        <f>IF(Badges!L244="A","A"," ")</f>
        <v xml:space="preserve"> </v>
      </c>
      <c r="Q38" s="369"/>
      <c r="R38" s="370" t="str">
        <f>Badges!C317</f>
        <v>Seed money</v>
      </c>
      <c r="S38" s="372" t="str">
        <f>IF(Badges!L317="A","A"," ")</f>
        <v xml:space="preserve"> </v>
      </c>
    </row>
    <row r="39" spans="1:19" x14ac:dyDescent="0.2">
      <c r="A39" s="369"/>
      <c r="B39" s="370" t="str">
        <f>Badges!C22</f>
        <v>Work with a mentor</v>
      </c>
      <c r="C39" s="372" t="str">
        <f>IF(Badges!L22="A","A"," ")</f>
        <v xml:space="preserve"> </v>
      </c>
      <c r="E39" s="369"/>
      <c r="F39" s="370" t="str">
        <f>Badges!C91</f>
        <v>Focus on one friend</v>
      </c>
      <c r="G39" s="372" t="str">
        <f>IF(Badges!L95="A","A"," ")</f>
        <v xml:space="preserve"> </v>
      </c>
      <c r="I39" s="369"/>
      <c r="J39" s="370" t="str">
        <f>Badges!C171</f>
        <v>Host an "Identity Crisis" party</v>
      </c>
      <c r="K39" s="372" t="str">
        <f>IF(Badges!L171="A","A"," ")</f>
        <v xml:space="preserve"> </v>
      </c>
      <c r="M39" s="369"/>
      <c r="N39" s="370" t="str">
        <f>Badges!C245</f>
        <v>Visit a park, trail, lake, stream, or</v>
      </c>
      <c r="O39" s="372" t="str">
        <f>IF(Badges!L245="A","A"," ")</f>
        <v xml:space="preserve"> </v>
      </c>
      <c r="Q39" s="369"/>
      <c r="R39" s="370" t="str">
        <f>Badges!C318</f>
        <v>Business models</v>
      </c>
      <c r="S39" s="372" t="str">
        <f>IF(Badges!L318="A","A"," ")</f>
        <v xml:space="preserve"> </v>
      </c>
    </row>
    <row r="40" spans="1:19" x14ac:dyDescent="0.2">
      <c r="A40" s="369">
        <v>5</v>
      </c>
      <c r="B40" s="370" t="str">
        <f>Badges!C23</f>
        <v>Edit and premiere your movie</v>
      </c>
      <c r="C40" s="371"/>
      <c r="E40" s="583" t="str">
        <f>Badges!B98</f>
        <v>Screenwriter</v>
      </c>
      <c r="F40" s="616"/>
      <c r="G40" s="616"/>
      <c r="I40" s="369"/>
      <c r="J40" s="370" t="str">
        <f>Badges!C172</f>
        <v>Play Jane Bond</v>
      </c>
      <c r="K40" s="372" t="str">
        <f>IF(Badges!L172="A","A"," ")</f>
        <v xml:space="preserve"> </v>
      </c>
      <c r="M40" s="369"/>
      <c r="N40" s="370" t="str">
        <f>Badges!C246</f>
        <v>Visit a place that's open 24 hours</v>
      </c>
      <c r="O40" s="372" t="str">
        <f>IF(Badges!L246="A","A"," ")</f>
        <v xml:space="preserve"> </v>
      </c>
      <c r="Q40" s="369"/>
      <c r="R40" s="370" t="str">
        <f>Badges!C319</f>
        <v>Merchandising</v>
      </c>
      <c r="S40" s="372" t="str">
        <f>IF(Badges!L319="A","A"," ")</f>
        <v xml:space="preserve"> </v>
      </c>
    </row>
    <row r="41" spans="1:19" x14ac:dyDescent="0.2">
      <c r="A41" s="369"/>
      <c r="B41" s="370" t="str">
        <f>Badges!C24</f>
        <v>Add a sound track</v>
      </c>
      <c r="C41" s="372" t="str">
        <f>IF(Badges!L24="A","A"," ")</f>
        <v>A</v>
      </c>
      <c r="E41" s="369">
        <v>1</v>
      </c>
      <c r="F41" s="370" t="str">
        <f>Badges!C99</f>
        <v>Decide what makes a good script</v>
      </c>
      <c r="G41" s="371"/>
      <c r="I41" s="369">
        <v>2</v>
      </c>
      <c r="J41" s="370" t="str">
        <f>Badges!C173</f>
        <v>Reveal reality</v>
      </c>
      <c r="K41" s="371"/>
      <c r="M41" s="369">
        <v>3</v>
      </c>
      <c r="N41" s="370" t="str">
        <f>Badges!C247</f>
        <v>Meet people who work night hours</v>
      </c>
      <c r="O41" s="371"/>
      <c r="Q41" s="369">
        <v>4</v>
      </c>
      <c r="R41" s="370" t="str">
        <f>Badges!C320</f>
        <v>Imagine creating a business</v>
      </c>
      <c r="S41" s="371"/>
    </row>
    <row r="42" spans="1:19" ht="12.75" customHeight="1" x14ac:dyDescent="0.2">
      <c r="A42" s="369"/>
      <c r="B42" s="370" t="str">
        <f>Badges!C25</f>
        <v>Add a title and credits</v>
      </c>
      <c r="C42" s="372" t="str">
        <f>IF(Badges!L25="A","A"," ")</f>
        <v xml:space="preserve"> </v>
      </c>
      <c r="E42" s="369"/>
      <c r="F42" s="370" t="str">
        <f>Badges!C100</f>
        <v xml:space="preserve">Watch one movie or three shows in </v>
      </c>
      <c r="G42" s="372" t="str">
        <f>IF(Badges!L100="A","A"," ")</f>
        <v xml:space="preserve"> </v>
      </c>
      <c r="I42" s="369"/>
      <c r="J42" s="370" t="str">
        <f>Badges!C174</f>
        <v>Interview someone in forensics</v>
      </c>
      <c r="K42" s="372" t="str">
        <f>IF(Badges!L174="A","A"," ")</f>
        <v xml:space="preserve"> </v>
      </c>
      <c r="M42" s="369"/>
      <c r="N42" s="370" t="str">
        <f>Badges!C248</f>
        <v>Be an investigative reporter</v>
      </c>
      <c r="O42" s="372" t="str">
        <f>IF(Badges!L248="A","A"," ")</f>
        <v xml:space="preserve"> </v>
      </c>
      <c r="Q42" s="369"/>
      <c r="R42" s="370" t="str">
        <f>Badges!C321</f>
        <v>Write up a five-point business plan</v>
      </c>
      <c r="S42" s="372" t="str">
        <f>IF(Badges!L321="A","A"," ")</f>
        <v xml:space="preserve"> </v>
      </c>
    </row>
    <row r="43" spans="1:19" ht="12.75" customHeight="1" x14ac:dyDescent="0.2">
      <c r="A43" s="369"/>
      <c r="B43" s="370" t="str">
        <f>Badges!C26</f>
        <v>Add transitions</v>
      </c>
      <c r="C43" s="372" t="str">
        <f>IF(Badges!L26="A","A"," ")</f>
        <v xml:space="preserve"> </v>
      </c>
      <c r="E43" s="369"/>
      <c r="F43" s="370" t="str">
        <f>Badges!C101</f>
        <v>Host a script-dissection party with</v>
      </c>
      <c r="G43" s="372" t="str">
        <f>IF(Badges!L101="A","A"," ")</f>
        <v xml:space="preserve"> </v>
      </c>
      <c r="I43" s="369"/>
      <c r="J43" s="370" t="str">
        <f>Badges!C175</f>
        <v>Try the eyewitness challenge</v>
      </c>
      <c r="K43" s="372" t="str">
        <f>IF(Badges!L175="A","A"," ")</f>
        <v xml:space="preserve"> </v>
      </c>
      <c r="M43" s="369"/>
      <c r="N43" s="370" t="str">
        <f>Badges!C249</f>
        <v>Take part in the night shift</v>
      </c>
      <c r="O43" s="372" t="str">
        <f>IF(Badges!L249="A","A"," ")</f>
        <v xml:space="preserve"> </v>
      </c>
      <c r="Q43" s="369"/>
      <c r="R43" s="370" t="str">
        <f>Badges!C322</f>
        <v>Develop your "pitch."</v>
      </c>
      <c r="S43" s="372" t="str">
        <f>IF(Badges!L322="A","A"," ")</f>
        <v xml:space="preserve"> </v>
      </c>
    </row>
    <row r="44" spans="1:19" x14ac:dyDescent="0.2">
      <c r="A44" s="583" t="str">
        <f>Badges!B29</f>
        <v>Eating for Beauty</v>
      </c>
      <c r="B44" s="584"/>
      <c r="C44" s="584"/>
      <c r="E44" s="369"/>
      <c r="F44" s="370" t="str">
        <f>Badges!C102</f>
        <v>Read two scripts</v>
      </c>
      <c r="G44" s="372" t="str">
        <f>IF(Badges!L102="A","A"," ")</f>
        <v xml:space="preserve"> </v>
      </c>
      <c r="I44" s="369"/>
      <c r="J44" s="370" t="str">
        <f>Badges!C176</f>
        <v>Make some impressions</v>
      </c>
      <c r="K44" s="372" t="str">
        <f>IF(Badges!L176="A","A"," ")</f>
        <v xml:space="preserve"> </v>
      </c>
      <c r="M44" s="369"/>
      <c r="N44" s="370" t="str">
        <f>Badges!C250</f>
        <v>Create a photo essay</v>
      </c>
      <c r="O44" s="372" t="str">
        <f>IF(Badges!L250="A","A"," ")</f>
        <v xml:space="preserve"> </v>
      </c>
      <c r="Q44" s="369"/>
      <c r="R44" s="370" t="str">
        <f>Badges!C323</f>
        <v>Make a mock up of an</v>
      </c>
      <c r="S44" s="372" t="str">
        <f>IF(Badges!L323="A","A"," ")</f>
        <v xml:space="preserve"> </v>
      </c>
    </row>
    <row r="45" spans="1:19" x14ac:dyDescent="0.2">
      <c r="A45" s="369">
        <v>1</v>
      </c>
      <c r="B45" s="370" t="str">
        <f>Badges!C30</f>
        <v>Know how good nutrition helps your</v>
      </c>
      <c r="C45" s="371"/>
      <c r="E45" s="369">
        <v>2</v>
      </c>
      <c r="F45" s="370" t="str">
        <f>Badges!C103</f>
        <v>Come up with an idea for a story</v>
      </c>
      <c r="G45" s="371"/>
      <c r="I45" s="369">
        <v>3</v>
      </c>
      <c r="J45" s="370" t="str">
        <f>Badges!C177</f>
        <v xml:space="preserve">Try the science  </v>
      </c>
      <c r="K45" s="371"/>
      <c r="M45" s="369">
        <v>4</v>
      </c>
      <c r="N45" s="370" t="str">
        <f>Badges!C251</f>
        <v>Explore nature at night</v>
      </c>
      <c r="O45" s="371"/>
      <c r="Q45" s="369">
        <v>5</v>
      </c>
      <c r="R45" s="370" t="str">
        <f>Badges!C324</f>
        <v>Practice sharing your business</v>
      </c>
      <c r="S45" s="371"/>
    </row>
    <row r="46" spans="1:19" x14ac:dyDescent="0.2">
      <c r="A46" s="369"/>
      <c r="B46" s="370" t="str">
        <f>Badges!C31</f>
        <v>Eat by color</v>
      </c>
      <c r="C46" s="372" t="str">
        <f>IF(Badges!L31="A","A"," ")</f>
        <v xml:space="preserve"> </v>
      </c>
      <c r="E46" s="369"/>
      <c r="F46" s="370" t="str">
        <f>Badges!C104</f>
        <v>Look into your own life</v>
      </c>
      <c r="G46" s="372" t="str">
        <f>IF(Badges!L104="A","A"," ")</f>
        <v xml:space="preserve"> </v>
      </c>
      <c r="I46" s="369"/>
      <c r="J46" s="370" t="str">
        <f>Badges!C178</f>
        <v>Forensic chemistry</v>
      </c>
      <c r="K46" s="372" t="str">
        <f>IF(Badges!L178="A","A"," ")</f>
        <v xml:space="preserve"> </v>
      </c>
      <c r="M46" s="369"/>
      <c r="N46" s="370" t="str">
        <f>Badges!C252</f>
        <v>Examine the night sky</v>
      </c>
      <c r="O46" s="372" t="str">
        <f>IF(Badges!L252="A","A"," ")</f>
        <v xml:space="preserve"> </v>
      </c>
      <c r="Q46" s="369"/>
      <c r="R46" s="370" t="str">
        <f>Badges!C325</f>
        <v>Present your idea to someone who</v>
      </c>
      <c r="S46" s="372" t="str">
        <f>IF(Badges!L325="A","A"," ")</f>
        <v xml:space="preserve"> </v>
      </c>
    </row>
    <row r="47" spans="1:19" x14ac:dyDescent="0.2">
      <c r="A47" s="369"/>
      <c r="B47" s="370" t="str">
        <f>Badges!C32</f>
        <v>Have a food-log challenge with</v>
      </c>
      <c r="C47" s="372" t="str">
        <f>IF(Badges!L32="A","A"," ")</f>
        <v xml:space="preserve"> </v>
      </c>
      <c r="E47" s="369"/>
      <c r="F47" s="370" t="str">
        <f>Badges!C105</f>
        <v>Add to a story you already know</v>
      </c>
      <c r="G47" s="372" t="str">
        <f>IF(Badges!L105="A","A"," ")</f>
        <v xml:space="preserve"> </v>
      </c>
      <c r="I47" s="369"/>
      <c r="J47" s="370" t="str">
        <f>Badges!C179</f>
        <v>Forensic physics</v>
      </c>
      <c r="K47" s="372" t="str">
        <f>IF(Badges!L179="A","A"," ")</f>
        <v xml:space="preserve"> </v>
      </c>
      <c r="M47" s="369"/>
      <c r="N47" s="370" t="str">
        <f>Badges!C253</f>
        <v>Create a nocturnal animal</v>
      </c>
      <c r="O47" s="372" t="str">
        <f>IF(Badges!L253="A","A"," ")</f>
        <v xml:space="preserve"> </v>
      </c>
      <c r="Q47" s="369"/>
      <c r="R47" s="370" t="str">
        <f>Badges!C326</f>
        <v>Present to an expert</v>
      </c>
      <c r="S47" s="372" t="str">
        <f>IF(Badges!L326="A","A"," ")</f>
        <v xml:space="preserve"> </v>
      </c>
    </row>
    <row r="48" spans="1:19" x14ac:dyDescent="0.2">
      <c r="A48" s="369"/>
      <c r="B48" s="370" t="str">
        <f>Badges!C33</f>
        <v>Make your own food pyramid</v>
      </c>
      <c r="C48" s="372" t="str">
        <f>IF(Badges!L33="A","A"," ")</f>
        <v xml:space="preserve"> </v>
      </c>
      <c r="E48" s="369"/>
      <c r="F48" s="370" t="str">
        <f>Badges!C106</f>
        <v>Play Story Maker</v>
      </c>
      <c r="G48" s="372" t="str">
        <f>IF(Badges!L106="A","A"," ")</f>
        <v xml:space="preserve"> </v>
      </c>
      <c r="I48" s="369"/>
      <c r="J48" s="370" t="str">
        <f>Badges!C180</f>
        <v>Forensic biology</v>
      </c>
      <c r="K48" s="372" t="str">
        <f>IF(Badges!L180="A","A"," ")</f>
        <v xml:space="preserve"> </v>
      </c>
      <c r="M48" s="369"/>
      <c r="N48" s="370" t="str">
        <f>Badges!C254</f>
        <v>Sketch a landscape plan for your</v>
      </c>
      <c r="O48" s="372" t="str">
        <f>IF(Badges!L254="A","A"," ")</f>
        <v xml:space="preserve"> </v>
      </c>
      <c r="Q48" s="369"/>
      <c r="R48" s="370" t="str">
        <f>Badges!C327</f>
        <v>Gather a group of clients</v>
      </c>
      <c r="S48" s="372" t="str">
        <f>IF(Badges!L327="A","A"," ")</f>
        <v xml:space="preserve"> </v>
      </c>
    </row>
    <row r="49" spans="1:19" x14ac:dyDescent="0.2">
      <c r="A49" s="369">
        <v>2</v>
      </c>
      <c r="B49" s="370" t="str">
        <f>Badges!C34</f>
        <v>Find out how what you eat affects</v>
      </c>
      <c r="C49" s="371"/>
      <c r="E49" s="369">
        <v>3</v>
      </c>
      <c r="F49" s="370" t="str">
        <f>Badges!C107</f>
        <v>Get to know your characters</v>
      </c>
      <c r="G49" s="371"/>
      <c r="I49" s="369">
        <v>4</v>
      </c>
      <c r="J49" s="370" t="str">
        <f>Badges!C181</f>
        <v>Key in to body language</v>
      </c>
      <c r="K49" s="371"/>
      <c r="M49" s="369">
        <v>5</v>
      </c>
      <c r="N49" s="370" t="str">
        <f>Badges!C255</f>
        <v>Host the Extreme Nighttime Party</v>
      </c>
      <c r="O49" s="371"/>
      <c r="Q49" s="583" t="str">
        <f>Badges!B330</f>
        <v>Netiquette</v>
      </c>
      <c r="R49" s="584"/>
      <c r="S49" s="584"/>
    </row>
    <row r="50" spans="1:19" x14ac:dyDescent="0.2">
      <c r="A50" s="369"/>
      <c r="B50" s="370" t="str">
        <f>Badges!C35</f>
        <v>Get enough water</v>
      </c>
      <c r="C50" s="372" t="str">
        <f>IF(Badges!L35="A","A"," ")</f>
        <v xml:space="preserve"> </v>
      </c>
      <c r="E50" s="369"/>
      <c r="F50" s="370" t="str">
        <f>Badges!C108</f>
        <v>Spend some time people watching</v>
      </c>
      <c r="G50" s="372" t="str">
        <f>IF(Badges!L108="A","A"," ")</f>
        <v xml:space="preserve"> </v>
      </c>
      <c r="I50" s="369"/>
      <c r="J50" s="370" t="str">
        <f>Badges!C182</f>
        <v>Find out about "tells"</v>
      </c>
      <c r="K50" s="372" t="str">
        <f>IF(Badges!L182="A","A"," ")</f>
        <v xml:space="preserve"> </v>
      </c>
      <c r="M50" s="369"/>
      <c r="N50" s="370" t="str">
        <f>Badges!C256</f>
        <v>A "night" activity for younger Girl</v>
      </c>
      <c r="O50" s="372" t="str">
        <f>IF(Badges!L256="A","A"," ")</f>
        <v xml:space="preserve"> </v>
      </c>
      <c r="Q50" s="369">
        <v>1</v>
      </c>
      <c r="R50" s="370" t="str">
        <f>Badges!C331</f>
        <v>Explore "oops!" and "wow!"</v>
      </c>
      <c r="S50" s="371"/>
    </row>
    <row r="51" spans="1:19" x14ac:dyDescent="0.2">
      <c r="A51" s="369"/>
      <c r="B51" s="370" t="str">
        <f>Badges!C36</f>
        <v>Make a Top 10 list of antioxidant-</v>
      </c>
      <c r="C51" s="372" t="str">
        <f>IF(Badges!L36="A","A"," ")</f>
        <v xml:space="preserve"> </v>
      </c>
      <c r="E51" s="369"/>
      <c r="F51" s="370" t="str">
        <f>Badges!C109</f>
        <v>Exaggerate details about people</v>
      </c>
      <c r="G51" s="372" t="str">
        <f>IF(Badges!L109="A","A"," ")</f>
        <v xml:space="preserve"> </v>
      </c>
      <c r="I51" s="369"/>
      <c r="J51" s="370" t="str">
        <f>Badges!C183</f>
        <v>Research body language</v>
      </c>
      <c r="K51" s="372" t="str">
        <f>IF(Badges!L183="A","A"," ")</f>
        <v xml:space="preserve"> </v>
      </c>
      <c r="M51" s="369"/>
      <c r="N51" s="370" t="str">
        <f>Badges!C257</f>
        <v>A "Power Down!" night</v>
      </c>
      <c r="O51" s="372" t="str">
        <f>IF(Badges!L257="A","A"," ")</f>
        <v xml:space="preserve"> </v>
      </c>
      <c r="Q51" s="369"/>
      <c r="R51" s="370" t="str">
        <f>Badges!C332</f>
        <v>Brainstorm some "oops" and "wow"</v>
      </c>
      <c r="S51" s="372" t="str">
        <f>IF(Badges!L332="A","A"," ")</f>
        <v xml:space="preserve"> </v>
      </c>
    </row>
    <row r="52" spans="1:19" x14ac:dyDescent="0.2">
      <c r="A52" s="369"/>
      <c r="B52" s="370" t="str">
        <f>Badges!C37</f>
        <v>Do a grocery-store scavenger hunt</v>
      </c>
      <c r="C52" s="372" t="str">
        <f>IF(Badges!L37="A","A"," ")</f>
        <v xml:space="preserve"> </v>
      </c>
      <c r="E52" s="369"/>
      <c r="F52" s="370" t="str">
        <f>Badges!C110</f>
        <v>Mix and match</v>
      </c>
      <c r="G52" s="372" t="str">
        <f>IF(Badges!L110="A","A"," ")</f>
        <v xml:space="preserve"> </v>
      </c>
      <c r="I52" s="369"/>
      <c r="J52" s="370" t="str">
        <f>Badges!C184</f>
        <v>Check out voice analysis</v>
      </c>
      <c r="K52" s="372" t="str">
        <f>IF(Badges!L184="A","A"," ")</f>
        <v xml:space="preserve"> </v>
      </c>
      <c r="M52" s="369"/>
      <c r="N52" s="370" t="str">
        <f>Badges!C258</f>
        <v>A nighttime legend</v>
      </c>
      <c r="O52" s="372" t="str">
        <f>IF(Badges!L258="A","A"," ")</f>
        <v xml:space="preserve"> </v>
      </c>
      <c r="Q52" s="369"/>
      <c r="R52" s="370" t="str">
        <f>Badges!C333</f>
        <v>Interview someone with a job that</v>
      </c>
      <c r="S52" s="372" t="str">
        <f>IF(Badges!L333="A","A"," ")</f>
        <v xml:space="preserve"> </v>
      </c>
    </row>
    <row r="53" spans="1:19" x14ac:dyDescent="0.2">
      <c r="A53" s="369">
        <v>3</v>
      </c>
      <c r="B53" s="370" t="str">
        <f>Badges!C38</f>
        <v>Explore how your diet affects your</v>
      </c>
      <c r="C53" s="371"/>
      <c r="E53" s="369">
        <v>4</v>
      </c>
      <c r="F53" s="370" t="str">
        <f>Badges!C111</f>
        <v>Build the plot</v>
      </c>
      <c r="G53" s="371"/>
      <c r="I53" s="369">
        <v>5</v>
      </c>
      <c r="J53" s="370" t="str">
        <f>Badges!C185</f>
        <v>Practice the art of detection</v>
      </c>
      <c r="K53" s="371"/>
      <c r="M53" s="583" t="str">
        <f>Badges!B261</f>
        <v>Animal Helpers</v>
      </c>
      <c r="N53" s="584"/>
      <c r="O53" s="584"/>
      <c r="Q53" s="369"/>
      <c r="R53" s="370" t="str">
        <f>Badges!C334</f>
        <v>Read four published stories</v>
      </c>
      <c r="S53" s="372" t="str">
        <f>IF(Badges!L334="A","A"," ")</f>
        <v xml:space="preserve"> </v>
      </c>
    </row>
    <row r="54" spans="1:19" x14ac:dyDescent="0.2">
      <c r="A54" s="369"/>
      <c r="B54" s="370" t="str">
        <f>Badges!C39</f>
        <v>Food makeovers</v>
      </c>
      <c r="C54" s="372" t="str">
        <f>IF(Badges!L39="A","A"," ")</f>
        <v xml:space="preserve"> </v>
      </c>
      <c r="E54" s="369"/>
      <c r="F54" s="370" t="str">
        <f>Badges!C112</f>
        <v>Fill out the worksheet using your</v>
      </c>
      <c r="G54" s="372" t="str">
        <f>IF(Badges!L112="A","A"," ")</f>
        <v xml:space="preserve"> </v>
      </c>
      <c r="I54" s="369"/>
      <c r="J54" s="370" t="str">
        <f>Badges!C186</f>
        <v>Write a scene or script for your own</v>
      </c>
      <c r="K54" s="372" t="str">
        <f>IF(Badges!L186="A","A"," ")</f>
        <v xml:space="preserve"> </v>
      </c>
      <c r="M54" s="369">
        <v>1</v>
      </c>
      <c r="N54" s="370" t="str">
        <f>Badges!C262</f>
        <v>Explore the connection between</v>
      </c>
      <c r="O54" s="371"/>
      <c r="Q54" s="369">
        <v>2</v>
      </c>
      <c r="R54" s="370" t="str">
        <f>Badges!C335</f>
        <v>Dig into stories of "ouch" -and repair</v>
      </c>
      <c r="S54" s="371"/>
    </row>
    <row r="55" spans="1:19" x14ac:dyDescent="0.2">
      <c r="A55" s="369"/>
      <c r="B55" s="370" t="str">
        <f>Badges!C40</f>
        <v>Sugar detective</v>
      </c>
      <c r="C55" s="372" t="str">
        <f>IF(Badges!L40="A","A"," ")</f>
        <v xml:space="preserve"> </v>
      </c>
      <c r="E55" s="369"/>
      <c r="F55" s="370" t="str">
        <f>Badges!C113</f>
        <v>Find your plot twists in the news</v>
      </c>
      <c r="G55" s="372" t="str">
        <f>IF(Badges!L113="A","A"," ")</f>
        <v xml:space="preserve"> </v>
      </c>
      <c r="I55" s="369"/>
      <c r="J55" s="370" t="str">
        <f>Badges!C187</f>
        <v>Sketch or sculpt a "suspect" or</v>
      </c>
      <c r="K55" s="372" t="str">
        <f>IF(Badges!L187="A","A"," ")</f>
        <v xml:space="preserve"> </v>
      </c>
      <c r="M55" s="369"/>
      <c r="N55" s="370" t="str">
        <f>Badges!C263</f>
        <v>Find out how views of animals have</v>
      </c>
      <c r="O55" s="372" t="str">
        <f>IF(Badges!L263="A","A"," ")</f>
        <v>A</v>
      </c>
      <c r="Q55" s="369"/>
      <c r="R55" s="370" t="str">
        <f>Badges!C336</f>
        <v>Go through your last 50 texts</v>
      </c>
      <c r="S55" s="372" t="str">
        <f>IF(Badges!L336="A","A"," ")</f>
        <v xml:space="preserve"> </v>
      </c>
    </row>
    <row r="56" spans="1:19" x14ac:dyDescent="0.2">
      <c r="A56" s="369"/>
      <c r="B56" s="370" t="str">
        <f>Badges!C41</f>
        <v>Chemical detective</v>
      </c>
      <c r="C56" s="372" t="str">
        <f>IF(Badges!L41="A","A"," ")</f>
        <v xml:space="preserve"> </v>
      </c>
      <c r="E56" s="369"/>
      <c r="F56" s="370" t="str">
        <f>Badges!C114</f>
        <v>Use plot twists from a familiar story</v>
      </c>
      <c r="G56" s="372" t="str">
        <f>IF(Badges!L114="A","A"," ")</f>
        <v xml:space="preserve"> </v>
      </c>
      <c r="I56" s="369"/>
      <c r="J56" s="370" t="str">
        <f>Badges!C188</f>
        <v>Create or re-create a spy scenario</v>
      </c>
      <c r="K56" s="372" t="str">
        <f>IF(Badges!L188="A","A"," ")</f>
        <v xml:space="preserve"> </v>
      </c>
      <c r="M56" s="369"/>
      <c r="N56" s="370" t="str">
        <f>Badges!C264</f>
        <v>Watch a documentary series on the</v>
      </c>
      <c r="O56" s="372" t="str">
        <f>IF(Badges!L264="A","A"," ")</f>
        <v xml:space="preserve"> </v>
      </c>
      <c r="Q56" s="369"/>
      <c r="R56" s="370" t="str">
        <f>Badges!C337</f>
        <v>Interview a psychologist, guidance</v>
      </c>
      <c r="S56" s="372" t="str">
        <f>IF(Badges!L337="A","A"," ")</f>
        <v xml:space="preserve"> </v>
      </c>
    </row>
    <row r="57" spans="1:19" x14ac:dyDescent="0.2">
      <c r="A57" s="369">
        <v>4</v>
      </c>
      <c r="B57" s="370" t="str">
        <f>Badges!C42</f>
        <v>Investigate how what you eat affects</v>
      </c>
      <c r="C57" s="371"/>
      <c r="E57" s="369">
        <v>5</v>
      </c>
      <c r="F57" s="370" t="str">
        <f>Badges!C115</f>
        <v>Write a 12-age script - and share it</v>
      </c>
      <c r="G57" s="371"/>
      <c r="I57" s="583" t="str">
        <f>Badges!B191</f>
        <v>Trailblazing</v>
      </c>
      <c r="J57" s="584"/>
      <c r="K57" s="584"/>
      <c r="M57" s="369"/>
      <c r="N57" s="370" t="str">
        <f>Badges!C265</f>
        <v>Show how animals helped at key</v>
      </c>
      <c r="O57" s="372" t="str">
        <f>IF(Badges!L265="A","A"," ")</f>
        <v xml:space="preserve"> </v>
      </c>
      <c r="Q57" s="369"/>
      <c r="R57" s="370" t="str">
        <f>Badges!C338</f>
        <v>Start a kindness practice</v>
      </c>
      <c r="S57" s="372" t="str">
        <f>IF(Badges!L338="A","A"," ")</f>
        <v xml:space="preserve"> </v>
      </c>
    </row>
    <row r="58" spans="1:19" x14ac:dyDescent="0.2">
      <c r="A58" s="369"/>
      <c r="B58" s="370" t="str">
        <f>Badges!C43</f>
        <v>Make an illustrated chart of snooze/</v>
      </c>
      <c r="C58" s="372" t="str">
        <f>IF(Badges!L43="A","A"," ")</f>
        <v xml:space="preserve"> </v>
      </c>
      <c r="E58" s="369"/>
      <c r="F58" s="370" t="str">
        <f>Badges!C116</f>
        <v>Work solo</v>
      </c>
      <c r="G58" s="372" t="str">
        <f>IF(Badges!L116="A","A"," ")</f>
        <v xml:space="preserve"> </v>
      </c>
      <c r="I58" s="369">
        <v>1</v>
      </c>
      <c r="J58" s="370" t="str">
        <f>Badges!C192</f>
        <v>Start planning your adventure</v>
      </c>
      <c r="K58" s="371"/>
      <c r="M58" s="369">
        <v>2</v>
      </c>
      <c r="N58" s="370" t="str">
        <f>Badges!C266</f>
        <v>Find out how animals help keep</v>
      </c>
      <c r="O58" s="371"/>
      <c r="Q58" s="369">
        <v>3</v>
      </c>
      <c r="R58" s="370" t="str">
        <f>Badges!C339</f>
        <v>Look at e-mail, commenting, or</v>
      </c>
      <c r="S58" s="371"/>
    </row>
    <row r="59" spans="1:19" x14ac:dyDescent="0.2">
      <c r="A59" s="369"/>
      <c r="B59" s="370" t="str">
        <f>Badges!C44</f>
        <v>Take the two-week test</v>
      </c>
      <c r="C59" s="372" t="str">
        <f>IF(Badges!L44="A","A"," ")</f>
        <v xml:space="preserve"> </v>
      </c>
      <c r="E59" s="369"/>
      <c r="F59" s="370" t="str">
        <f>Badges!C117</f>
        <v>Work with a friend</v>
      </c>
      <c r="G59" s="372" t="str">
        <f>IF(Badges!L117="A","A"," ")</f>
        <v xml:space="preserve"> </v>
      </c>
      <c r="I59" s="369"/>
      <c r="J59" s="370" t="str">
        <f>Badges!C193</f>
        <v>Ask an older Girl Scout or Girl Scout</v>
      </c>
      <c r="K59" s="372" t="str">
        <f>IF(Badges!L193="A","A"," ")</f>
        <v xml:space="preserve"> </v>
      </c>
      <c r="M59" s="369"/>
      <c r="N59" s="370" t="str">
        <f>Badges!C267</f>
        <v>Check out a safety team that uses</v>
      </c>
      <c r="O59" s="372" t="str">
        <f>IF(Badges!L267="A","A"," ")</f>
        <v xml:space="preserve"> </v>
      </c>
      <c r="Q59" s="369"/>
      <c r="R59" s="370" t="str">
        <f>Badges!C340</f>
        <v>Get into e-mail etiquette</v>
      </c>
      <c r="S59" s="372" t="str">
        <f>IF(Badges!L340="A","A"," ")</f>
        <v xml:space="preserve"> </v>
      </c>
    </row>
    <row r="60" spans="1:19" x14ac:dyDescent="0.2">
      <c r="A60" s="369"/>
      <c r="B60" s="370" t="str">
        <f>Badges!C45</f>
        <v>REM it up</v>
      </c>
      <c r="C60" s="372" t="str">
        <f>IF(Badges!L45="A","A"," ")</f>
        <v xml:space="preserve"> </v>
      </c>
      <c r="E60" s="369"/>
      <c r="F60" s="370" t="str">
        <f>Badges!C118</f>
        <v>Work with a mentor</v>
      </c>
      <c r="G60" s="372" t="str">
        <f>IF(Badges!L118="A","A"," ")</f>
        <v xml:space="preserve"> </v>
      </c>
      <c r="I60" s="369"/>
      <c r="J60" s="370" t="str">
        <f>Badges!C194</f>
        <v>Check with a member of a local</v>
      </c>
      <c r="K60" s="372" t="str">
        <f>IF(Badges!L194="A","A"," ")</f>
        <v xml:space="preserve"> </v>
      </c>
      <c r="M60" s="369"/>
      <c r="N60" s="370" t="str">
        <f>Badges!C268</f>
        <v>Talk to a trainer</v>
      </c>
      <c r="O60" s="372" t="str">
        <f>IF(Badges!L268="A","A"," ")</f>
        <v>A</v>
      </c>
      <c r="Q60" s="369"/>
      <c r="R60" s="370" t="str">
        <f>Badges!C341</f>
        <v>Find your best commenting voice</v>
      </c>
      <c r="S60" s="372" t="str">
        <f>IF(Badges!L341="A","A"," ")</f>
        <v xml:space="preserve"> </v>
      </c>
    </row>
    <row r="61" spans="1:19" ht="12.75" customHeight="1" x14ac:dyDescent="0.2">
      <c r="A61" s="369">
        <v>5</v>
      </c>
      <c r="B61" s="370" t="str">
        <f>Badges!C46</f>
        <v>Look at how your diet affects your</v>
      </c>
      <c r="C61" s="371"/>
      <c r="E61" s="583" t="str">
        <f>Badges!B122</f>
        <v>Book Artist</v>
      </c>
      <c r="F61" s="584"/>
      <c r="G61" s="584"/>
      <c r="I61" s="369"/>
      <c r="J61" s="370" t="str">
        <f>Badges!C195</f>
        <v>Do it yourself</v>
      </c>
      <c r="K61" s="372" t="str">
        <f>IF(Badges!L195="A","A"," ")</f>
        <v xml:space="preserve"> </v>
      </c>
      <c r="M61" s="369"/>
      <c r="N61" s="370" t="str">
        <f>Badges!C269</f>
        <v>Read stories about animal heroes</v>
      </c>
      <c r="O61" s="372" t="str">
        <f>IF(Badges!L269="A","A"," ")</f>
        <v xml:space="preserve"> </v>
      </c>
      <c r="Q61" s="369"/>
      <c r="R61" s="370" t="str">
        <f>Badges!C342</f>
        <v>Good net sportsmanship</v>
      </c>
      <c r="S61" s="372" t="str">
        <f>IF(Badges!L342="A","A"," ")</f>
        <v xml:space="preserve"> </v>
      </c>
    </row>
    <row r="62" spans="1:19" ht="12.75" customHeight="1" x14ac:dyDescent="0.2">
      <c r="A62" s="369"/>
      <c r="B62" s="370" t="str">
        <f>Badges!C47</f>
        <v>Take a poll of friends and family</v>
      </c>
      <c r="C62" s="372" t="str">
        <f>IF(Badges!L47="A","A"," ")</f>
        <v xml:space="preserve"> </v>
      </c>
      <c r="E62" s="369">
        <v>1</v>
      </c>
      <c r="F62" s="370" t="str">
        <f>Badges!C123</f>
        <v>Explore the art of bookbinding</v>
      </c>
      <c r="G62" s="371"/>
      <c r="I62" s="369">
        <v>2</v>
      </c>
      <c r="J62" s="370" t="str">
        <f>Badges!C196</f>
        <v>Get your body and your teamwork</v>
      </c>
      <c r="K62" s="371"/>
      <c r="M62" s="369">
        <v>3</v>
      </c>
      <c r="N62" s="370" t="str">
        <f>Badges!C270</f>
        <v>Know how animals help people</v>
      </c>
      <c r="O62" s="371"/>
      <c r="Q62" s="369">
        <v>4</v>
      </c>
      <c r="R62" s="370" t="str">
        <f>Badges!C343</f>
        <v>Decide what makes a great social</v>
      </c>
      <c r="S62" s="371"/>
    </row>
    <row r="63" spans="1:19" x14ac:dyDescent="0.2">
      <c r="A63" s="369"/>
      <c r="B63" s="370" t="str">
        <f>Badges!C48</f>
        <v>Do an exercise/energy experiment</v>
      </c>
      <c r="C63" s="372" t="str">
        <f>IF(Badges!L48="A","A"," ")</f>
        <v xml:space="preserve"> </v>
      </c>
      <c r="E63" s="369"/>
      <c r="F63" s="370" t="str">
        <f>Badges!C124</f>
        <v>Survey a book collection</v>
      </c>
      <c r="G63" s="372" t="str">
        <f>IF(Badges!L124="A","A"," ")</f>
        <v xml:space="preserve"> </v>
      </c>
      <c r="I63" s="369"/>
      <c r="J63" s="370" t="str">
        <f>Badges!C197</f>
        <v>Participate in a physically</v>
      </c>
      <c r="K63" s="372" t="str">
        <f>IF(Badges!L197="A","A"," ")</f>
        <v xml:space="preserve"> </v>
      </c>
      <c r="M63" s="369"/>
      <c r="N63" s="370" t="str">
        <f>Badges!C271</f>
        <v>Talk to a vet or psychologist</v>
      </c>
      <c r="O63" s="372" t="str">
        <f>IF(Badges!L271="A","A"," ")</f>
        <v xml:space="preserve"> </v>
      </c>
      <c r="Q63" s="369"/>
      <c r="R63" s="370" t="str">
        <f>Badges!C344</f>
        <v>Discuss some character profiles</v>
      </c>
      <c r="S63" s="372" t="str">
        <f>IF(Badges!L344="A","A"," ")</f>
        <v xml:space="preserve"> </v>
      </c>
    </row>
    <row r="64" spans="1:19" x14ac:dyDescent="0.2">
      <c r="A64" s="369"/>
      <c r="B64" s="370" t="str">
        <f>Badges!C49</f>
        <v>Create a chart or blog post</v>
      </c>
      <c r="C64" s="372" t="str">
        <f>IF(Badges!L49="A","A"," ")</f>
        <v xml:space="preserve"> </v>
      </c>
      <c r="E64" s="369"/>
      <c r="F64" s="370" t="str">
        <f>Badges!C125</f>
        <v>Interview or visit a book artist or</v>
      </c>
      <c r="G64" s="372" t="str">
        <f>IF(Badges!L125="A","A"," ")</f>
        <v xml:space="preserve"> </v>
      </c>
      <c r="I64" s="369"/>
      <c r="J64" s="370" t="str">
        <f>Badges!C198</f>
        <v>Build a teamwork and endurance</v>
      </c>
      <c r="K64" s="372" t="str">
        <f>IF(Badges!L198="A","A"," ")</f>
        <v xml:space="preserve"> </v>
      </c>
      <c r="M64" s="369"/>
      <c r="N64" s="370" t="str">
        <f>Badges!C272</f>
        <v>Visit an organization that uses</v>
      </c>
      <c r="O64" s="372" t="str">
        <f>IF(Badges!L272="A","A"," ")</f>
        <v xml:space="preserve"> </v>
      </c>
      <c r="Q64" s="369"/>
      <c r="R64" s="370" t="str">
        <f>Badges!C345</f>
        <v>Get feedback on a profile of your</v>
      </c>
      <c r="S64" s="372" t="str">
        <f>IF(Badges!L345="A","A"," ")</f>
        <v xml:space="preserve"> </v>
      </c>
    </row>
    <row r="65" spans="1:19" x14ac:dyDescent="0.2">
      <c r="A65" s="583" t="str">
        <f>Badges!B52</f>
        <v>Public Speaker</v>
      </c>
      <c r="B65" s="584"/>
      <c r="C65" s="584"/>
      <c r="E65" s="369"/>
      <c r="F65" s="370" t="str">
        <f>Badges!C126</f>
        <v>Tour a book arts center or art</v>
      </c>
      <c r="G65" s="372" t="str">
        <f>IF(Badges!L126="A","A"," ")</f>
        <v xml:space="preserve"> </v>
      </c>
      <c r="I65" s="369"/>
      <c r="J65" s="370" t="str">
        <f>Badges!C199</f>
        <v>Try a "boot camp" exercise course</v>
      </c>
      <c r="K65" s="372" t="str">
        <f>IF(Badges!L199="A","A"," ")</f>
        <v xml:space="preserve"> </v>
      </c>
      <c r="M65" s="369"/>
      <c r="N65" s="370" t="str">
        <f>Badges!C273</f>
        <v>Interview at least five pet owners</v>
      </c>
      <c r="O65" s="372" t="str">
        <f>IF(Badges!L273="A","A"," ")</f>
        <v>A</v>
      </c>
      <c r="Q65" s="369"/>
      <c r="R65" s="370" t="str">
        <f>Badges!C346</f>
        <v>Read three stories that discuss</v>
      </c>
      <c r="S65" s="372" t="str">
        <f>IF(Badges!L346="A","A"," ")</f>
        <v xml:space="preserve"> </v>
      </c>
    </row>
    <row r="66" spans="1:19" x14ac:dyDescent="0.2">
      <c r="A66" s="369">
        <v>1</v>
      </c>
      <c r="B66" s="370" t="str">
        <f>Badges!C53</f>
        <v>Get a feel for performing solo</v>
      </c>
      <c r="C66" s="371"/>
      <c r="E66" s="369">
        <v>2</v>
      </c>
      <c r="F66" s="370" t="str">
        <f>Badges!C127</f>
        <v>Get familiar with the insides of a</v>
      </c>
      <c r="G66" s="371"/>
      <c r="I66" s="369">
        <v>3</v>
      </c>
      <c r="J66" s="370" t="str">
        <f>Badges!C200</f>
        <v>Create your menu</v>
      </c>
      <c r="K66" s="371"/>
      <c r="M66" s="369">
        <v>4</v>
      </c>
      <c r="N66" s="370" t="str">
        <f>Badges!C274</f>
        <v>Check out how animals help people</v>
      </c>
      <c r="O66" s="371"/>
      <c r="Q66" s="369">
        <v>5</v>
      </c>
      <c r="R66" s="370" t="str">
        <f>Badges!C347</f>
        <v>Spread better practices</v>
      </c>
      <c r="S66" s="371"/>
    </row>
    <row r="67" spans="1:19" x14ac:dyDescent="0.2">
      <c r="A67" s="369"/>
      <c r="B67" s="370" t="str">
        <f>Badges!C54</f>
        <v>Read aloud one monologue from</v>
      </c>
      <c r="C67" s="372" t="str">
        <f>IF(Badges!L54="A","A"," ")</f>
        <v xml:space="preserve"> </v>
      </c>
      <c r="E67" s="369"/>
      <c r="F67" s="370" t="str">
        <f>Badges!C128</f>
        <v>Mend an old book</v>
      </c>
      <c r="G67" s="372" t="str">
        <f>IF(Badges!L128="A","A"," ")</f>
        <v xml:space="preserve"> </v>
      </c>
      <c r="I67" s="369"/>
      <c r="J67" s="370" t="str">
        <f>Badges!C201</f>
        <v>Find three recipes for quick meals</v>
      </c>
      <c r="K67" s="372" t="str">
        <f>IF(Badges!L201="A","A"," ")</f>
        <v xml:space="preserve"> </v>
      </c>
      <c r="M67" s="369"/>
      <c r="N67" s="370" t="str">
        <f>Badges!C275</f>
        <v>Talk to someone who trains</v>
      </c>
      <c r="O67" s="372" t="str">
        <f>IF(Badges!L275="A","A"," ")</f>
        <v xml:space="preserve"> </v>
      </c>
      <c r="Q67" s="369"/>
      <c r="R67" s="370" t="str">
        <f>Badges!C348</f>
        <v>Make it a pledge</v>
      </c>
      <c r="S67" s="372" t="str">
        <f>IF(Badges!L348="A","A"," ")</f>
        <v xml:space="preserve"> </v>
      </c>
    </row>
    <row r="68" spans="1:19" x14ac:dyDescent="0.2">
      <c r="A68" s="369"/>
      <c r="B68" s="370" t="str">
        <f>Badges!C55</f>
        <v>Read aloud two political speeches</v>
      </c>
      <c r="C68" s="372" t="str">
        <f>IF(Badges!L55="A","A"," ")</f>
        <v xml:space="preserve"> </v>
      </c>
      <c r="E68" s="369"/>
      <c r="F68" s="370" t="str">
        <f>Badges!C129</f>
        <v>Take an old book apart</v>
      </c>
      <c r="G68" s="372" t="str">
        <f>IF(Badges!L129="A","A"," ")</f>
        <v xml:space="preserve"> </v>
      </c>
      <c r="I68" s="369"/>
      <c r="J68" s="370" t="str">
        <f>Badges!C202</f>
        <v>Get into quick-energy snacks</v>
      </c>
      <c r="K68" s="372" t="str">
        <f>IF(Badges!L202="A","A"," ")</f>
        <v xml:space="preserve"> </v>
      </c>
      <c r="M68" s="369"/>
      <c r="N68" s="370" t="str">
        <f>Badges!C276</f>
        <v>Speak to someone who has an</v>
      </c>
      <c r="O68" s="372" t="str">
        <f>IF(Badges!L276="A","A"," ")</f>
        <v>A</v>
      </c>
      <c r="Q68" s="369"/>
      <c r="R68" s="370" t="str">
        <f>Badges!C349</f>
        <v>Edit into a top 10</v>
      </c>
      <c r="S68" s="372" t="str">
        <f>IF(Badges!L349="A","A"," ")</f>
        <v xml:space="preserve"> </v>
      </c>
    </row>
    <row r="69" spans="1:19" x14ac:dyDescent="0.2">
      <c r="A69" s="369"/>
      <c r="B69" s="370" t="str">
        <f>Badges!C56</f>
        <v>Read aloud three poems or one</v>
      </c>
      <c r="C69" s="372" t="str">
        <f>IF(Badges!L56="A","A"," ")</f>
        <v xml:space="preserve"> </v>
      </c>
      <c r="E69" s="369"/>
      <c r="F69" s="370" t="str">
        <f>Badges!C130</f>
        <v>Visit an antique or rare bookseller</v>
      </c>
      <c r="G69" s="372" t="str">
        <f>IF(Badges!L130="A","A"," ")</f>
        <v xml:space="preserve"> </v>
      </c>
      <c r="I69" s="369"/>
      <c r="J69" s="370" t="str">
        <f>Badges!C203</f>
        <v>Trash the trash challenge</v>
      </c>
      <c r="K69" s="372" t="str">
        <f>IF(Badges!L203="A","A"," ")</f>
        <v xml:space="preserve"> </v>
      </c>
      <c r="M69" s="369"/>
      <c r="N69" s="370" t="str">
        <f>Badges!C277</f>
        <v xml:space="preserve">Research the pros and cons of </v>
      </c>
      <c r="O69" s="372" t="str">
        <f>IF(Badges!L277="A","A"," ")</f>
        <v xml:space="preserve"> </v>
      </c>
      <c r="Q69" s="369"/>
      <c r="R69" s="370" t="str">
        <f>Badges!C350</f>
        <v>Present it</v>
      </c>
      <c r="S69" s="372" t="str">
        <f>IF(Badges!L350="A","A"," ")</f>
        <v xml:space="preserve"> </v>
      </c>
    </row>
    <row r="70" spans="1:19" ht="23.25" x14ac:dyDescent="0.35">
      <c r="A70" s="599" t="str">
        <f ca="1">MID(CELL("filename",A8),FIND(IF(ISERROR(FIND("]",CELL("filename",A8))),"$","]"),CELL("filename",A8))+1,256)</f>
        <v>Honor</v>
      </c>
      <c r="B70" s="599"/>
      <c r="C70" s="599"/>
      <c r="E70" s="610" t="s">
        <v>16</v>
      </c>
      <c r="F70" s="615"/>
      <c r="G70" s="615"/>
      <c r="I70" s="610" t="s">
        <v>16</v>
      </c>
      <c r="J70" s="610"/>
      <c r="K70" s="610"/>
      <c r="M70" s="610" t="s">
        <v>16</v>
      </c>
      <c r="N70" s="610"/>
      <c r="O70" s="610"/>
      <c r="Q70" s="610" t="s">
        <v>151</v>
      </c>
      <c r="R70" s="611"/>
      <c r="S70" s="611"/>
    </row>
    <row r="71" spans="1:19" x14ac:dyDescent="0.2">
      <c r="A71" s="364"/>
      <c r="B71" s="365"/>
      <c r="C71" s="366" t="s">
        <v>28</v>
      </c>
      <c r="E71" s="583" t="str">
        <f>Badges!B377</f>
        <v>Good Sportsmanship</v>
      </c>
      <c r="F71" s="584"/>
      <c r="G71" s="584"/>
      <c r="I71" s="583" t="str">
        <f>Badges!B446</f>
        <v>Cadette First Aid</v>
      </c>
      <c r="J71" s="584"/>
      <c r="K71" s="584"/>
      <c r="M71" s="583" t="str">
        <f>Badges!B516</f>
        <v>Budgeting</v>
      </c>
      <c r="N71" s="584"/>
      <c r="O71" s="584"/>
      <c r="Q71" s="612" t="str">
        <f>'Age-Level'!B5</f>
        <v>Silver Torch Award</v>
      </c>
      <c r="R71" s="612"/>
      <c r="S71" s="373" t="str">
        <f>IF('Age-Level'!L8="C","C",IF('Age-Level'!L8="P","P",""))</f>
        <v/>
      </c>
    </row>
    <row r="72" spans="1:19" x14ac:dyDescent="0.2">
      <c r="A72" s="577" t="str">
        <f>Summary!A21</f>
        <v>Legacy</v>
      </c>
      <c r="B72" s="577"/>
      <c r="C72" s="577"/>
      <c r="E72" s="369">
        <v>3</v>
      </c>
      <c r="F72" s="370" t="str">
        <f>Badges!C386</f>
        <v>Be a good teammate</v>
      </c>
      <c r="G72" s="371"/>
      <c r="I72" s="369">
        <v>4</v>
      </c>
      <c r="J72" s="370" t="str">
        <f>Badges!C459</f>
        <v>Know the signs of shock and how</v>
      </c>
      <c r="K72" s="371"/>
      <c r="M72" s="369">
        <v>5</v>
      </c>
      <c r="N72" s="370" t="str">
        <f>Badges!C533</f>
        <v>Create a budget that focuses on</v>
      </c>
      <c r="O72" s="371"/>
      <c r="Q72" s="612" t="str">
        <f>'Age-Level'!B9</f>
        <v>Cadette Community Service bar</v>
      </c>
      <c r="R72" s="612"/>
      <c r="S72" s="373" t="str">
        <f>IF('Age-Level'!L9="C","C",IF('Age-Level'!L9="P","P",""))</f>
        <v/>
      </c>
    </row>
    <row r="73" spans="1:19" x14ac:dyDescent="0.2">
      <c r="A73" s="608" t="str">
        <f>Summary!A22</f>
        <v>Comic Artist</v>
      </c>
      <c r="B73" s="609"/>
      <c r="C73" s="373" t="str">
        <f>IF(Badges!L376="C","C",IF(Badges!L376="P","P",""))</f>
        <v/>
      </c>
      <c r="E73" s="369"/>
      <c r="F73" s="370" t="str">
        <f>Badges!C387</f>
        <v>Play Trust, like they did on Survivor</v>
      </c>
      <c r="G73" s="372" t="str">
        <f>IF(Badges!L387="A","A"," ")</f>
        <v xml:space="preserve"> </v>
      </c>
      <c r="I73" s="369"/>
      <c r="J73" s="370" t="str">
        <f>Badges!C460</f>
        <v>Research the signs of shock and</v>
      </c>
      <c r="K73" s="372" t="str">
        <f>IF(Badges!L460="A","A"," ")</f>
        <v xml:space="preserve"> </v>
      </c>
      <c r="M73" s="369"/>
      <c r="N73" s="370" t="str">
        <f>Badges!C534</f>
        <v>Make a savings action plan</v>
      </c>
      <c r="O73" s="372" t="str">
        <f>IF(Badges!L534="A","A"," ")</f>
        <v xml:space="preserve"> </v>
      </c>
      <c r="Q73" s="612" t="str">
        <f>'Age-Level'!B12</f>
        <v>Cadette Service to Girl Scouting bar</v>
      </c>
      <c r="R73" s="612"/>
      <c r="S73" s="373" t="str">
        <f>IF('Age-Level'!L10="C","C",IF('Age-Level'!L10="P","P",""))</f>
        <v/>
      </c>
    </row>
    <row r="74" spans="1:19" x14ac:dyDescent="0.2">
      <c r="A74" s="606" t="str">
        <f>Summary!A23</f>
        <v>Good Sportsmanship</v>
      </c>
      <c r="B74" s="607"/>
      <c r="C74" s="374" t="str">
        <f>IF(Badges!L399="C","C",IF(Badges!L399="P","P",""))</f>
        <v/>
      </c>
      <c r="E74" s="369"/>
      <c r="F74" s="370" t="str">
        <f>Badges!C388</f>
        <v>Play three team-building games</v>
      </c>
      <c r="G74" s="372" t="str">
        <f>IF(Badges!L388="A","A"," ")</f>
        <v xml:space="preserve"> </v>
      </c>
      <c r="I74" s="369"/>
      <c r="J74" s="370" t="str">
        <f>Badges!C461</f>
        <v>Interview a doctor or nurse about the</v>
      </c>
      <c r="K74" s="372" t="str">
        <f>IF(Badges!L461="A","A"," ")</f>
        <v xml:space="preserve"> </v>
      </c>
      <c r="M74" s="369"/>
      <c r="N74" s="370" t="str">
        <f>Badges!C535</f>
        <v>Form a support group</v>
      </c>
      <c r="O74" s="372" t="str">
        <f>IF(Badges!L535="A","A"," ")</f>
        <v xml:space="preserve"> </v>
      </c>
      <c r="Q74" s="612" t="str">
        <f>'Age-Level'!B15</f>
        <v>Cadette Program Aide</v>
      </c>
      <c r="R74" s="612"/>
      <c r="S74" s="373" t="str">
        <f>IF('Age-Level'!L19="C","C",IF('Age-Level'!L19="P","P",""))</f>
        <v>C</v>
      </c>
    </row>
    <row r="75" spans="1:19" x14ac:dyDescent="0.2">
      <c r="A75" s="606" t="str">
        <f>Summary!A24</f>
        <v>Finding Common Ground</v>
      </c>
      <c r="B75" s="607"/>
      <c r="C75" s="374" t="str">
        <f>IF(Badges!L422="C","C",IF(Badges!L422="P","P",""))</f>
        <v/>
      </c>
      <c r="E75" s="369"/>
      <c r="F75" s="370" t="str">
        <f>Badges!C389</f>
        <v>Play Capture the Flag</v>
      </c>
      <c r="G75" s="372" t="str">
        <f>IF(Badges!L389="A","A"," ")</f>
        <v xml:space="preserve"> </v>
      </c>
      <c r="I75" s="369"/>
      <c r="J75" s="370" t="str">
        <f>Badges!C462</f>
        <v>Ask an EMT or first responder to</v>
      </c>
      <c r="K75" s="372" t="str">
        <f>IF(Badges!L462="A","A"," ")</f>
        <v xml:space="preserve"> </v>
      </c>
      <c r="M75" s="369"/>
      <c r="N75" s="370" t="str">
        <f>Badges!C536</f>
        <v>Imagine yourself in the future</v>
      </c>
      <c r="O75" s="372" t="str">
        <f>IF(Badges!L536="A","A"," ")</f>
        <v xml:space="preserve"> </v>
      </c>
      <c r="Q75" s="612" t="str">
        <f>'Age-Level'!B20</f>
        <v>Journey Summit Pin</v>
      </c>
      <c r="R75" s="612"/>
      <c r="S75" s="373" t="str">
        <f>IF('Age-Level'!L21="C","C",IF('Age-Level'!L21="P","P",""))</f>
        <v/>
      </c>
    </row>
    <row r="76" spans="1:19" x14ac:dyDescent="0.2">
      <c r="A76" s="606" t="str">
        <f>Summary!A25</f>
        <v>New Cuisines</v>
      </c>
      <c r="B76" s="607"/>
      <c r="C76" s="374" t="str">
        <f>IF(Badges!L445="C","C",IF(Badges!L445="P","P",""))</f>
        <v/>
      </c>
      <c r="E76" s="369">
        <v>4</v>
      </c>
      <c r="F76" s="370" t="str">
        <f>Badges!C390</f>
        <v>Psych yourself up</v>
      </c>
      <c r="G76" s="371"/>
      <c r="I76" s="369">
        <v>5</v>
      </c>
      <c r="J76" s="370" t="str">
        <f>Badges!C463</f>
        <v>Learn to prevent and treat injuries</v>
      </c>
      <c r="K76" s="371"/>
      <c r="M76" s="583" t="str">
        <f>Badges!B562</f>
        <v>Financing My Dreams</v>
      </c>
      <c r="N76" s="584"/>
      <c r="O76" s="584"/>
      <c r="Q76" s="603" t="str">
        <f>'Age-Level'!C23</f>
        <v>Cookie Rally (Year 1)</v>
      </c>
      <c r="R76" s="603"/>
      <c r="S76" s="379" t="str">
        <f>IF('Age-Level'!L23="A","A"," ")</f>
        <v xml:space="preserve"> </v>
      </c>
    </row>
    <row r="77" spans="1:19" x14ac:dyDescent="0.2">
      <c r="A77" s="606" t="str">
        <f>Summary!A26</f>
        <v>Cadette First Aid</v>
      </c>
      <c r="B77" s="607"/>
      <c r="C77" s="374" t="str">
        <f>IF(Badges!L468="C","C",IF(Badges!L468="P","P",""))</f>
        <v/>
      </c>
      <c r="E77" s="369"/>
      <c r="F77" s="370" t="str">
        <f>Badges!C391</f>
        <v>But I landed my triple axel</v>
      </c>
      <c r="G77" s="372" t="str">
        <f>IF(Badges!L391="A","A"," ")</f>
        <v xml:space="preserve"> </v>
      </c>
      <c r="I77" s="369"/>
      <c r="J77" s="370" t="str">
        <f>Badges!C464</f>
        <v>Take a first aid course</v>
      </c>
      <c r="K77" s="372" t="str">
        <f>IF(Badges!L464="A","A"," ")</f>
        <v xml:space="preserve"> </v>
      </c>
      <c r="M77" s="369">
        <v>1</v>
      </c>
      <c r="N77" s="370" t="str">
        <f>Badges!C563</f>
        <v>Explore dream jobs</v>
      </c>
      <c r="O77" s="371"/>
      <c r="Q77" s="603" t="str">
        <f>'Age-Level'!C24</f>
        <v>Cookie Sales (Year 1)</v>
      </c>
      <c r="R77" s="603"/>
      <c r="S77" s="379" t="str">
        <f>IF('Age-Level'!L24="A","A"," ")</f>
        <v xml:space="preserve"> </v>
      </c>
    </row>
    <row r="78" spans="1:19" x14ac:dyDescent="0.2">
      <c r="A78" s="606" t="str">
        <f>Summary!A27</f>
        <v>Cadette Girl Scout Way</v>
      </c>
      <c r="B78" s="607"/>
      <c r="C78" s="374" t="str">
        <f>IF(Badges!L491="C","C",IF(Badges!L491="P","P",""))</f>
        <v/>
      </c>
      <c r="E78" s="369"/>
      <c r="F78" s="370" t="str">
        <f>Badges!C392</f>
        <v>Mind over matter</v>
      </c>
      <c r="G78" s="372" t="str">
        <f>IF(Badges!L392="A","A"," ")</f>
        <v xml:space="preserve"> </v>
      </c>
      <c r="I78" s="369"/>
      <c r="J78" s="370" t="str">
        <f>Badges!C465</f>
        <v>Ask a park ranger, lifeguard, or ski</v>
      </c>
      <c r="K78" s="372" t="str">
        <f>IF(Badges!L465="A","A"," ")</f>
        <v xml:space="preserve"> </v>
      </c>
      <c r="M78" s="369"/>
      <c r="N78" s="370" t="str">
        <f>Badges!C564</f>
        <v>Track your dreams</v>
      </c>
      <c r="O78" s="372" t="str">
        <f>IF(Badges!L564="A","A"," ")</f>
        <v xml:space="preserve"> </v>
      </c>
      <c r="Q78" s="603" t="str">
        <f>'Age-Level'!C25</f>
        <v>Cookie Pin (Year 1)</v>
      </c>
      <c r="R78" s="603"/>
      <c r="S78" s="379" t="str">
        <f>IF('Age-Level'!L25="A","A"," ")</f>
        <v xml:space="preserve"> </v>
      </c>
    </row>
    <row r="79" spans="1:19" x14ac:dyDescent="0.2">
      <c r="A79" s="613" t="str">
        <f>Summary!A28</f>
        <v>Trees</v>
      </c>
      <c r="B79" s="614"/>
      <c r="C79" s="375" t="str">
        <f>IF(Badges!L514="C","C",IF(Badges!L514="P","P",""))</f>
        <v/>
      </c>
      <c r="E79" s="369"/>
      <c r="F79" s="370" t="str">
        <f>Badges!C393</f>
        <v>Play sports psychology games</v>
      </c>
      <c r="G79" s="372" t="str">
        <f>IF(Badges!L393="A","A"," ")</f>
        <v xml:space="preserve"> </v>
      </c>
      <c r="I79" s="369"/>
      <c r="J79" s="370" t="str">
        <f>Badges!C466</f>
        <v xml:space="preserve">Interview a doctor or nurse  </v>
      </c>
      <c r="K79" s="372" t="str">
        <f>IF(Badges!L466="A","A"," ")</f>
        <v xml:space="preserve"> </v>
      </c>
      <c r="M79" s="369"/>
      <c r="N79" s="370" t="str">
        <f>Badges!C565</f>
        <v>Talk to people about their jobs</v>
      </c>
      <c r="O79" s="372" t="str">
        <f>IF(Badges!L565="A","A"," ")</f>
        <v xml:space="preserve"> </v>
      </c>
      <c r="Q79" s="603" t="str">
        <f>'Age-Level'!C26</f>
        <v>Cookie Rally (Year 2)</v>
      </c>
      <c r="R79" s="603"/>
      <c r="S79" s="379" t="str">
        <f>IF('Age-Level'!L26="A","A"," ")</f>
        <v xml:space="preserve"> </v>
      </c>
    </row>
    <row r="80" spans="1:19" x14ac:dyDescent="0.2">
      <c r="A80" s="577" t="str">
        <f>Summary!A29</f>
        <v>Financial Literacy</v>
      </c>
      <c r="B80" s="577"/>
      <c r="C80" s="577"/>
      <c r="E80" s="369">
        <v>5</v>
      </c>
      <c r="F80" s="370" t="str">
        <f>Badges!C394</f>
        <v>Put your definition of good</v>
      </c>
      <c r="G80" s="371"/>
      <c r="I80" s="583" t="str">
        <f>Badges!B469</f>
        <v>Cadette Girl Scout Way</v>
      </c>
      <c r="J80" s="584"/>
      <c r="K80" s="584"/>
      <c r="M80" s="369"/>
      <c r="N80" s="370" t="str">
        <f>Badges!C566</f>
        <v>Hold a group brainstorm</v>
      </c>
      <c r="O80" s="372" t="str">
        <f>IF(Badges!L566="A","A"," ")</f>
        <v xml:space="preserve"> </v>
      </c>
      <c r="Q80" s="603" t="str">
        <f>'Age-Level'!C27</f>
        <v>Cookie Sales (Year 2)</v>
      </c>
      <c r="R80" s="603"/>
      <c r="S80" s="379" t="str">
        <f>IF('Age-Level'!L27="A","A"," ")</f>
        <v xml:space="preserve"> </v>
      </c>
    </row>
    <row r="81" spans="1:22" x14ac:dyDescent="0.2">
      <c r="A81" s="608" t="str">
        <f>Summary!A30</f>
        <v>Budgeting</v>
      </c>
      <c r="B81" s="609"/>
      <c r="C81" s="373" t="str">
        <f>IF(Badges!L538="C","C",IF(Badges!L538="P","P",""))</f>
        <v/>
      </c>
      <c r="E81" s="369"/>
      <c r="F81" s="370" t="str">
        <f>Badges!C395</f>
        <v>Compete</v>
      </c>
      <c r="G81" s="372" t="str">
        <f>IF(Badges!L395="A","A"," ")</f>
        <v xml:space="preserve"> </v>
      </c>
      <c r="I81" s="369">
        <v>1</v>
      </c>
      <c r="J81" s="370" t="str">
        <f>Badges!C470</f>
        <v>Lead a group in song</v>
      </c>
      <c r="K81" s="371"/>
      <c r="M81" s="369">
        <v>2</v>
      </c>
      <c r="N81" s="370" t="str">
        <f>Badges!C567</f>
        <v>Price out buying your dream home</v>
      </c>
      <c r="O81" s="371"/>
      <c r="Q81" s="603" t="str">
        <f>'Age-Level'!C28</f>
        <v>Cookie Pin (Year 2)</v>
      </c>
      <c r="R81" s="603"/>
      <c r="S81" s="379" t="str">
        <f>IF('Age-Level'!L28="A","A"," ")</f>
        <v xml:space="preserve"> </v>
      </c>
    </row>
    <row r="82" spans="1:22" x14ac:dyDescent="0.2">
      <c r="A82" s="606" t="str">
        <f>Summary!A32</f>
        <v>Financing My Dreams</v>
      </c>
      <c r="B82" s="607"/>
      <c r="C82" s="374" t="str">
        <f>IF(Badges!L584="C","C",IF(Badges!L584="P","P",""))</f>
        <v/>
      </c>
      <c r="E82" s="369"/>
      <c r="F82" s="370" t="str">
        <f>Badges!C396</f>
        <v>Play with little kids</v>
      </c>
      <c r="G82" s="372" t="str">
        <f>IF(Badges!L396="A","A"," ")</f>
        <v xml:space="preserve"> </v>
      </c>
      <c r="I82" s="369"/>
      <c r="J82" s="370" t="str">
        <f>Badges!C471</f>
        <v>Organize a songfest</v>
      </c>
      <c r="K82" s="372" t="str">
        <f>IF(Badges!L471="A","A"," ")</f>
        <v xml:space="preserve"> </v>
      </c>
      <c r="M82" s="369"/>
      <c r="N82" s="370" t="str">
        <f>Badges!C568</f>
        <v>Go house hunting</v>
      </c>
      <c r="O82" s="372" t="str">
        <f>IF(Badges!L568="A","A"," ")</f>
        <v xml:space="preserve"> </v>
      </c>
      <c r="Q82" s="603" t="str">
        <f>'Age-Level'!C29</f>
        <v>Cookie Rally (Year 3)</v>
      </c>
      <c r="R82" s="603"/>
      <c r="S82" s="379" t="str">
        <f>IF('Age-Level'!L29="A","A"," ")</f>
        <v xml:space="preserve"> </v>
      </c>
    </row>
    <row r="83" spans="1:22" x14ac:dyDescent="0.2">
      <c r="A83" s="590" t="str">
        <f>Summary!A33</f>
        <v>Cookie Business</v>
      </c>
      <c r="B83" s="591"/>
      <c r="C83" s="592"/>
      <c r="D83" s="365"/>
      <c r="E83" s="369"/>
      <c r="F83" s="370" t="str">
        <f>Badges!C397</f>
        <v>Take on the role of referee, umpire</v>
      </c>
      <c r="G83" s="372" t="str">
        <f>IF(Badges!L397="A","A"," ")</f>
        <v xml:space="preserve"> </v>
      </c>
      <c r="I83" s="369"/>
      <c r="J83" s="370" t="str">
        <f>Badges!C472</f>
        <v>Teach an international song</v>
      </c>
      <c r="K83" s="372" t="str">
        <f>IF(Badges!L472="A","A"," ")</f>
        <v xml:space="preserve"> </v>
      </c>
      <c r="M83" s="369"/>
      <c r="N83" s="370" t="str">
        <f>Badges!C569</f>
        <v>Get expert real estate device</v>
      </c>
      <c r="O83" s="372" t="str">
        <f>IF(Badges!L569="A","A"," ")</f>
        <v xml:space="preserve"> </v>
      </c>
      <c r="Q83" s="603" t="str">
        <f>'Age-Level'!C30</f>
        <v>Cookie Sales (Year 3)</v>
      </c>
      <c r="R83" s="603"/>
      <c r="S83" s="379" t="str">
        <f>IF('Age-Level'!L30="A","A"," ")</f>
        <v xml:space="preserve"> </v>
      </c>
    </row>
    <row r="84" spans="1:22" x14ac:dyDescent="0.2">
      <c r="A84" s="606" t="str">
        <f>Summary!A34</f>
        <v>Business Plan</v>
      </c>
      <c r="B84" s="607"/>
      <c r="C84" s="374" t="str">
        <f>IF(Badges!L598="C","C",IF(Badges!L598="P","P",""))</f>
        <v/>
      </c>
      <c r="E84" s="583" t="str">
        <f>Badges!B400</f>
        <v>Finding Common Ground</v>
      </c>
      <c r="F84" s="583"/>
      <c r="G84" s="583"/>
      <c r="I84" s="369"/>
      <c r="J84" s="370" t="str">
        <f>Badges!C473</f>
        <v>Help Brownies complete their Girl</v>
      </c>
      <c r="K84" s="372" t="str">
        <f>IF(Badges!L473="A","A"," ")</f>
        <v xml:space="preserve"> </v>
      </c>
      <c r="M84" s="369"/>
      <c r="N84" s="370" t="str">
        <f>Badges!C570</f>
        <v>Browse real estate ads</v>
      </c>
      <c r="O84" s="372" t="str">
        <f>IF(Badges!L570="A","A"," ")</f>
        <v xml:space="preserve"> </v>
      </c>
      <c r="Q84" s="603" t="str">
        <f>'Age-Level'!C31</f>
        <v>Cookie Pin (Year 3)</v>
      </c>
      <c r="R84" s="603"/>
      <c r="S84" s="379" t="str">
        <f>IF('Age-Level'!L31="A","A"," ")</f>
        <v xml:space="preserve"> </v>
      </c>
    </row>
    <row r="85" spans="1:22" x14ac:dyDescent="0.2">
      <c r="A85" s="606" t="str">
        <f>Summary!A36</f>
        <v>Think Big</v>
      </c>
      <c r="B85" s="607"/>
      <c r="C85" s="374" t="str">
        <f>IF(Badges!L624="C","C",IF(Badges!L624="P","P",""))</f>
        <v/>
      </c>
      <c r="E85" s="369">
        <v>1</v>
      </c>
      <c r="F85" s="370" t="str">
        <f>Badges!C401</f>
        <v>Get to know someone different from</v>
      </c>
      <c r="G85" s="371"/>
      <c r="I85" s="369">
        <v>2</v>
      </c>
      <c r="J85" s="370" t="str">
        <f>Badges!C474</f>
        <v>Celebrate Girl Scout Week</v>
      </c>
      <c r="K85" s="371"/>
      <c r="M85" s="369">
        <v>3</v>
      </c>
      <c r="N85" s="370" t="str">
        <f>Badges!C571</f>
        <v>Research dream vacations</v>
      </c>
      <c r="O85" s="371"/>
      <c r="Q85" s="603" t="str">
        <f>'Age-Level'!C33</f>
        <v>Fall Sales (Year 1)</v>
      </c>
      <c r="R85" s="603"/>
      <c r="S85" s="374" t="str">
        <f>IF('Age-Level'!L33="A","A","")</f>
        <v/>
      </c>
    </row>
    <row r="86" spans="1:22" x14ac:dyDescent="0.2">
      <c r="A86" s="417"/>
      <c r="B86" s="417"/>
      <c r="C86" s="389"/>
      <c r="E86" s="369"/>
      <c r="F86" s="370" t="str">
        <f>Badges!C402</f>
        <v>Difference of background</v>
      </c>
      <c r="G86" s="372" t="str">
        <f>IF(Badges!L402="A","A"," ")</f>
        <v xml:space="preserve"> </v>
      </c>
      <c r="I86" s="369"/>
      <c r="J86" s="370" t="str">
        <f>Badges!C475</f>
        <v>Focus on "be courageous and</v>
      </c>
      <c r="K86" s="372" t="str">
        <f>IF(Badges!L475="A","A"," ")</f>
        <v xml:space="preserve"> </v>
      </c>
      <c r="M86" s="369"/>
      <c r="N86" s="370" t="str">
        <f>Badges!C572</f>
        <v>Explore the world of travel</v>
      </c>
      <c r="O86" s="372" t="str">
        <f>IF(Badges!L572="A","A"," ")</f>
        <v xml:space="preserve"> </v>
      </c>
      <c r="Q86" s="603" t="str">
        <f>'Age-Level'!C34</f>
        <v>Fall Sales (Year 2)</v>
      </c>
      <c r="R86" s="603"/>
      <c r="S86" s="374" t="str">
        <f>IF('Age-Level'!L34="A","A","")</f>
        <v/>
      </c>
    </row>
    <row r="87" spans="1:22" x14ac:dyDescent="0.2">
      <c r="A87" s="578" t="s">
        <v>92</v>
      </c>
      <c r="B87" s="579"/>
      <c r="C87" s="579"/>
      <c r="E87" s="369"/>
      <c r="F87" s="370" t="str">
        <f>Badges!C403</f>
        <v>Difference of belief</v>
      </c>
      <c r="G87" s="372" t="str">
        <f>IF(Badges!L403="A","A"," ")</f>
        <v xml:space="preserve"> </v>
      </c>
      <c r="I87" s="369"/>
      <c r="J87" s="370" t="str">
        <f>Badges!C476</f>
        <v>Be confident and courageous</v>
      </c>
      <c r="K87" s="372" t="str">
        <f>IF(Badges!L476="A","A"," ")</f>
        <v xml:space="preserve"> </v>
      </c>
      <c r="M87" s="369"/>
      <c r="N87" s="370" t="str">
        <f>Badges!C573</f>
        <v>Visit a travel agent</v>
      </c>
      <c r="O87" s="372" t="str">
        <f>IF(Badges!L573="A","A"," ")</f>
        <v xml:space="preserve"> </v>
      </c>
      <c r="Q87" s="603" t="str">
        <f>'Age-Level'!C35</f>
        <v>Fall Sales (Year 3)</v>
      </c>
      <c r="R87" s="603"/>
      <c r="S87" s="374" t="str">
        <f>IF('Age-Level'!L35="A","A","")</f>
        <v/>
      </c>
    </row>
    <row r="88" spans="1:22" x14ac:dyDescent="0.2">
      <c r="B88" s="604" t="str">
        <f>Journey!A6</f>
        <v>aMAZE!</v>
      </c>
      <c r="C88" s="605"/>
      <c r="E88" s="369"/>
      <c r="F88" s="370" t="str">
        <f>Badges!C404</f>
        <v>Difference of opinion</v>
      </c>
      <c r="G88" s="372" t="str">
        <f>IF(Badges!L404="A","A"," ")</f>
        <v xml:space="preserve"> </v>
      </c>
      <c r="I88" s="369"/>
      <c r="J88" s="370" t="str">
        <f>Badges!C477</f>
        <v>Create a project honoring the</v>
      </c>
      <c r="K88" s="372" t="str">
        <f>IF(Badges!L477="A","A"," ")</f>
        <v xml:space="preserve"> </v>
      </c>
      <c r="M88" s="369"/>
      <c r="N88" s="370" t="str">
        <f>Badges!C574</f>
        <v>Create a tour group</v>
      </c>
      <c r="O88" s="372" t="str">
        <f>IF(Badges!L574="A","A"," ")</f>
        <v xml:space="preserve"> </v>
      </c>
      <c r="Q88" s="603" t="str">
        <f>'Age-Level'!C37</f>
        <v>Thinking Day (Year 1)</v>
      </c>
      <c r="R88" s="603"/>
      <c r="S88" s="374" t="str">
        <f>IF('Age-Level'!L37="A","A","")</f>
        <v/>
      </c>
    </row>
    <row r="89" spans="1:22" x14ac:dyDescent="0.2">
      <c r="B89" s="378" t="str">
        <f>Journey!B7</f>
        <v>The Interact Award</v>
      </c>
      <c r="C89" s="374" t="str">
        <f>IF(Journey!L17="C","C",IF(Journey!L17="P","P",""))</f>
        <v/>
      </c>
      <c r="E89" s="369">
        <v>2</v>
      </c>
      <c r="F89" s="370" t="str">
        <f>Badges!C405</f>
        <v>Make decisions in a group</v>
      </c>
      <c r="G89" s="371"/>
      <c r="I89" s="369">
        <v>3</v>
      </c>
      <c r="J89" s="370" t="str">
        <f>Badges!C478</f>
        <v>Share sisterhood through the Girl</v>
      </c>
      <c r="K89" s="371"/>
      <c r="M89" s="369">
        <v>4</v>
      </c>
      <c r="N89" s="370" t="str">
        <f>Badges!C575</f>
        <v>Make a dream giving goal</v>
      </c>
      <c r="O89" s="371"/>
      <c r="Q89" s="603" t="str">
        <f>'Age-Level'!C38</f>
        <v>Thinking Day (Year 2)</v>
      </c>
      <c r="R89" s="603"/>
      <c r="S89" s="374" t="str">
        <f>IF('Age-Level'!L38="A","A","")</f>
        <v/>
      </c>
    </row>
    <row r="90" spans="1:22" x14ac:dyDescent="0.2">
      <c r="B90" s="378" t="str">
        <f>Journey!B18</f>
        <v>The Diplomat Award</v>
      </c>
      <c r="C90" s="374" t="str">
        <f>IF(Journey!L26="C","C",IF(Journey!L26="P","P",""))</f>
        <v/>
      </c>
      <c r="E90" s="369"/>
      <c r="F90" s="370" t="str">
        <f>Badges!C406</f>
        <v>Use one of the methods from the</v>
      </c>
      <c r="G90" s="372" t="str">
        <f>IF(Badges!L406="A","A"," ")</f>
        <v xml:space="preserve"> </v>
      </c>
      <c r="I90" s="369"/>
      <c r="J90" s="370" t="str">
        <f>Badges!C479</f>
        <v>Throw a community sisterhood</v>
      </c>
      <c r="K90" s="372" t="str">
        <f>IF(Badges!L479="A","A"," ")</f>
        <v xml:space="preserve"> </v>
      </c>
      <c r="M90" s="369"/>
      <c r="N90" s="370" t="str">
        <f>Badges!C576</f>
        <v>Find local philanthropists</v>
      </c>
      <c r="O90" s="372" t="str">
        <f>IF(Badges!L576="A","A"," ")</f>
        <v xml:space="preserve"> </v>
      </c>
      <c r="Q90" s="603" t="str">
        <f>'Age-Level'!C39</f>
        <v>Thinking Day (Year 3)</v>
      </c>
      <c r="R90" s="603"/>
      <c r="S90" s="374" t="str">
        <f>IF('Age-Level'!L39="A","A","")</f>
        <v/>
      </c>
    </row>
    <row r="91" spans="1:22" x14ac:dyDescent="0.2">
      <c r="B91" s="378" t="str">
        <f>Journey!B27</f>
        <v>The Peacemaker Award</v>
      </c>
      <c r="C91" s="374" t="str">
        <f>IF(Journey!L29="C","C",IF(Journey!L29="P","P",""))</f>
        <v/>
      </c>
      <c r="E91" s="369"/>
      <c r="F91" s="370" t="str">
        <f>Badges!C407</f>
        <v>Use two of the methods</v>
      </c>
      <c r="G91" s="372" t="str">
        <f>IF(Badges!L407="A","A"," ")</f>
        <v xml:space="preserve"> </v>
      </c>
      <c r="I91" s="369"/>
      <c r="J91" s="370" t="str">
        <f>Badges!C480</f>
        <v>Spotlight a hidden heroine</v>
      </c>
      <c r="K91" s="372" t="str">
        <f>IF(Badges!L480="A","A"," ")</f>
        <v xml:space="preserve"> </v>
      </c>
      <c r="M91" s="369"/>
      <c r="N91" s="370" t="str">
        <f>Badges!C577</f>
        <v>Learn what's going on in the world of</v>
      </c>
      <c r="O91" s="372" t="str">
        <f>IF(Badges!L577="A","A"," ")</f>
        <v xml:space="preserve"> </v>
      </c>
      <c r="Q91" s="603" t="str">
        <f>'Age-Level'!C41</f>
        <v>Global Action Award</v>
      </c>
      <c r="R91" s="603"/>
      <c r="S91" s="374" t="str">
        <f>IF('Age-Level'!L41="A","A","")</f>
        <v/>
      </c>
    </row>
    <row r="92" spans="1:22" x14ac:dyDescent="0.2">
      <c r="B92" s="378" t="str">
        <f>Journey!B31</f>
        <v>Leader in Action</v>
      </c>
      <c r="C92" s="374" t="str">
        <f>IF(Journey!L38="C","C",IF(Journey!L38="P","P",""))</f>
        <v/>
      </c>
      <c r="E92" s="369"/>
      <c r="F92" s="370" t="str">
        <f>Badges!C408</f>
        <v>Try them all</v>
      </c>
      <c r="G92" s="372" t="str">
        <f>IF(Badges!L408="A","A"," ")</f>
        <v xml:space="preserve"> </v>
      </c>
      <c r="I92" s="369"/>
      <c r="J92" s="370" t="str">
        <f>Badges!C481</f>
        <v>Team up for sisterhood</v>
      </c>
      <c r="K92" s="372" t="str">
        <f>IF(Badges!L481="A","A"," ")</f>
        <v xml:space="preserve"> </v>
      </c>
      <c r="M92" s="369"/>
      <c r="N92" s="370" t="str">
        <f>Badges!C578</f>
        <v>Research your favorite charity</v>
      </c>
      <c r="O92" s="372" t="str">
        <f>IF(Badges!L578="A","A"," ")</f>
        <v xml:space="preserve"> </v>
      </c>
      <c r="Q92" s="603" t="str">
        <f>'Age-Level'!C43</f>
        <v>International Friendship Recognition</v>
      </c>
      <c r="R92" s="603"/>
      <c r="S92" s="374" t="str">
        <f>IF('Age-Level'!L43="A","A","")</f>
        <v/>
      </c>
    </row>
    <row r="93" spans="1:22" x14ac:dyDescent="0.2">
      <c r="A93" s="416"/>
      <c r="B93" s="390" t="str">
        <f>Journey!A41</f>
        <v>BREATHE</v>
      </c>
      <c r="C93" s="391"/>
      <c r="E93" s="369">
        <v>3</v>
      </c>
      <c r="F93" s="370" t="str">
        <f>Badges!C409</f>
        <v>Explore civil debate</v>
      </c>
      <c r="G93" s="371"/>
      <c r="I93" s="369">
        <v>4</v>
      </c>
      <c r="J93" s="370" t="str">
        <f>Badges!C482</f>
        <v>Leave a place better than you found</v>
      </c>
      <c r="K93" s="371"/>
      <c r="L93" s="376"/>
      <c r="M93" s="369">
        <v>5</v>
      </c>
      <c r="N93" s="370" t="str">
        <f>Badges!C579</f>
        <v>Add up your dreams</v>
      </c>
      <c r="O93" s="371"/>
      <c r="Q93" s="603" t="str">
        <f>'Age-Level'!C45</f>
        <v>Investiture</v>
      </c>
      <c r="R93" s="603"/>
      <c r="S93" s="374" t="str">
        <f>IF('Age-Level'!L45="A","A","")</f>
        <v/>
      </c>
    </row>
    <row r="94" spans="1:22" x14ac:dyDescent="0.2">
      <c r="A94" s="416"/>
      <c r="B94" s="378" t="str">
        <f>Journey!B42</f>
        <v>Aware</v>
      </c>
      <c r="C94" s="374" t="str">
        <f>IF(Journey!L22="C","C",IF(Journey!L22="P","P",""))</f>
        <v/>
      </c>
      <c r="E94" s="369"/>
      <c r="F94" s="370" t="str">
        <f>Badges!C410</f>
        <v>Ask an expert to teach you the</v>
      </c>
      <c r="G94" s="372" t="str">
        <f>IF(Badges!L410="A","A"," ")</f>
        <v xml:space="preserve"> </v>
      </c>
      <c r="I94" s="369"/>
      <c r="J94" s="370" t="str">
        <f>Badges!C483</f>
        <v>Clean up a hiking trail-or clear a new</v>
      </c>
      <c r="K94" s="372" t="str">
        <f>IF(Badges!L483="A","A"," ")</f>
        <v xml:space="preserve"> </v>
      </c>
      <c r="M94" s="369"/>
      <c r="N94" s="370" t="str">
        <f>Badges!C580</f>
        <v>Plan with friends</v>
      </c>
      <c r="O94" s="372" t="str">
        <f>IF(Badges!L580="A","A"," ")</f>
        <v xml:space="preserve"> </v>
      </c>
      <c r="Q94" s="603" t="str">
        <f>'Age-Level'!C46</f>
        <v>Rededication (1st year)</v>
      </c>
      <c r="R94" s="603"/>
      <c r="S94" s="384" t="str">
        <f>IF('Age-Level'!L46="C","C","")</f>
        <v/>
      </c>
    </row>
    <row r="95" spans="1:22" x14ac:dyDescent="0.2">
      <c r="A95" s="416"/>
      <c r="B95" s="378" t="str">
        <f>Journey!B48</f>
        <v>Alert</v>
      </c>
      <c r="C95" s="374" t="str">
        <f>IF(Journey!L31="C","C",IF(Journey!L31="P","P",""))</f>
        <v/>
      </c>
      <c r="E95" s="369"/>
      <c r="F95" s="370" t="str">
        <f>Badges!C411</f>
        <v>Watch candidates for elected office</v>
      </c>
      <c r="G95" s="372" t="str">
        <f>IF(Badges!L411="A","A"," ")</f>
        <v xml:space="preserve"> </v>
      </c>
      <c r="I95" s="369"/>
      <c r="J95" s="370" t="str">
        <f>Badges!C484</f>
        <v>Help clear an invasive species from</v>
      </c>
      <c r="K95" s="372" t="str">
        <f>IF(Badges!L484="A","A"," ")</f>
        <v xml:space="preserve"> </v>
      </c>
      <c r="M95" s="369"/>
      <c r="N95" s="370" t="str">
        <f>Badges!C581</f>
        <v>Plan with your family</v>
      </c>
      <c r="O95" s="372" t="str">
        <f>IF(Badges!L581="A","A"," ")</f>
        <v xml:space="preserve"> </v>
      </c>
      <c r="Q95" s="603" t="str">
        <f>'Age-Level'!C47</f>
        <v>Rededication (2nd year)</v>
      </c>
      <c r="R95" s="603"/>
      <c r="S95" s="384" t="str">
        <f>IF('Age-Level'!L47="C","C","")</f>
        <v/>
      </c>
      <c r="U95" s="367"/>
      <c r="V95" s="367"/>
    </row>
    <row r="96" spans="1:22" x14ac:dyDescent="0.2">
      <c r="A96" s="416"/>
      <c r="B96" s="378" t="str">
        <f>Journey!B55</f>
        <v>Affirm</v>
      </c>
      <c r="C96" s="374" t="str">
        <f>IF(Journey!L34="C","C",IF(Journey!L34="P","P",""))</f>
        <v/>
      </c>
      <c r="E96" s="369"/>
      <c r="F96" s="370" t="str">
        <f>Badges!C412</f>
        <v>Understand a famous debate in</v>
      </c>
      <c r="G96" s="372" t="str">
        <f>IF(Badges!L412="A","A"," ")</f>
        <v xml:space="preserve"> </v>
      </c>
      <c r="I96" s="369"/>
      <c r="J96" s="370" t="str">
        <f>Badges!C485</f>
        <v>Help with three general-maintenance</v>
      </c>
      <c r="K96" s="372" t="str">
        <f>IF(Badges!L485="A","A"," ")</f>
        <v xml:space="preserve"> </v>
      </c>
      <c r="M96" s="369"/>
      <c r="N96" s="370" t="str">
        <f>Badges!C582</f>
        <v>Plan over and over again</v>
      </c>
      <c r="O96" s="372" t="str">
        <f>IF(Badges!L582="A","A"," ")</f>
        <v xml:space="preserve"> </v>
      </c>
      <c r="Q96" s="603" t="str">
        <f>'Age-Level'!C48</f>
        <v>Rededication (3rd year)</v>
      </c>
      <c r="R96" s="603"/>
      <c r="S96" s="384" t="str">
        <f>IF('Age-Level'!L48="C","C","")</f>
        <v/>
      </c>
      <c r="U96" s="367"/>
      <c r="V96" s="367"/>
    </row>
    <row r="97" spans="1:23" x14ac:dyDescent="0.2">
      <c r="A97" s="376"/>
      <c r="B97" s="378" t="str">
        <f>Journey!B62</f>
        <v>Leader in Action</v>
      </c>
      <c r="C97" s="374" t="str">
        <f>IF(Journey!L43="C","C",IF(Journey!L43="P","P",""))</f>
        <v/>
      </c>
      <c r="E97" s="369">
        <v>4</v>
      </c>
      <c r="F97" s="370" t="str">
        <f>Badges!C413</f>
        <v>Understand a compromise</v>
      </c>
      <c r="G97" s="371"/>
      <c r="I97" s="369">
        <v>5</v>
      </c>
      <c r="J97" s="370" t="str">
        <f>Badges!C486</f>
        <v>Enjoy Girl Scout traditions</v>
      </c>
      <c r="K97" s="371"/>
      <c r="M97" s="583" t="str">
        <f>Badges!B586</f>
        <v>Business Plan</v>
      </c>
      <c r="N97" s="584"/>
      <c r="O97" s="584"/>
      <c r="Q97" s="603" t="str">
        <f>'Age-Level'!C49</f>
        <v>Rededication (4th year)</v>
      </c>
      <c r="R97" s="603"/>
      <c r="S97" s="384" t="str">
        <f>IF('Age-Level'!L49="C","C","")</f>
        <v/>
      </c>
      <c r="U97" s="367"/>
      <c r="V97" s="367"/>
    </row>
    <row r="98" spans="1:23" ht="14.25" customHeight="1" x14ac:dyDescent="0.2">
      <c r="B98" s="420" t="str">
        <f>Journey!A75</f>
        <v>MEdia</v>
      </c>
      <c r="C98" s="421"/>
      <c r="E98" s="369"/>
      <c r="F98" s="370" t="str">
        <f>Badges!C414</f>
        <v>A community compromise</v>
      </c>
      <c r="G98" s="372" t="str">
        <f>IF(Badges!L414="A","A"," ")</f>
        <v xml:space="preserve"> </v>
      </c>
      <c r="I98" s="369"/>
      <c r="J98" s="370" t="str">
        <f>Badges!C487</f>
        <v>Make a tradition "to do" list</v>
      </c>
      <c r="K98" s="372" t="str">
        <f>IF(Badges!L487="A","A"," ")</f>
        <v xml:space="preserve"> </v>
      </c>
      <c r="M98" s="369">
        <v>1</v>
      </c>
      <c r="N98" s="370" t="str">
        <f>Badges!C587</f>
        <v>Write your mission statement and</v>
      </c>
      <c r="O98" s="371"/>
      <c r="Q98" s="603" t="str">
        <f>'Age-Level'!C50</f>
        <v>Rededication (5th year)</v>
      </c>
      <c r="R98" s="603"/>
      <c r="S98" s="384" t="str">
        <f>IF('Age-Level'!L50="C","C","")</f>
        <v/>
      </c>
      <c r="U98" s="367"/>
      <c r="V98" s="367"/>
    </row>
    <row r="99" spans="1:23" x14ac:dyDescent="0.2">
      <c r="B99" s="378" t="str">
        <f>Journey!C77</f>
        <v>Monitor</v>
      </c>
      <c r="C99" s="374" t="str">
        <f>IF(Journey!L78="C","C",IF(Journey!L78="P","P",""))</f>
        <v/>
      </c>
      <c r="E99" s="369"/>
      <c r="F99" s="370" t="str">
        <f>Badges!C415</f>
        <v>A family or friendship compromise</v>
      </c>
      <c r="G99" s="372" t="str">
        <f>IF(Badges!L415="A","A"," ")</f>
        <v xml:space="preserve"> </v>
      </c>
      <c r="I99" s="369"/>
      <c r="J99" s="370" t="str">
        <f>Badges!C488</f>
        <v>Go global</v>
      </c>
      <c r="K99" s="372" t="str">
        <f>IF(Badges!L488="A","A"," ")</f>
        <v xml:space="preserve"> </v>
      </c>
      <c r="M99" s="369"/>
      <c r="N99" s="370" t="str">
        <f>Badges!C588</f>
        <v>A mission statement is a short</v>
      </c>
      <c r="O99" s="372" t="str">
        <f>IF(Badges!L588="A","A"," ")</f>
        <v xml:space="preserve"> </v>
      </c>
      <c r="Q99" s="586" t="str">
        <f>'Age-Level'!B51</f>
        <v>My Promise, My Faith (Year 1)</v>
      </c>
      <c r="R99" s="598"/>
      <c r="S99" s="384"/>
      <c r="U99" s="422"/>
      <c r="V99" s="423"/>
      <c r="W99" s="425"/>
    </row>
    <row r="100" spans="1:23" x14ac:dyDescent="0.2">
      <c r="B100" s="378" t="str">
        <f>Journey!C80</f>
        <v>Influence</v>
      </c>
      <c r="C100" s="374" t="str">
        <f>IF(Journey!L81="C","C",IF(Journey!L81="P","P",""))</f>
        <v/>
      </c>
      <c r="E100" s="369"/>
      <c r="F100" s="370" t="str">
        <f>Badges!C416</f>
        <v>A state or national compromise</v>
      </c>
      <c r="G100" s="372" t="str">
        <f>IF(Badges!L416="A","A"," ")</f>
        <v xml:space="preserve"> </v>
      </c>
      <c r="I100" s="369"/>
      <c r="J100" s="370" t="str">
        <f>Badges!C489</f>
        <v>Learn the history of your Girl Scout</v>
      </c>
      <c r="K100" s="372" t="str">
        <f>IF(Badges!L489="A","A"," ")</f>
        <v xml:space="preserve"> </v>
      </c>
      <c r="M100" s="369">
        <v>2</v>
      </c>
      <c r="N100" s="370" t="str">
        <f>Badges!C589</f>
        <v>Increase your customer base</v>
      </c>
      <c r="O100" s="371"/>
      <c r="Q100" s="393">
        <v>1</v>
      </c>
      <c r="R100" s="418" t="str">
        <f>'Age-Level'!C52</f>
        <v>Choose one line from the Law</v>
      </c>
      <c r="S100" s="384" t="str">
        <f>IF('Age-Level'!L52="A","A","")</f>
        <v/>
      </c>
      <c r="U100" s="367"/>
      <c r="V100" s="367"/>
    </row>
    <row r="101" spans="1:23" x14ac:dyDescent="0.2">
      <c r="B101" s="378" t="str">
        <f>Journey!C83</f>
        <v>Cultivate</v>
      </c>
      <c r="C101" s="374" t="str">
        <f>IF(Journey!L84="C","C",IF(Journey!L84="P","P",""))</f>
        <v/>
      </c>
      <c r="E101" s="369">
        <v>5</v>
      </c>
      <c r="F101" s="370" t="str">
        <f>Badges!C417</f>
        <v>Find common ground through</v>
      </c>
      <c r="G101" s="371"/>
      <c r="I101" s="583" t="str">
        <f>Badges!B492</f>
        <v>Trees</v>
      </c>
      <c r="J101" s="584"/>
      <c r="K101" s="584"/>
      <c r="M101" s="369"/>
      <c r="N101" s="370" t="str">
        <f>Badges!C590</f>
        <v>What's the number one reason</v>
      </c>
      <c r="O101" s="372" t="str">
        <f>IF(Badges!L590="A","A"," ")</f>
        <v xml:space="preserve"> </v>
      </c>
      <c r="Q101" s="392">
        <v>2</v>
      </c>
      <c r="R101" s="418" t="str">
        <f>'Age-Level'!C53</f>
        <v>Find a woman in your community</v>
      </c>
      <c r="S101" s="384" t="str">
        <f>IF('Age-Level'!L53="A","A","")</f>
        <v/>
      </c>
      <c r="U101" s="367"/>
      <c r="V101" s="367"/>
    </row>
    <row r="102" spans="1:23" x14ac:dyDescent="0.2">
      <c r="B102" s="378" t="str">
        <f>Journey!B86</f>
        <v>Leader in Action</v>
      </c>
      <c r="C102" s="374" t="str">
        <f>IF(Journey!L96="C","C",IF(Journey!L96="P","P",""))</f>
        <v/>
      </c>
      <c r="E102" s="369"/>
      <c r="F102" s="370" t="str">
        <f>Badges!C418</f>
        <v>Mediate a cookie conflict</v>
      </c>
      <c r="G102" s="372" t="str">
        <f>IF(Badges!L418="A","A"," ")</f>
        <v xml:space="preserve"> </v>
      </c>
      <c r="I102" s="369">
        <v>1</v>
      </c>
      <c r="J102" s="370" t="str">
        <f>Badges!C493</f>
        <v>Try some tree fun</v>
      </c>
      <c r="K102" s="371"/>
      <c r="M102" s="369">
        <v>3</v>
      </c>
      <c r="N102" s="370" t="str">
        <f>Badges!C591</f>
        <v>Get into the details</v>
      </c>
      <c r="O102" s="371"/>
      <c r="Q102" s="392">
        <v>3</v>
      </c>
      <c r="R102" s="418" t="str">
        <f>'Age-Level'!C54</f>
        <v>Gather three inspirational quotes</v>
      </c>
      <c r="S102" s="384" t="str">
        <f>IF('Age-Level'!L54="A","A","")</f>
        <v/>
      </c>
      <c r="U102" s="367"/>
      <c r="V102" s="367"/>
    </row>
    <row r="103" spans="1:23" x14ac:dyDescent="0.2">
      <c r="B103" s="386"/>
      <c r="C103" s="386"/>
      <c r="E103" s="369"/>
      <c r="F103" s="370" t="str">
        <f>Badges!C419</f>
        <v>Mediate with a pro</v>
      </c>
      <c r="G103" s="372" t="str">
        <f>IF(Badges!L419="A","A"," ")</f>
        <v xml:space="preserve"> </v>
      </c>
      <c r="I103" s="369"/>
      <c r="J103" s="370" t="str">
        <f>Badges!C494</f>
        <v>Take a tree trip</v>
      </c>
      <c r="K103" s="372" t="str">
        <f>IF(Badges!L494="A","A"," ")</f>
        <v xml:space="preserve"> </v>
      </c>
      <c r="M103" s="369"/>
      <c r="N103" s="370" t="str">
        <f>Badges!C592</f>
        <v>Decide what you want to do with</v>
      </c>
      <c r="O103" s="372" t="str">
        <f>IF(Badges!L592="A","A"," ")</f>
        <v xml:space="preserve"> </v>
      </c>
      <c r="Q103" s="392">
        <v>4</v>
      </c>
      <c r="R103" s="418" t="str">
        <f>'Age-Level'!C55</f>
        <v>Make something to remind you</v>
      </c>
      <c r="S103" s="384" t="str">
        <f>IF('Age-Level'!L55="A","A","")</f>
        <v/>
      </c>
      <c r="U103" s="367"/>
      <c r="V103" s="367"/>
    </row>
    <row r="104" spans="1:23" x14ac:dyDescent="0.2">
      <c r="A104" s="578" t="s">
        <v>149</v>
      </c>
      <c r="B104" s="579"/>
      <c r="C104" s="579"/>
      <c r="E104" s="369"/>
      <c r="F104" s="370" t="str">
        <f>Badges!C420</f>
        <v>Suggest solutions for a current</v>
      </c>
      <c r="G104" s="372" t="str">
        <f>IF(Badges!L420="A","A"," ")</f>
        <v xml:space="preserve"> </v>
      </c>
      <c r="I104" s="369"/>
      <c r="J104" s="370" t="str">
        <f>Badges!C495</f>
        <v>Design a tree house</v>
      </c>
      <c r="K104" s="372" t="str">
        <f>IF(Badges!L495="A","A"," ")</f>
        <v xml:space="preserve"> </v>
      </c>
      <c r="M104" s="369">
        <v>4</v>
      </c>
      <c r="N104" s="370" t="str">
        <f>Badges!C593</f>
        <v>Make a risk management plan</v>
      </c>
      <c r="O104" s="371"/>
      <c r="Q104" s="392">
        <v>5</v>
      </c>
      <c r="R104" s="418" t="str">
        <f>'Age-Level'!C56</f>
        <v xml:space="preserve">Make a commitment to live what </v>
      </c>
      <c r="S104" s="384" t="str">
        <f>IF('Age-Level'!L56="A","A","")</f>
        <v/>
      </c>
      <c r="U104" s="367"/>
      <c r="V104" s="367"/>
    </row>
    <row r="105" spans="1:23" x14ac:dyDescent="0.2">
      <c r="A105" s="381"/>
      <c r="B105" s="419" t="str">
        <f>Bridging!B6</f>
        <v>Pass It On!</v>
      </c>
      <c r="C105" s="373" t="str">
        <f>IF(Bridging!L10="C","C",IF(Bridging!L10="P","P",""))</f>
        <v/>
      </c>
      <c r="E105" s="583" t="str">
        <f>Badges!B423</f>
        <v>New Cuisines</v>
      </c>
      <c r="F105" s="584"/>
      <c r="G105" s="584"/>
      <c r="I105" s="369"/>
      <c r="J105" s="370" t="str">
        <f>Badges!C496</f>
        <v>Cook a tree dish</v>
      </c>
      <c r="K105" s="372" t="str">
        <f>IF(Badges!L496="A","A"," ")</f>
        <v xml:space="preserve"> </v>
      </c>
      <c r="M105" s="369"/>
      <c r="N105" s="370" t="str">
        <f>Badges!C594</f>
        <v>A risk management plan gets you</v>
      </c>
      <c r="O105" s="372" t="str">
        <f>IF(Badges!L594="A","A"," ")</f>
        <v xml:space="preserve"> </v>
      </c>
      <c r="Q105" s="586" t="str">
        <f>'Age-Level'!B58</f>
        <v>My Promise, My Faith (Year 2)</v>
      </c>
      <c r="R105" s="598"/>
      <c r="S105" s="384"/>
      <c r="U105" s="367"/>
      <c r="V105" s="367"/>
    </row>
    <row r="106" spans="1:23" x14ac:dyDescent="0.2">
      <c r="A106" s="381"/>
      <c r="B106" s="382" t="str">
        <f>Bridging!B11</f>
        <v>Look Ahead!</v>
      </c>
      <c r="C106" s="373" t="str">
        <f>IF(Bridging!L15="C","C",IF(Bridging!L15="P","P",""))</f>
        <v/>
      </c>
      <c r="E106" s="369">
        <v>1</v>
      </c>
      <c r="F106" s="370" t="str">
        <f>Badges!C424</f>
        <v>Make a dish from another country</v>
      </c>
      <c r="G106" s="371"/>
      <c r="I106" s="369">
        <v>2</v>
      </c>
      <c r="J106" s="370" t="str">
        <f>Badges!C497</f>
        <v>Dig into the amazing science of</v>
      </c>
      <c r="K106" s="371"/>
      <c r="M106" s="369">
        <v>5</v>
      </c>
      <c r="N106" s="370" t="str">
        <f>Badges!C595</f>
        <v>Get expert feedback on your plan</v>
      </c>
      <c r="O106" s="371"/>
      <c r="Q106" s="393">
        <v>1</v>
      </c>
      <c r="R106" s="418" t="str">
        <f>'Age-Level'!C59</f>
        <v>Choose one line from the Law</v>
      </c>
      <c r="S106" s="384" t="str">
        <f>IF('Age-Level'!L59="A","A","")</f>
        <v/>
      </c>
      <c r="U106" s="367"/>
      <c r="V106" s="367"/>
    </row>
    <row r="107" spans="1:23" x14ac:dyDescent="0.2">
      <c r="A107" s="381"/>
      <c r="B107" s="418" t="str">
        <f>Bridging!C16</f>
        <v>Plan a Ceremony</v>
      </c>
      <c r="C107" s="373" t="str">
        <f>IF(Bridging!L17="C","C",IF(Bridging!L17="P","P",""))</f>
        <v/>
      </c>
      <c r="E107" s="369"/>
      <c r="F107" s="370" t="str">
        <f>Badges!C425</f>
        <v>Cook something from an area of the</v>
      </c>
      <c r="G107" s="372" t="str">
        <f>IF(Badges!L425="A","A"," ")</f>
        <v xml:space="preserve"> </v>
      </c>
      <c r="I107" s="369"/>
      <c r="J107" s="370" t="str">
        <f>Badges!C498</f>
        <v>Be a naturalist in your neighborhood</v>
      </c>
      <c r="K107" s="372" t="str">
        <f>IF(Badges!L498="A","A"," ")</f>
        <v xml:space="preserve"> </v>
      </c>
      <c r="M107" s="369"/>
      <c r="N107" s="370" t="str">
        <f>Badges!C596</f>
        <v>Once you have your business plan</v>
      </c>
      <c r="O107" s="372" t="str">
        <f>IF(Badges!L596="A","A"," ")</f>
        <v xml:space="preserve"> </v>
      </c>
      <c r="Q107" s="392">
        <v>2</v>
      </c>
      <c r="R107" s="418" t="str">
        <f>'Age-Level'!C60</f>
        <v>Find a woman in your community</v>
      </c>
      <c r="S107" s="384" t="str">
        <f>IF('Age-Level'!L60="A","A","")</f>
        <v/>
      </c>
      <c r="U107" s="367"/>
      <c r="V107" s="367"/>
    </row>
    <row r="108" spans="1:23" x14ac:dyDescent="0.2">
      <c r="B108" s="383" t="s">
        <v>150</v>
      </c>
      <c r="C108" s="373" t="str">
        <f>IF(Bridging!L18="C","C",IF(Bridging!L18="P","P",""))</f>
        <v/>
      </c>
      <c r="E108" s="369"/>
      <c r="F108" s="370" t="str">
        <f>Badges!C426</f>
        <v>Find a relative, friend, or neighbor</v>
      </c>
      <c r="G108" s="372" t="str">
        <f>IF(Badges!L426="A","A"," ")</f>
        <v xml:space="preserve"> </v>
      </c>
      <c r="I108" s="369"/>
      <c r="J108" s="370" t="str">
        <f>Badges!C499</f>
        <v>Sketch and label the parts of a tree</v>
      </c>
      <c r="K108" s="372" t="str">
        <f>IF(Badges!L499="A","A"," ")</f>
        <v xml:space="preserve"> </v>
      </c>
      <c r="M108" s="583" t="str">
        <f>Badges!B612</f>
        <v>Think Big</v>
      </c>
      <c r="N108" s="584"/>
      <c r="O108" s="584"/>
      <c r="Q108" s="392">
        <v>3</v>
      </c>
      <c r="R108" s="418" t="str">
        <f>'Age-Level'!C61</f>
        <v>Gather three inspirational quotes</v>
      </c>
      <c r="S108" s="384" t="str">
        <f>IF('Age-Level'!L61="A","A","")</f>
        <v/>
      </c>
      <c r="U108" s="367"/>
      <c r="V108" s="367"/>
    </row>
    <row r="109" spans="1:23" x14ac:dyDescent="0.2">
      <c r="B109" s="377"/>
      <c r="C109" s="425"/>
      <c r="E109" s="369"/>
      <c r="F109" s="370" t="str">
        <f>Badges!C427</f>
        <v>Let a particular ingredient be your</v>
      </c>
      <c r="G109" s="372" t="str">
        <f>IF(Badges!L427="A","A"," ")</f>
        <v xml:space="preserve"> </v>
      </c>
      <c r="I109" s="369"/>
      <c r="J109" s="370" t="str">
        <f>Badges!C500</f>
        <v>Delve into the forest life cycle</v>
      </c>
      <c r="K109" s="372" t="str">
        <f>IF(Badges!L500="A","A"," ")</f>
        <v xml:space="preserve"> </v>
      </c>
      <c r="M109" s="369">
        <v>1</v>
      </c>
      <c r="N109" s="370" t="str">
        <f>Badges!C613</f>
        <v>Come up with a big idea</v>
      </c>
      <c r="O109" s="371"/>
      <c r="Q109" s="392">
        <v>4</v>
      </c>
      <c r="R109" s="418" t="str">
        <f>'Age-Level'!C62</f>
        <v>Make something to remind you</v>
      </c>
      <c r="S109" s="384" t="str">
        <f>IF('Age-Level'!L62="A","A","")</f>
        <v/>
      </c>
      <c r="U109" s="367"/>
      <c r="V109" s="367"/>
    </row>
    <row r="110" spans="1:23" x14ac:dyDescent="0.2">
      <c r="A110" s="583" t="str">
        <f>Badges!B354</f>
        <v>Comic Artist</v>
      </c>
      <c r="B110" s="584"/>
      <c r="C110" s="584"/>
      <c r="E110" s="369">
        <v>2</v>
      </c>
      <c r="F110" s="370" t="str">
        <f>Badges!C428</f>
        <v>Discover a dish from another region</v>
      </c>
      <c r="G110" s="371"/>
      <c r="I110" s="369">
        <v>3</v>
      </c>
      <c r="J110" s="370" t="str">
        <f>Badges!C501</f>
        <v>Make a creative project starring</v>
      </c>
      <c r="K110" s="371"/>
      <c r="M110" s="369"/>
      <c r="N110" s="370" t="str">
        <f>Badges!C614</f>
        <v>As you and your friends think about</v>
      </c>
      <c r="O110" s="372" t="str">
        <f>IF(Badges!L614="A","A"," ")</f>
        <v xml:space="preserve"> </v>
      </c>
      <c r="Q110" s="392">
        <v>5</v>
      </c>
      <c r="R110" s="418" t="str">
        <f>'Age-Level'!C63</f>
        <v xml:space="preserve">Make a commitment to live what </v>
      </c>
      <c r="S110" s="384" t="str">
        <f>IF('Age-Level'!L63="A","A","")</f>
        <v/>
      </c>
      <c r="U110" s="423"/>
      <c r="V110" s="423"/>
      <c r="W110" s="425"/>
    </row>
    <row r="111" spans="1:23" x14ac:dyDescent="0.2">
      <c r="A111" s="369">
        <v>1</v>
      </c>
      <c r="B111" s="370" t="str">
        <f>Badges!C355</f>
        <v>Delve into the world of comics</v>
      </c>
      <c r="C111" s="371"/>
      <c r="E111" s="369"/>
      <c r="F111" s="370" t="str">
        <f>Badges!C429</f>
        <v>Put together a meal based on a food</v>
      </c>
      <c r="G111" s="372" t="str">
        <f>IF(Badges!L429="A","A"," ")</f>
        <v xml:space="preserve"> </v>
      </c>
      <c r="I111" s="369"/>
      <c r="J111" s="370" t="str">
        <f>Badges!C502</f>
        <v>Get tree crafty</v>
      </c>
      <c r="K111" s="372" t="str">
        <f>IF(Badges!L502="A","A"," ")</f>
        <v xml:space="preserve"> </v>
      </c>
      <c r="M111" s="369">
        <v>2</v>
      </c>
      <c r="N111" s="370" t="str">
        <f>Badges!C615</f>
        <v>Take your sales to the next level</v>
      </c>
      <c r="O111" s="371"/>
      <c r="Q111" s="586" t="str">
        <f>'Age-Level'!B65</f>
        <v>My Promise, My Faith (Year 3)</v>
      </c>
      <c r="R111" s="598"/>
      <c r="S111" s="384"/>
      <c r="U111" s="367"/>
      <c r="V111" s="367"/>
    </row>
    <row r="112" spans="1:23" x14ac:dyDescent="0.2">
      <c r="A112" s="369"/>
      <c r="B112" s="370" t="str">
        <f>Badges!C356</f>
        <v>Collect comic strips from the</v>
      </c>
      <c r="C112" s="372" t="str">
        <f>IF(Badges!L356="A","A"," ")</f>
        <v xml:space="preserve"> </v>
      </c>
      <c r="E112" s="369"/>
      <c r="F112" s="370" t="str">
        <f>Badges!C430</f>
        <v>Research and cook a regional</v>
      </c>
      <c r="G112" s="372" t="str">
        <f>IF(Badges!L430="A","A"," ")</f>
        <v xml:space="preserve"> </v>
      </c>
      <c r="I112" s="369"/>
      <c r="J112" s="370" t="str">
        <f>Badges!C503</f>
        <v>Capture a tree on your convas or the</v>
      </c>
      <c r="K112" s="372" t="str">
        <f>IF(Badges!L503="A","A"," ")</f>
        <v xml:space="preserve"> </v>
      </c>
      <c r="M112" s="369"/>
      <c r="N112" s="370" t="str">
        <f>Badges!C616</f>
        <v>When you have a big goal, you have</v>
      </c>
      <c r="O112" s="372" t="str">
        <f>IF(Badges!L616="A","A"," ")</f>
        <v xml:space="preserve"> </v>
      </c>
      <c r="Q112" s="393">
        <v>1</v>
      </c>
      <c r="R112" s="418" t="str">
        <f>'Age-Level'!C66</f>
        <v>Choose one line from the Law</v>
      </c>
      <c r="S112" s="384" t="str">
        <f>IF('Age-Level'!L66="A","A","")</f>
        <v/>
      </c>
      <c r="U112" s="367"/>
      <c r="V112" s="367"/>
    </row>
    <row r="113" spans="1:22" x14ac:dyDescent="0.2">
      <c r="A113" s="369"/>
      <c r="B113" s="370" t="str">
        <f>Badges!C357</f>
        <v>Visit with a comic artist</v>
      </c>
      <c r="C113" s="372" t="str">
        <f>IF(Badges!L357="A","A"," ")</f>
        <v xml:space="preserve"> </v>
      </c>
      <c r="E113" s="369"/>
      <c r="F113" s="370" t="str">
        <f>Badges!C431</f>
        <v>Find out how well you know your</v>
      </c>
      <c r="G113" s="372" t="str">
        <f>IF(Badges!L431="A","A"," ")</f>
        <v xml:space="preserve"> </v>
      </c>
      <c r="I113" s="369"/>
      <c r="J113" s="370" t="str">
        <f>Badges!C504</f>
        <v>Create your own tree legend</v>
      </c>
      <c r="K113" s="372" t="str">
        <f>IF(Badges!L504="A","A"," ")</f>
        <v xml:space="preserve"> </v>
      </c>
      <c r="M113" s="369">
        <v>3</v>
      </c>
      <c r="N113" s="370" t="str">
        <f>Badges!C617</f>
        <v>Sell your big dream to others</v>
      </c>
      <c r="O113" s="371"/>
      <c r="Q113" s="392">
        <v>2</v>
      </c>
      <c r="R113" s="418" t="str">
        <f>'Age-Level'!C67</f>
        <v>Find a woman in your community</v>
      </c>
      <c r="S113" s="384" t="str">
        <f>IF('Age-Level'!L67="A","A","")</f>
        <v/>
      </c>
      <c r="U113" s="367"/>
      <c r="V113" s="367"/>
    </row>
    <row r="114" spans="1:22" x14ac:dyDescent="0.2">
      <c r="A114" s="369"/>
      <c r="B114" s="370" t="str">
        <f>Badges!C358</f>
        <v>Make sticky-note comics</v>
      </c>
      <c r="C114" s="372" t="str">
        <f>IF(Badges!L358="A","A"," ")</f>
        <v xml:space="preserve"> </v>
      </c>
      <c r="E114" s="369">
        <v>3</v>
      </c>
      <c r="F114" s="370" t="str">
        <f>Badges!C432</f>
        <v>Whip up a dish from another time</v>
      </c>
      <c r="G114" s="371"/>
      <c r="I114" s="369">
        <v>4</v>
      </c>
      <c r="J114" s="370" t="str">
        <f>Badges!C505</f>
        <v>Explore the connection between</v>
      </c>
      <c r="K114" s="371"/>
      <c r="M114" s="369"/>
      <c r="N114" s="370" t="str">
        <f>Badges!C618</f>
        <v>Whether you're using your cookie</v>
      </c>
      <c r="O114" s="372" t="str">
        <f>IF(Badges!L618="A","A"," ")</f>
        <v xml:space="preserve"> </v>
      </c>
      <c r="Q114" s="392">
        <v>3</v>
      </c>
      <c r="R114" s="418" t="str">
        <f>'Age-Level'!C68</f>
        <v>Gather three inspirational quotes</v>
      </c>
      <c r="S114" s="384" t="str">
        <f>IF('Age-Level'!L68="A","A","")</f>
        <v/>
      </c>
      <c r="U114" s="367"/>
      <c r="V114" s="367"/>
    </row>
    <row r="115" spans="1:22" x14ac:dyDescent="0.2">
      <c r="A115" s="369">
        <v>2</v>
      </c>
      <c r="B115" s="370" t="str">
        <f>Badges!C359</f>
        <v>Choose a story to tell</v>
      </c>
      <c r="C115" s="371"/>
      <c r="E115" s="369"/>
      <c r="F115" s="370" t="str">
        <f>Badges!C433</f>
        <v>Try a recipe inspired by a historical</v>
      </c>
      <c r="G115" s="372" t="str">
        <f>IF(Badges!L433="A","A"," ")</f>
        <v xml:space="preserve"> </v>
      </c>
      <c r="I115" s="369"/>
      <c r="J115" s="370" t="str">
        <f>Badges!C506</f>
        <v>Debate logging, clear-cutting, and</v>
      </c>
      <c r="K115" s="372" t="str">
        <f>IF(Badges!L506="A","A"," ")</f>
        <v xml:space="preserve"> </v>
      </c>
      <c r="M115" s="369">
        <v>4</v>
      </c>
      <c r="N115" s="370" t="str">
        <f>Badges!C619</f>
        <v>Ask experts to help you take your</v>
      </c>
      <c r="O115" s="371"/>
      <c r="Q115" s="392">
        <v>4</v>
      </c>
      <c r="R115" s="418" t="str">
        <f>'Age-Level'!C69</f>
        <v>Make something to remind you</v>
      </c>
      <c r="S115" s="384" t="str">
        <f>IF('Age-Level'!L69="A","A","")</f>
        <v/>
      </c>
      <c r="U115" s="367"/>
      <c r="V115" s="367"/>
    </row>
    <row r="116" spans="1:22" x14ac:dyDescent="0.2">
      <c r="A116" s="369"/>
      <c r="B116" s="370" t="str">
        <f>Badges!C360</f>
        <v>Think of a story from your life</v>
      </c>
      <c r="C116" s="372" t="str">
        <f>IF(Badges!L360="A","A"," ")</f>
        <v xml:space="preserve"> </v>
      </c>
      <c r="E116" s="369"/>
      <c r="F116" s="370" t="str">
        <f>Badges!C434</f>
        <v>Ask a grandparent or other relative</v>
      </c>
      <c r="G116" s="372" t="str">
        <f>IF(Badges!L434="A","A"," ")</f>
        <v xml:space="preserve"> </v>
      </c>
      <c r="I116" s="369"/>
      <c r="J116" s="370" t="str">
        <f>Badges!C507</f>
        <v>Chart how wood travels</v>
      </c>
      <c r="K116" s="372" t="str">
        <f>IF(Badges!L507="A","A"," ")</f>
        <v xml:space="preserve"> </v>
      </c>
      <c r="M116" s="369"/>
      <c r="N116" s="370" t="str">
        <f>Badges!C620</f>
        <v>Show your plan to a businesswoman</v>
      </c>
      <c r="O116" s="372" t="str">
        <f>IF(Badges!L620="A","A"," ")</f>
        <v xml:space="preserve"> </v>
      </c>
      <c r="Q116" s="392">
        <v>5</v>
      </c>
      <c r="R116" s="418" t="str">
        <f>'Age-Level'!C70</f>
        <v xml:space="preserve">Make a commitment to live what </v>
      </c>
      <c r="S116" s="384" t="str">
        <f>IF('Age-Level'!L70="A","A","")</f>
        <v/>
      </c>
    </row>
    <row r="117" spans="1:22" x14ac:dyDescent="0.2">
      <c r="A117" s="369"/>
      <c r="B117" s="370" t="str">
        <f>Badges!C361</f>
        <v>Think of a story from a book or</v>
      </c>
      <c r="C117" s="372" t="str">
        <f>IF(Badges!L361="A","A"," ")</f>
        <v xml:space="preserve"> </v>
      </c>
      <c r="E117" s="369"/>
      <c r="F117" s="370" t="str">
        <f>Badges!C435</f>
        <v>Pick a piece of the past that excites</v>
      </c>
      <c r="G117" s="372" t="str">
        <f>IF(Badges!L435="A","A"," ")</f>
        <v xml:space="preserve"> </v>
      </c>
      <c r="I117" s="369"/>
      <c r="J117" s="370" t="str">
        <f>Badges!C508</f>
        <v>Create a dream tree garden</v>
      </c>
      <c r="K117" s="372" t="str">
        <f>IF(Badges!L508="A","A"," ")</f>
        <v xml:space="preserve"> </v>
      </c>
      <c r="M117" s="369">
        <v>5</v>
      </c>
      <c r="N117" s="370" t="str">
        <f>Badges!C621</f>
        <v>Share your experience in a big way</v>
      </c>
      <c r="O117" s="371"/>
      <c r="Q117" s="586" t="str">
        <f>'Age-Level'!B72</f>
        <v>Safety Award</v>
      </c>
      <c r="R117" s="598"/>
      <c r="S117" s="384"/>
    </row>
    <row r="118" spans="1:22" x14ac:dyDescent="0.2">
      <c r="A118" s="369"/>
      <c r="B118" s="370" t="str">
        <f>Badges!C362</f>
        <v>Make something up</v>
      </c>
      <c r="C118" s="372" t="str">
        <f>IF(Badges!L362="A","A"," ")</f>
        <v xml:space="preserve"> </v>
      </c>
      <c r="E118" s="369">
        <v>4</v>
      </c>
      <c r="F118" s="370" t="str">
        <f>Badges!C436</f>
        <v>Cook a dish that makes a statement</v>
      </c>
      <c r="G118" s="371"/>
      <c r="I118" s="369">
        <v>5</v>
      </c>
      <c r="J118" s="370" t="str">
        <f>Badges!C509</f>
        <v>Help trees thrive</v>
      </c>
      <c r="K118" s="371"/>
      <c r="M118" s="369"/>
      <c r="N118" s="370" t="str">
        <f>Badges!C622</f>
        <v>Think of innovative ways to let your</v>
      </c>
      <c r="O118" s="372" t="str">
        <f>IF(Badges!L622="A","A"," ")</f>
        <v xml:space="preserve"> </v>
      </c>
      <c r="Q118" s="393">
        <v>1</v>
      </c>
      <c r="R118" s="418" t="str">
        <f>'Age-Level'!C73</f>
        <v>Learn how to make a room safe for a</v>
      </c>
      <c r="S118" s="384" t="str">
        <f>IF('Age-Level'!L73="A","A","")</f>
        <v/>
      </c>
    </row>
    <row r="119" spans="1:22" x14ac:dyDescent="0.2">
      <c r="A119" s="369">
        <v>3</v>
      </c>
      <c r="B119" s="370" t="str">
        <f>Badges!C363</f>
        <v>Draw it out</v>
      </c>
      <c r="C119" s="371"/>
      <c r="E119" s="369"/>
      <c r="F119" s="370" t="str">
        <f>Badges!C437</f>
        <v>Take a processed food you love and</v>
      </c>
      <c r="G119" s="372" t="str">
        <f>IF(Badges!L437="A","A"," ")</f>
        <v xml:space="preserve"> </v>
      </c>
      <c r="I119" s="369"/>
      <c r="J119" s="370" t="str">
        <f>Badges!C510</f>
        <v>Plant a tree</v>
      </c>
      <c r="K119" s="372" t="str">
        <f>IF(Badges!L510="A","A"," ")</f>
        <v xml:space="preserve"> </v>
      </c>
      <c r="M119" s="416"/>
      <c r="N119" s="385"/>
      <c r="O119" s="425"/>
      <c r="Q119" s="392">
        <v>2</v>
      </c>
      <c r="R119" s="418" t="str">
        <f>'Age-Level'!C74</f>
        <v>Find out about water safety</v>
      </c>
      <c r="S119" s="384" t="str">
        <f>IF('Age-Level'!L74="A","A","")</f>
        <v/>
      </c>
    </row>
    <row r="120" spans="1:22" x14ac:dyDescent="0.2">
      <c r="A120" s="369"/>
      <c r="B120" s="370" t="str">
        <f>Badges!C364</f>
        <v>Use tracing paper</v>
      </c>
      <c r="C120" s="372" t="str">
        <f>IF(Badges!L364="A","A"," ")</f>
        <v xml:space="preserve"> </v>
      </c>
      <c r="E120" s="369"/>
      <c r="F120" s="370" t="str">
        <f>Badges!C438</f>
        <v>Choose a veggie protein and find a</v>
      </c>
      <c r="G120" s="372" t="str">
        <f>IF(Badges!L438="A","A"," ")</f>
        <v xml:space="preserve"> </v>
      </c>
      <c r="I120" s="369"/>
      <c r="J120" s="370" t="str">
        <f>Badges!C511</f>
        <v>Tend to a tree somewhere in your</v>
      </c>
      <c r="K120" s="372" t="str">
        <f>IF(Badges!L511="A","A"," ")</f>
        <v xml:space="preserve"> </v>
      </c>
      <c r="Q120" s="392">
        <v>3</v>
      </c>
      <c r="R120" s="418" t="str">
        <f>'Age-Level'!C75</f>
        <v>Teach a Daisy or Brownie what to do if</v>
      </c>
      <c r="S120" s="384" t="str">
        <f>IF('Age-Level'!L75="A","A","")</f>
        <v/>
      </c>
    </row>
    <row r="121" spans="1:22" x14ac:dyDescent="0.2">
      <c r="A121" s="369"/>
      <c r="B121" s="370" t="str">
        <f>Badges!C365</f>
        <v>Do a "free draw."</v>
      </c>
      <c r="C121" s="372" t="str">
        <f>IF(Badges!L365="A","A"," ")</f>
        <v xml:space="preserve"> </v>
      </c>
      <c r="E121" s="369"/>
      <c r="F121" s="370" t="str">
        <f>Badges!C439</f>
        <v>Try a recipe for a special diet</v>
      </c>
      <c r="G121" s="372" t="str">
        <f>IF(Badges!L439="A","A"," ")</f>
        <v xml:space="preserve"> </v>
      </c>
      <c r="I121" s="369"/>
      <c r="J121" s="370" t="str">
        <f>Badges!C512</f>
        <v>Shadow one of the tree caretakers</v>
      </c>
      <c r="K121" s="372" t="str">
        <f>IF(Badges!L512="A","A"," ")</f>
        <v xml:space="preserve"> </v>
      </c>
      <c r="Q121" s="392">
        <v>4</v>
      </c>
      <c r="R121" s="418" t="str">
        <f>'Age-Level'!C76</f>
        <v>With your family, make sure you have</v>
      </c>
      <c r="S121" s="384" t="str">
        <f>IF('Age-Level'!L76="A","A","")</f>
        <v/>
      </c>
    </row>
    <row r="122" spans="1:22" x14ac:dyDescent="0.2">
      <c r="A122" s="369"/>
      <c r="B122" s="370" t="str">
        <f>Badges!C366</f>
        <v>Use a how-to book, video, or</v>
      </c>
      <c r="C122" s="372" t="str">
        <f>IF(Badges!L366="A","A"," ")</f>
        <v xml:space="preserve"> </v>
      </c>
      <c r="E122" s="369">
        <v>5</v>
      </c>
      <c r="F122" s="370" t="str">
        <f>Badges!C440</f>
        <v>Share your dishes on a culinary</v>
      </c>
      <c r="G122" s="371"/>
      <c r="I122" s="583" t="str">
        <f>Badges!B516</f>
        <v>Budgeting</v>
      </c>
      <c r="J122" s="584"/>
      <c r="K122" s="584"/>
      <c r="Q122" s="392">
        <v>5</v>
      </c>
      <c r="R122" s="418" t="str">
        <f>'Age-Level'!C77</f>
        <v>Discuss bullying with your Girl Scout</v>
      </c>
      <c r="S122" s="384" t="str">
        <f>IF('Age-Level'!L77="A","A","")</f>
        <v/>
      </c>
    </row>
    <row r="123" spans="1:22" x14ac:dyDescent="0.2">
      <c r="A123" s="369">
        <v>4</v>
      </c>
      <c r="B123" s="370" t="str">
        <f>Badges!C367</f>
        <v>Frame it in four panels</v>
      </c>
      <c r="C123" s="371"/>
      <c r="E123" s="369"/>
      <c r="F123" s="370" t="str">
        <f>Badges!C441</f>
        <v>Throw a potluck party</v>
      </c>
      <c r="G123" s="372" t="str">
        <f>IF(Badges!L441="A","A"," ")</f>
        <v xml:space="preserve"> </v>
      </c>
      <c r="I123" s="369">
        <v>1</v>
      </c>
      <c r="J123" s="370" t="str">
        <f>Badges!C517</f>
        <v>Practice budgeting for your values</v>
      </c>
      <c r="K123" s="371"/>
      <c r="Q123" s="392"/>
      <c r="R123" s="392"/>
      <c r="S123" s="362"/>
    </row>
    <row r="124" spans="1:22" x14ac:dyDescent="0.2">
      <c r="A124" s="369"/>
      <c r="B124" s="370" t="str">
        <f>Badges!C368</f>
        <v>Use facial expressions</v>
      </c>
      <c r="C124" s="372" t="str">
        <f>IF(Badges!L368="A","A"," ")</f>
        <v xml:space="preserve"> </v>
      </c>
      <c r="E124" s="369"/>
      <c r="F124" s="370" t="str">
        <f>Badges!C442</f>
        <v>Host a "new cuisine" party</v>
      </c>
      <c r="G124" s="372" t="str">
        <f>IF(Badges!L442="A","A"," ")</f>
        <v xml:space="preserve"> </v>
      </c>
      <c r="I124" s="369"/>
      <c r="J124" s="370" t="str">
        <f>Badges!C518</f>
        <v>Create a team values list</v>
      </c>
      <c r="K124" s="372" t="str">
        <f>IF(Badges!L518="A","A"," ")</f>
        <v xml:space="preserve"> </v>
      </c>
      <c r="Q124" s="575"/>
      <c r="R124" s="576"/>
      <c r="S124" s="576"/>
    </row>
    <row r="125" spans="1:22" x14ac:dyDescent="0.2">
      <c r="A125" s="369"/>
      <c r="B125" s="370" t="str">
        <f>Badges!C369</f>
        <v>Use body postures</v>
      </c>
      <c r="C125" s="372" t="str">
        <f>IF(Badges!L369="A","A"," ")</f>
        <v xml:space="preserve"> </v>
      </c>
      <c r="E125" s="369"/>
      <c r="F125" s="370" t="str">
        <f>Badges!C443</f>
        <v>Hold a progressive dinner with</v>
      </c>
      <c r="G125" s="372" t="str">
        <f>IF(Badges!L443="A","A"," ")</f>
        <v xml:space="preserve"> </v>
      </c>
      <c r="I125" s="369"/>
      <c r="J125" s="370" t="str">
        <f>Badges!C519</f>
        <v>Make your own values list</v>
      </c>
      <c r="K125" s="372" t="str">
        <f>IF(Badges!L519="A","A"," ")</f>
        <v xml:space="preserve"> </v>
      </c>
    </row>
    <row r="126" spans="1:22" x14ac:dyDescent="0.2">
      <c r="A126" s="369"/>
      <c r="B126" s="370" t="str">
        <f>Badges!C370</f>
        <v xml:space="preserve">Use both facial expressions and </v>
      </c>
      <c r="C126" s="372" t="str">
        <f>IF(Badges!L370="A","A"," ")</f>
        <v xml:space="preserve"> </v>
      </c>
      <c r="E126" s="583" t="str">
        <f>Badges!B446</f>
        <v>Cadette First Aid</v>
      </c>
      <c r="F126" s="584"/>
      <c r="G126" s="584"/>
      <c r="I126" s="369"/>
      <c r="J126" s="370" t="str">
        <f>Badges!C520</f>
        <v>Find out how other people budget to</v>
      </c>
      <c r="K126" s="372" t="str">
        <f>IF(Badges!L520="A","A"," ")</f>
        <v xml:space="preserve"> </v>
      </c>
    </row>
    <row r="127" spans="1:22" x14ac:dyDescent="0.2">
      <c r="A127" s="369">
        <v>5</v>
      </c>
      <c r="B127" s="370" t="str">
        <f>Badges!C371</f>
        <v>Add the words</v>
      </c>
      <c r="C127" s="371"/>
      <c r="E127" s="369">
        <v>1</v>
      </c>
      <c r="F127" s="370" t="str">
        <f>Badges!C447</f>
        <v>Understand how to care for younger</v>
      </c>
      <c r="G127" s="371"/>
      <c r="I127" s="369">
        <v>2</v>
      </c>
      <c r="J127" s="370" t="str">
        <f>Badges!C521</f>
        <v>Learn to track your spending</v>
      </c>
      <c r="K127" s="371"/>
    </row>
    <row r="128" spans="1:22" x14ac:dyDescent="0.2">
      <c r="A128" s="369"/>
      <c r="B128" s="370" t="str">
        <f>Badges!C372</f>
        <v>Add some dialogue</v>
      </c>
      <c r="C128" s="372" t="str">
        <f>IF(Badges!L372="A","A"," ")</f>
        <v xml:space="preserve"> </v>
      </c>
      <c r="E128" s="369"/>
      <c r="F128" s="370" t="str">
        <f>Badges!C448</f>
        <v>Take a babysitting class</v>
      </c>
      <c r="G128" s="372" t="str">
        <f>IF(Badges!L448="A","A"," ")</f>
        <v xml:space="preserve"> </v>
      </c>
      <c r="I128" s="369"/>
      <c r="J128" s="370" t="str">
        <f>Badges!C522</f>
        <v>Get on the "write" track</v>
      </c>
      <c r="K128" s="372" t="str">
        <f>IF(Badges!L522="A","A"," ")</f>
        <v xml:space="preserve"> </v>
      </c>
    </row>
    <row r="129" spans="1:19" x14ac:dyDescent="0.2">
      <c r="A129" s="369"/>
      <c r="B129" s="370" t="str">
        <f>Badges!C373</f>
        <v>Add thought bubbles</v>
      </c>
      <c r="C129" s="372" t="str">
        <f>IF(Badges!L373="A","A"," ")</f>
        <v xml:space="preserve"> </v>
      </c>
      <c r="E129" s="369"/>
      <c r="F129" s="370" t="str">
        <f>Badges!C449</f>
        <v>Ask a medical professional</v>
      </c>
      <c r="G129" s="372" t="str">
        <f>IF(Badges!L449="A","A"," ")</f>
        <v xml:space="preserve"> </v>
      </c>
      <c r="I129" s="369"/>
      <c r="J129" s="370" t="str">
        <f>Badges!C523</f>
        <v>Spot spending habits</v>
      </c>
      <c r="K129" s="372" t="str">
        <f>IF(Badges!L523="A","A"," ")</f>
        <v xml:space="preserve"> </v>
      </c>
    </row>
    <row r="130" spans="1:19" x14ac:dyDescent="0.2">
      <c r="A130" s="369"/>
      <c r="B130" s="370" t="str">
        <f>Badges!C374</f>
        <v>Run a narrative in separate</v>
      </c>
      <c r="C130" s="372" t="str">
        <f>IF(Badges!L374="A","A"," ")</f>
        <v xml:space="preserve"> </v>
      </c>
      <c r="E130" s="369"/>
      <c r="F130" s="370" t="str">
        <f>Badges!C450</f>
        <v>Talk to child care professionals</v>
      </c>
      <c r="G130" s="372" t="str">
        <f>IF(Badges!L450="A","A"," ")</f>
        <v xml:space="preserve"> </v>
      </c>
      <c r="I130" s="369"/>
      <c r="J130" s="370" t="str">
        <f>Badges!C524</f>
        <v>Pretend you're a psychologist</v>
      </c>
      <c r="K130" s="372" t="str">
        <f>IF(Badges!L524="A","A"," ")</f>
        <v xml:space="preserve"> </v>
      </c>
    </row>
    <row r="131" spans="1:19" x14ac:dyDescent="0.2">
      <c r="A131" s="583" t="str">
        <f>Badges!B377</f>
        <v>Good Sportsmanship</v>
      </c>
      <c r="B131" s="584"/>
      <c r="C131" s="584"/>
      <c r="E131" s="369">
        <v>2</v>
      </c>
      <c r="F131" s="370" t="str">
        <f>Badges!C451</f>
        <v>Know how to use everything in a</v>
      </c>
      <c r="G131" s="371"/>
      <c r="I131" s="369">
        <v>3</v>
      </c>
      <c r="J131" s="370" t="str">
        <f>Badges!C525</f>
        <v>Find out about different ways to save</v>
      </c>
      <c r="K131" s="371"/>
    </row>
    <row r="132" spans="1:19" x14ac:dyDescent="0.2">
      <c r="A132" s="369">
        <v>1</v>
      </c>
      <c r="B132" s="370" t="str">
        <f>Badges!C378</f>
        <v>Create your own definition of</v>
      </c>
      <c r="C132" s="371"/>
      <c r="E132" s="369"/>
      <c r="F132" s="370" t="str">
        <f>Badges!C452</f>
        <v>Talk to a medical professional</v>
      </c>
      <c r="G132" s="372" t="str">
        <f>IF(Badges!L452="A","A"," ")</f>
        <v xml:space="preserve"> </v>
      </c>
      <c r="I132" s="369"/>
      <c r="J132" s="370" t="str">
        <f>Badges!C526</f>
        <v>Do field research</v>
      </c>
      <c r="K132" s="372" t="str">
        <f>IF(Badges!L526="A","A"," ")</f>
        <v xml:space="preserve"> </v>
      </c>
    </row>
    <row r="133" spans="1:19" x14ac:dyDescent="0.2">
      <c r="A133" s="369"/>
      <c r="B133" s="370" t="str">
        <f>Badges!C379</f>
        <v>Go to a sports event</v>
      </c>
      <c r="C133" s="372" t="str">
        <f>IF(Badges!L379="A","A"," ")</f>
        <v xml:space="preserve"> </v>
      </c>
      <c r="E133" s="369"/>
      <c r="F133" s="370" t="str">
        <f>Badges!C453</f>
        <v>Take a course</v>
      </c>
      <c r="G133" s="372" t="str">
        <f>IF(Badges!L453="A","A"," ")</f>
        <v xml:space="preserve"> </v>
      </c>
      <c r="I133" s="369"/>
      <c r="J133" s="370" t="str">
        <f>Badges!C527</f>
        <v>Let money talk</v>
      </c>
      <c r="K133" s="372" t="str">
        <f>IF(Badges!L527="A","A"," ")</f>
        <v xml:space="preserve"> </v>
      </c>
    </row>
    <row r="134" spans="1:19" x14ac:dyDescent="0.2">
      <c r="A134" s="369"/>
      <c r="B134" s="370" t="str">
        <f>Badges!C380</f>
        <v>Watch a sports series</v>
      </c>
      <c r="C134" s="372" t="str">
        <f>IF(Badges!L380="A","A"," ")</f>
        <v xml:space="preserve"> </v>
      </c>
      <c r="E134" s="369"/>
      <c r="F134" s="370" t="str">
        <f>Badges!C454</f>
        <v>Talk to an emergency responder</v>
      </c>
      <c r="G134" s="372" t="str">
        <f>IF(Badges!L454="A","A"," ")</f>
        <v xml:space="preserve"> </v>
      </c>
      <c r="I134" s="369"/>
      <c r="J134" s="370" t="str">
        <f>Badges!C528</f>
        <v>Hit the books</v>
      </c>
      <c r="K134" s="372" t="str">
        <f>IF(Badges!L528="A","A"," ")</f>
        <v xml:space="preserve"> </v>
      </c>
    </row>
    <row r="135" spans="1:19" x14ac:dyDescent="0.2">
      <c r="A135" s="369"/>
      <c r="B135" s="370" t="str">
        <f>Badges!C381</f>
        <v>Head to the Web</v>
      </c>
      <c r="C135" s="372" t="str">
        <f>IF(Badges!L381="A","A"," ")</f>
        <v xml:space="preserve"> </v>
      </c>
      <c r="E135" s="369">
        <v>3</v>
      </c>
      <c r="F135" s="370" t="str">
        <f>Badges!C455</f>
        <v>Find out how to prevent serious</v>
      </c>
      <c r="G135" s="371"/>
      <c r="I135" s="369">
        <v>4</v>
      </c>
      <c r="J135" s="370" t="str">
        <f>Badges!C529</f>
        <v>Explore different ways to give</v>
      </c>
      <c r="K135" s="371"/>
    </row>
    <row r="136" spans="1:19" x14ac:dyDescent="0.2">
      <c r="A136" s="369">
        <v>2</v>
      </c>
      <c r="B136" s="370" t="str">
        <f>Badges!C382</f>
        <v>Be a good competitor</v>
      </c>
      <c r="C136" s="371"/>
      <c r="E136" s="369"/>
      <c r="F136" s="370" t="str">
        <f>Badges!C456</f>
        <v>Talk to first aiders</v>
      </c>
      <c r="G136" s="372" t="str">
        <f>IF(Badges!L456="A","A"," ")</f>
        <v xml:space="preserve"> </v>
      </c>
      <c r="I136" s="369"/>
      <c r="J136" s="370" t="str">
        <f>Badges!C530</f>
        <v>Lead with your heart</v>
      </c>
      <c r="K136" s="372" t="str">
        <f>IF(Badges!L530="A","A"," ")</f>
        <v xml:space="preserve"> </v>
      </c>
    </row>
    <row r="137" spans="1:19" x14ac:dyDescent="0.2">
      <c r="A137" s="369"/>
      <c r="B137" s="370" t="str">
        <f>Badges!C383</f>
        <v>Make an illustrated quote book</v>
      </c>
      <c r="C137" s="372" t="str">
        <f>IF(Badges!L383="A","A"," ")</f>
        <v xml:space="preserve"> </v>
      </c>
      <c r="E137" s="369"/>
      <c r="F137" s="370" t="str">
        <f>Badges!C457</f>
        <v>Ask a wilderness expert</v>
      </c>
      <c r="G137" s="372" t="str">
        <f>IF(Badges!L457="A","A"," ")</f>
        <v xml:space="preserve"> </v>
      </c>
      <c r="I137" s="369"/>
      <c r="J137" s="370" t="str">
        <f>Badges!C531</f>
        <v>Team up with others</v>
      </c>
      <c r="K137" s="372" t="str">
        <f>IF(Badges!L531="A","A"," ")</f>
        <v xml:space="preserve"> </v>
      </c>
    </row>
    <row r="138" spans="1:19" x14ac:dyDescent="0.2">
      <c r="A138" s="369"/>
      <c r="B138" s="370" t="str">
        <f>Badges!C384</f>
        <v>Talk to an athletic director, coach</v>
      </c>
      <c r="C138" s="372" t="str">
        <f>IF(Badges!L384="A","A"," ")</f>
        <v xml:space="preserve"> </v>
      </c>
      <c r="E138" s="369"/>
      <c r="F138" s="370" t="str">
        <f>Badges!C458</f>
        <v>Find out about common injuries</v>
      </c>
      <c r="G138" s="372" t="str">
        <f>IF(Badges!L458="A","A"," ")</f>
        <v xml:space="preserve"> </v>
      </c>
      <c r="I138" s="369"/>
      <c r="J138" s="370" t="str">
        <f>Badges!C532</f>
        <v>Learn from a professional</v>
      </c>
      <c r="K138" s="372" t="str">
        <f>IF(Badges!L532="A","A"," ")</f>
        <v xml:space="preserve"> </v>
      </c>
    </row>
    <row r="139" spans="1:19" x14ac:dyDescent="0.2">
      <c r="A139" s="369"/>
      <c r="B139" s="370" t="str">
        <f>Badges!C385</f>
        <v>Get a biography of a female athlete</v>
      </c>
      <c r="C139" s="372" t="str">
        <f>IF(Badges!L385="A","A"," ")</f>
        <v xml:space="preserve"> </v>
      </c>
      <c r="E139" s="416"/>
      <c r="F139" s="417"/>
      <c r="G139" s="425"/>
      <c r="H139" s="376"/>
      <c r="I139" s="416"/>
      <c r="J139" s="417"/>
      <c r="K139" s="425"/>
      <c r="L139" s="376"/>
      <c r="M139" s="376"/>
    </row>
    <row r="140" spans="1:19" ht="23.25" x14ac:dyDescent="0.35">
      <c r="A140" s="599" t="str">
        <f ca="1">MID(CELL("filename",A78),FIND(IF(ISERROR(FIND("]",CELL("filename",A78))),"$","]"),CELL("filename",A78))+1,256)</f>
        <v>Honor</v>
      </c>
      <c r="B140" s="599"/>
      <c r="C140" s="599"/>
      <c r="E140" s="578" t="s">
        <v>62</v>
      </c>
      <c r="F140" s="585"/>
      <c r="G140" s="585"/>
      <c r="H140" s="376"/>
      <c r="I140" s="577" t="s">
        <v>148</v>
      </c>
      <c r="J140" s="577"/>
      <c r="K140" s="577"/>
      <c r="L140" s="376"/>
      <c r="M140" s="600" t="s">
        <v>148</v>
      </c>
      <c r="N140" s="601"/>
      <c r="O140" s="602"/>
      <c r="Q140" s="600" t="s">
        <v>148</v>
      </c>
      <c r="R140" s="601"/>
      <c r="S140" s="602"/>
    </row>
    <row r="141" spans="1:19" x14ac:dyDescent="0.2">
      <c r="A141" s="364"/>
      <c r="B141" s="365"/>
      <c r="C141" s="366" t="s">
        <v>29</v>
      </c>
      <c r="E141" s="588" t="str">
        <f>'Fun Patches'!C5</f>
        <v>&lt;LIST PATCH HERE&gt;</v>
      </c>
      <c r="F141" s="589"/>
      <c r="G141" s="372" t="str">
        <f>IF('Fun Patches'!L5="A","A"," ")</f>
        <v xml:space="preserve"> </v>
      </c>
      <c r="H141" s="376"/>
      <c r="I141" s="380" t="str">
        <f>'Council Own'!B6</f>
        <v>&lt;&lt;List Badge Here&gt;&gt;</v>
      </c>
      <c r="J141" s="380"/>
      <c r="K141" s="380"/>
      <c r="L141" s="376"/>
      <c r="M141" s="380" t="str">
        <f>'Council Own'!B54</f>
        <v>&lt;&lt;List Badge Here&gt;&gt;</v>
      </c>
      <c r="N141" s="380"/>
      <c r="O141" s="380"/>
      <c r="Q141" s="380" t="str">
        <f>'Council Own'!B102</f>
        <v>&lt;&lt;List Badge Here&gt;&gt;</v>
      </c>
      <c r="R141" s="380"/>
      <c r="S141" s="380"/>
    </row>
    <row r="142" spans="1:19" x14ac:dyDescent="0.2">
      <c r="A142" s="590" t="s">
        <v>148</v>
      </c>
      <c r="B142" s="591"/>
      <c r="C142" s="592"/>
      <c r="E142" s="586" t="str">
        <f>'Fun Patches'!C6</f>
        <v>&lt;LIST PATCH HERE&gt;</v>
      </c>
      <c r="F142" s="587"/>
      <c r="G142" s="379" t="str">
        <f>IF('Fun Patches'!L6="A","A"," ")</f>
        <v xml:space="preserve"> </v>
      </c>
      <c r="H142" s="376"/>
      <c r="I142" s="369">
        <v>1</v>
      </c>
      <c r="J142" s="418" t="str">
        <f>'Council Own'!C7</f>
        <v>Discover Savannah GA</v>
      </c>
      <c r="K142" s="379" t="str">
        <f>IF('Council Own'!L7="A","A"," ")</f>
        <v xml:space="preserve"> </v>
      </c>
      <c r="L142" s="376"/>
      <c r="M142" s="369">
        <v>1</v>
      </c>
      <c r="N142" s="418" t="str">
        <f>'Council Own'!C55</f>
        <v>&lt;List Requirement Here&gt;</v>
      </c>
      <c r="O142" s="379" t="str">
        <f>IF('Council Own'!L55="A","A"," ")</f>
        <v xml:space="preserve"> </v>
      </c>
      <c r="Q142" s="369">
        <v>1</v>
      </c>
      <c r="R142" s="418" t="str">
        <f>'Council Own'!C103</f>
        <v>&lt;List Requirement Here&gt;</v>
      </c>
      <c r="S142" s="379" t="str">
        <f>IF('Council Own'!L103="A","A"," ")</f>
        <v xml:space="preserve"> </v>
      </c>
    </row>
    <row r="143" spans="1:19" x14ac:dyDescent="0.2">
      <c r="A143" s="593" t="str">
        <f>'Council Own'!B6</f>
        <v>&lt;&lt;List Badge Here&gt;&gt;</v>
      </c>
      <c r="B143" s="594"/>
      <c r="C143" s="374" t="str">
        <f>IF('Council Own'!L28="C","C",IF('Council Own'!L28="P","P",""))</f>
        <v/>
      </c>
      <c r="E143" s="586" t="str">
        <f>'Fun Patches'!C7</f>
        <v>&lt;LIST PATCH HERE&gt;</v>
      </c>
      <c r="F143" s="587"/>
      <c r="G143" s="379" t="str">
        <f>IF('Fun Patches'!L7="A","A"," ")</f>
        <v xml:space="preserve"> </v>
      </c>
      <c r="H143" s="376"/>
      <c r="I143" s="369"/>
      <c r="J143" s="418" t="str">
        <f>'Council Own'!C8</f>
        <v>&lt;List Requirement Here&gt;</v>
      </c>
      <c r="K143" s="379" t="str">
        <f>IF('Council Own'!L8="A","A"," ")</f>
        <v xml:space="preserve"> </v>
      </c>
      <c r="L143" s="376"/>
      <c r="M143" s="369"/>
      <c r="N143" s="418" t="str">
        <f>'Council Own'!C56</f>
        <v>&lt;List Requirement Here&gt;</v>
      </c>
      <c r="O143" s="379" t="str">
        <f>IF('Council Own'!L56="A","A"," ")</f>
        <v xml:space="preserve"> </v>
      </c>
      <c r="Q143" s="369"/>
      <c r="R143" s="418" t="str">
        <f>'Council Own'!C104</f>
        <v>&lt;List Requirement Here&gt;</v>
      </c>
      <c r="S143" s="379" t="str">
        <f>IF('Council Own'!L104="A","A"," ")</f>
        <v xml:space="preserve"> </v>
      </c>
    </row>
    <row r="144" spans="1:19" x14ac:dyDescent="0.2">
      <c r="A144" s="593" t="str">
        <f>'Council Own'!B30</f>
        <v>&lt;&lt;List Badge Here&gt;&gt;</v>
      </c>
      <c r="B144" s="594"/>
      <c r="C144" s="374" t="str">
        <f>IF('Council Own'!L52="C","C",IF('Council Own'!L52="P","P",""))</f>
        <v/>
      </c>
      <c r="E144" s="586" t="str">
        <f>'Fun Patches'!C8</f>
        <v>&lt;LIST PATCH HERE&gt;</v>
      </c>
      <c r="F144" s="587"/>
      <c r="G144" s="379" t="str">
        <f>IF('Fun Patches'!L8="A","A"," ")</f>
        <v xml:space="preserve"> </v>
      </c>
      <c r="H144" s="376"/>
      <c r="I144" s="369"/>
      <c r="J144" s="418" t="str">
        <f>'Council Own'!C9</f>
        <v>&lt;List Requirement Here&gt;</v>
      </c>
      <c r="K144" s="379" t="str">
        <f>IF('Council Own'!L9="A","A"," ")</f>
        <v xml:space="preserve"> </v>
      </c>
      <c r="L144" s="376"/>
      <c r="M144" s="369"/>
      <c r="N144" s="418" t="str">
        <f>'Council Own'!C57</f>
        <v>&lt;List Requirement Here&gt;</v>
      </c>
      <c r="O144" s="379" t="str">
        <f>IF('Council Own'!L57="A","A"," ")</f>
        <v xml:space="preserve"> </v>
      </c>
      <c r="Q144" s="369"/>
      <c r="R144" s="418" t="str">
        <f>'Council Own'!C105</f>
        <v>&lt;List Requirement Here&gt;</v>
      </c>
      <c r="S144" s="379" t="str">
        <f>IF('Council Own'!L105="A","A"," ")</f>
        <v xml:space="preserve"> </v>
      </c>
    </row>
    <row r="145" spans="1:19" x14ac:dyDescent="0.2">
      <c r="A145" s="593" t="str">
        <f>'Council Own'!B54</f>
        <v>&lt;&lt;List Badge Here&gt;&gt;</v>
      </c>
      <c r="B145" s="594"/>
      <c r="C145" s="374" t="str">
        <f>IF('Council Own'!L76="C","C",IF('Council Own'!L76="P","P",""))</f>
        <v/>
      </c>
      <c r="E145" s="586" t="str">
        <f>'Fun Patches'!C9</f>
        <v>&lt;LIST PATCH HERE&gt;</v>
      </c>
      <c r="F145" s="587"/>
      <c r="G145" s="379" t="str">
        <f>IF('Fun Patches'!L9="A","A"," ")</f>
        <v xml:space="preserve"> </v>
      </c>
      <c r="H145" s="376"/>
      <c r="I145" s="369"/>
      <c r="J145" s="418" t="str">
        <f>'Council Own'!C10</f>
        <v>&lt;List Requirement Here&gt;</v>
      </c>
      <c r="K145" s="379" t="str">
        <f>IF('Council Own'!L10="A","A"," ")</f>
        <v xml:space="preserve"> </v>
      </c>
      <c r="L145" s="376"/>
      <c r="M145" s="369"/>
      <c r="N145" s="418" t="str">
        <f>'Council Own'!C58</f>
        <v>&lt;List Requirement Here&gt;</v>
      </c>
      <c r="O145" s="379" t="str">
        <f>IF('Council Own'!L58="A","A"," ")</f>
        <v xml:space="preserve"> </v>
      </c>
      <c r="Q145" s="369"/>
      <c r="R145" s="418" t="str">
        <f>'Council Own'!C106</f>
        <v>&lt;List Requirement Here&gt;</v>
      </c>
      <c r="S145" s="379" t="str">
        <f>IF('Council Own'!L106="A","A"," ")</f>
        <v xml:space="preserve"> </v>
      </c>
    </row>
    <row r="146" spans="1:19" x14ac:dyDescent="0.2">
      <c r="A146" s="593" t="str">
        <f>'Council Own'!B78</f>
        <v>&lt;&lt;List Badge Here&gt;&gt;</v>
      </c>
      <c r="B146" s="594"/>
      <c r="C146" s="374" t="str">
        <f>IF('Council Own'!L100="C","C",IF('Council Own'!L100="P","P",""))</f>
        <v/>
      </c>
      <c r="E146" s="586" t="str">
        <f>'Fun Patches'!C10</f>
        <v>&lt;LIST PATCH HERE&gt;</v>
      </c>
      <c r="F146" s="587"/>
      <c r="G146" s="379" t="str">
        <f>IF('Fun Patches'!L10="A","A"," ")</f>
        <v xml:space="preserve"> </v>
      </c>
      <c r="I146" s="369">
        <v>2</v>
      </c>
      <c r="J146" s="418" t="str">
        <f>'Council Own'!C11</f>
        <v>&lt;List Requirement Here&gt;</v>
      </c>
      <c r="K146" s="379" t="str">
        <f>IF('Council Own'!L11="A","A"," ")</f>
        <v xml:space="preserve"> </v>
      </c>
      <c r="M146" s="369">
        <v>2</v>
      </c>
      <c r="N146" s="418" t="str">
        <f>'Council Own'!C59</f>
        <v>&lt;List Requirement Here&gt;</v>
      </c>
      <c r="O146" s="379" t="str">
        <f>IF('Council Own'!L59="A","A"," ")</f>
        <v xml:space="preserve"> </v>
      </c>
      <c r="Q146" s="369">
        <v>2</v>
      </c>
      <c r="R146" s="418" t="str">
        <f>'Council Own'!C107</f>
        <v>&lt;List Requirement Here&gt;</v>
      </c>
      <c r="S146" s="379" t="str">
        <f>IF('Council Own'!L107="A","A"," ")</f>
        <v xml:space="preserve"> </v>
      </c>
    </row>
    <row r="147" spans="1:19" ht="12.75" customHeight="1" x14ac:dyDescent="0.2">
      <c r="A147" s="593" t="str">
        <f>'Council Own'!B102</f>
        <v>&lt;&lt;List Badge Here&gt;&gt;</v>
      </c>
      <c r="B147" s="594"/>
      <c r="C147" s="374" t="str">
        <f>IF('Council Own'!L124="C","C",IF('Council Own'!L124="P","P",""))</f>
        <v/>
      </c>
      <c r="E147" s="586" t="str">
        <f>'Fun Patches'!C11</f>
        <v>&lt;LIST PATCH HERE&gt;</v>
      </c>
      <c r="F147" s="587"/>
      <c r="G147" s="379" t="str">
        <f>IF('Fun Patches'!L11="A","A"," ")</f>
        <v xml:space="preserve"> </v>
      </c>
      <c r="I147" s="369"/>
      <c r="J147" s="418" t="str">
        <f>'Council Own'!C12</f>
        <v>&lt;List Requirement Here&gt;</v>
      </c>
      <c r="K147" s="379" t="str">
        <f>IF('Council Own'!L12="A","A"," ")</f>
        <v xml:space="preserve"> </v>
      </c>
      <c r="M147" s="369"/>
      <c r="N147" s="418" t="str">
        <f>'Council Own'!C60</f>
        <v>&lt;List Requirement Here&gt;</v>
      </c>
      <c r="O147" s="379" t="str">
        <f>IF('Council Own'!L60="A","A"," ")</f>
        <v xml:space="preserve"> </v>
      </c>
      <c r="Q147" s="369"/>
      <c r="R147" s="418" t="str">
        <f>'Council Own'!C108</f>
        <v>&lt;List Requirement Here&gt;</v>
      </c>
      <c r="S147" s="379" t="str">
        <f>IF('Council Own'!L108="A","A"," ")</f>
        <v xml:space="preserve"> </v>
      </c>
    </row>
    <row r="148" spans="1:19" ht="12.75" customHeight="1" x14ac:dyDescent="0.2">
      <c r="A148" s="593" t="str">
        <f>'Council Own'!B126</f>
        <v>&lt;&lt;List Badge Here&gt;&gt;</v>
      </c>
      <c r="B148" s="594"/>
      <c r="C148" s="374" t="str">
        <f>IF('Council Own'!L148="C","C",IF('Council Own'!L148="P","P",""))</f>
        <v/>
      </c>
      <c r="E148" s="586" t="str">
        <f>'Fun Patches'!C12</f>
        <v>&lt;LIST PATCH HERE&gt;</v>
      </c>
      <c r="F148" s="587"/>
      <c r="G148" s="379" t="str">
        <f>IF('Fun Patches'!L12="A","A"," ")</f>
        <v xml:space="preserve"> </v>
      </c>
      <c r="I148" s="369"/>
      <c r="J148" s="418" t="str">
        <f>'Council Own'!C13</f>
        <v>&lt;List Requirement Here&gt;</v>
      </c>
      <c r="K148" s="379" t="str">
        <f>IF('Council Own'!L13="A","A"," ")</f>
        <v xml:space="preserve"> </v>
      </c>
      <c r="M148" s="369"/>
      <c r="N148" s="418" t="str">
        <f>'Council Own'!C61</f>
        <v>&lt;List Requirement Here&gt;</v>
      </c>
      <c r="O148" s="379" t="str">
        <f>IF('Council Own'!L61="A","A"," ")</f>
        <v xml:space="preserve"> </v>
      </c>
      <c r="Q148" s="369"/>
      <c r="R148" s="418" t="str">
        <f>'Council Own'!C109</f>
        <v>&lt;List Requirement Here&gt;</v>
      </c>
      <c r="S148" s="379" t="str">
        <f>IF('Council Own'!L109="A","A"," ")</f>
        <v xml:space="preserve"> </v>
      </c>
    </row>
    <row r="149" spans="1:19" x14ac:dyDescent="0.2">
      <c r="E149" s="586" t="str">
        <f>'Fun Patches'!C13</f>
        <v>&lt;LIST PATCH HERE&gt;</v>
      </c>
      <c r="F149" s="587"/>
      <c r="G149" s="379" t="str">
        <f>IF('Fun Patches'!L13="A","A"," ")</f>
        <v xml:space="preserve"> </v>
      </c>
      <c r="I149" s="369"/>
      <c r="J149" s="418" t="str">
        <f>'Council Own'!C14</f>
        <v>&lt;List Requirement Here&gt;</v>
      </c>
      <c r="K149" s="379" t="str">
        <f>IF('Council Own'!L14="A","A"," ")</f>
        <v xml:space="preserve"> </v>
      </c>
      <c r="M149" s="369"/>
      <c r="N149" s="418" t="str">
        <f>'Council Own'!C62</f>
        <v>&lt;List Requirement Here&gt;</v>
      </c>
      <c r="O149" s="379" t="str">
        <f>IF('Council Own'!L62="A","A"," ")</f>
        <v xml:space="preserve"> </v>
      </c>
      <c r="Q149" s="369"/>
      <c r="R149" s="418" t="str">
        <f>'Council Own'!C110</f>
        <v>&lt;List Requirement Here&gt;</v>
      </c>
      <c r="S149" s="379" t="str">
        <f>IF('Council Own'!L110="A","A"," ")</f>
        <v xml:space="preserve"> </v>
      </c>
    </row>
    <row r="150" spans="1:19" x14ac:dyDescent="0.2">
      <c r="E150" s="586" t="str">
        <f>'Fun Patches'!C14</f>
        <v>&lt;LIST PATCH HERE&gt;</v>
      </c>
      <c r="F150" s="587"/>
      <c r="G150" s="379" t="str">
        <f>IF('Fun Patches'!L14="A","A"," ")</f>
        <v xml:space="preserve"> </v>
      </c>
      <c r="I150" s="369">
        <v>3</v>
      </c>
      <c r="J150" s="418" t="str">
        <f>'Council Own'!C15</f>
        <v>&lt;List Requirement Here&gt;</v>
      </c>
      <c r="K150" s="379" t="str">
        <f>IF('Council Own'!L15="A","A"," ")</f>
        <v xml:space="preserve"> </v>
      </c>
      <c r="M150" s="369">
        <v>3</v>
      </c>
      <c r="N150" s="418" t="str">
        <f>'Council Own'!C63</f>
        <v>&lt;List Requirement Here&gt;</v>
      </c>
      <c r="O150" s="379" t="str">
        <f>IF('Council Own'!L63="A","A"," ")</f>
        <v xml:space="preserve"> </v>
      </c>
      <c r="Q150" s="369">
        <v>3</v>
      </c>
      <c r="R150" s="418" t="str">
        <f>'Council Own'!C111</f>
        <v>&lt;List Requirement Here&gt;</v>
      </c>
      <c r="S150" s="379" t="str">
        <f>IF('Council Own'!L111="A","A"," ")</f>
        <v xml:space="preserve"> </v>
      </c>
    </row>
    <row r="151" spans="1:19" x14ac:dyDescent="0.2">
      <c r="E151" s="586" t="str">
        <f>'Fun Patches'!C15</f>
        <v>&lt;LIST PATCH HERE&gt;</v>
      </c>
      <c r="F151" s="587"/>
      <c r="G151" s="379" t="str">
        <f>IF('Fun Patches'!L15="A","A"," ")</f>
        <v xml:space="preserve"> </v>
      </c>
      <c r="I151" s="369"/>
      <c r="J151" s="418" t="str">
        <f>'Council Own'!C16</f>
        <v>&lt;List Requirement Here&gt;</v>
      </c>
      <c r="K151" s="379" t="str">
        <f>IF('Council Own'!L16="A","A"," ")</f>
        <v xml:space="preserve"> </v>
      </c>
      <c r="M151" s="369"/>
      <c r="N151" s="418" t="str">
        <f>'Council Own'!C64</f>
        <v>&lt;List Requirement Here&gt;</v>
      </c>
      <c r="O151" s="379" t="str">
        <f>IF('Council Own'!L64="A","A"," ")</f>
        <v xml:space="preserve"> </v>
      </c>
      <c r="Q151" s="369"/>
      <c r="R151" s="418" t="str">
        <f>'Council Own'!C112</f>
        <v>&lt;List Requirement Here&gt;</v>
      </c>
      <c r="S151" s="379" t="str">
        <f>IF('Council Own'!L112="A","A"," ")</f>
        <v xml:space="preserve"> </v>
      </c>
    </row>
    <row r="152" spans="1:19" x14ac:dyDescent="0.2">
      <c r="E152" s="586" t="str">
        <f>'Fun Patches'!C16</f>
        <v>&lt;LIST PATCH HERE&gt;</v>
      </c>
      <c r="F152" s="587"/>
      <c r="G152" s="379" t="str">
        <f>IF('Fun Patches'!L16="A","A"," ")</f>
        <v xml:space="preserve"> </v>
      </c>
      <c r="I152" s="369"/>
      <c r="J152" s="418" t="str">
        <f>'Council Own'!C17</f>
        <v>&lt;List Requirement Here&gt;</v>
      </c>
      <c r="K152" s="379" t="str">
        <f>IF('Council Own'!L17="A","A"," ")</f>
        <v xml:space="preserve"> </v>
      </c>
      <c r="M152" s="369"/>
      <c r="N152" s="418" t="str">
        <f>'Council Own'!C65</f>
        <v>&lt;List Requirement Here&gt;</v>
      </c>
      <c r="O152" s="379" t="str">
        <f>IF('Council Own'!L65="A","A"," ")</f>
        <v xml:space="preserve"> </v>
      </c>
      <c r="Q152" s="369"/>
      <c r="R152" s="418" t="str">
        <f>'Council Own'!C113</f>
        <v>&lt;List Requirement Here&gt;</v>
      </c>
      <c r="S152" s="379" t="str">
        <f>IF('Council Own'!L113="A","A"," ")</f>
        <v xml:space="preserve"> </v>
      </c>
    </row>
    <row r="153" spans="1:19" x14ac:dyDescent="0.2">
      <c r="E153" s="588" t="str">
        <f>'Fun Patches'!C17</f>
        <v>&lt;LIST PATCH HERE&gt;</v>
      </c>
      <c r="F153" s="589"/>
      <c r="G153" s="372" t="str">
        <f>IF('Fun Patches'!L17="A","A"," ")</f>
        <v xml:space="preserve"> </v>
      </c>
      <c r="I153" s="369"/>
      <c r="J153" s="418" t="str">
        <f>'Council Own'!C18</f>
        <v>&lt;List Requirement Here&gt;</v>
      </c>
      <c r="K153" s="379" t="str">
        <f>IF('Council Own'!L18="A","A"," ")</f>
        <v xml:space="preserve"> </v>
      </c>
      <c r="M153" s="369"/>
      <c r="N153" s="418" t="str">
        <f>'Council Own'!C66</f>
        <v>&lt;List Requirement Here&gt;</v>
      </c>
      <c r="O153" s="379" t="str">
        <f>IF('Council Own'!L66="A","A"," ")</f>
        <v xml:space="preserve"> </v>
      </c>
      <c r="Q153" s="369"/>
      <c r="R153" s="418" t="str">
        <f>'Council Own'!C114</f>
        <v>&lt;List Requirement Here&gt;</v>
      </c>
      <c r="S153" s="379" t="str">
        <f>IF('Council Own'!L114="A","A"," ")</f>
        <v xml:space="preserve"> </v>
      </c>
    </row>
    <row r="154" spans="1:19" x14ac:dyDescent="0.2">
      <c r="E154" s="586" t="str">
        <f>'Fun Patches'!C18</f>
        <v>&lt;LIST PATCH HERE&gt;</v>
      </c>
      <c r="F154" s="587"/>
      <c r="G154" s="379" t="str">
        <f>IF('Fun Patches'!L18="A","A"," ")</f>
        <v xml:space="preserve"> </v>
      </c>
      <c r="I154" s="369">
        <v>4</v>
      </c>
      <c r="J154" s="418" t="str">
        <f>'Council Own'!C19</f>
        <v>&lt;List Requirement Here&gt;</v>
      </c>
      <c r="K154" s="379" t="str">
        <f>IF('Council Own'!L19="A","A"," ")</f>
        <v xml:space="preserve"> </v>
      </c>
      <c r="M154" s="369">
        <v>4</v>
      </c>
      <c r="N154" s="418" t="str">
        <f>'Council Own'!C67</f>
        <v>&lt;List Requirement Here&gt;</v>
      </c>
      <c r="O154" s="379" t="str">
        <f>IF('Council Own'!L67="A","A"," ")</f>
        <v xml:space="preserve"> </v>
      </c>
      <c r="Q154" s="369">
        <v>4</v>
      </c>
      <c r="R154" s="418" t="str">
        <f>'Council Own'!C115</f>
        <v>&lt;List Requirement Here&gt;</v>
      </c>
      <c r="S154" s="379" t="str">
        <f>IF('Council Own'!L115="A","A"," ")</f>
        <v xml:space="preserve"> </v>
      </c>
    </row>
    <row r="155" spans="1:19" x14ac:dyDescent="0.2">
      <c r="E155" s="586" t="str">
        <f>'Fun Patches'!C19</f>
        <v>&lt;LIST PATCH HERE&gt;</v>
      </c>
      <c r="F155" s="587"/>
      <c r="G155" s="379" t="str">
        <f>IF('Fun Patches'!L19="A","A"," ")</f>
        <v xml:space="preserve"> </v>
      </c>
      <c r="I155" s="369"/>
      <c r="J155" s="418" t="str">
        <f>'Council Own'!C20</f>
        <v>&lt;List Requirement Here&gt;</v>
      </c>
      <c r="K155" s="379" t="str">
        <f>IF('Council Own'!L20="A","A"," ")</f>
        <v xml:space="preserve"> </v>
      </c>
      <c r="M155" s="369"/>
      <c r="N155" s="418" t="str">
        <f>'Council Own'!C68</f>
        <v>&lt;List Requirement Here&gt;</v>
      </c>
      <c r="O155" s="379" t="str">
        <f>IF('Council Own'!L68="A","A"," ")</f>
        <v xml:space="preserve"> </v>
      </c>
      <c r="Q155" s="369"/>
      <c r="R155" s="418" t="str">
        <f>'Council Own'!C116</f>
        <v>&lt;List Requirement Here&gt;</v>
      </c>
      <c r="S155" s="379" t="str">
        <f>IF('Council Own'!L116="A","A"," ")</f>
        <v xml:space="preserve"> </v>
      </c>
    </row>
    <row r="156" spans="1:19" x14ac:dyDescent="0.2">
      <c r="E156" s="586" t="str">
        <f>'Fun Patches'!C20</f>
        <v>&lt;LIST PATCH HERE&gt;</v>
      </c>
      <c r="F156" s="587"/>
      <c r="G156" s="379" t="str">
        <f>IF('Fun Patches'!L20="A","A"," ")</f>
        <v xml:space="preserve"> </v>
      </c>
      <c r="I156" s="369"/>
      <c r="J156" s="418" t="str">
        <f>'Council Own'!C21</f>
        <v>&lt;List Requirement Here&gt;</v>
      </c>
      <c r="K156" s="379" t="str">
        <f>IF('Council Own'!L21="A","A"," ")</f>
        <v xml:space="preserve"> </v>
      </c>
      <c r="M156" s="369"/>
      <c r="N156" s="418" t="str">
        <f>'Council Own'!C69</f>
        <v>&lt;List Requirement Here&gt;</v>
      </c>
      <c r="O156" s="379" t="str">
        <f>IF('Council Own'!L69="A","A"," ")</f>
        <v xml:space="preserve"> </v>
      </c>
      <c r="Q156" s="369"/>
      <c r="R156" s="418" t="str">
        <f>'Council Own'!C117</f>
        <v>&lt;List Requirement Here&gt;</v>
      </c>
      <c r="S156" s="379" t="str">
        <f>IF('Council Own'!L117="A","A"," ")</f>
        <v xml:space="preserve"> </v>
      </c>
    </row>
    <row r="157" spans="1:19" x14ac:dyDescent="0.2">
      <c r="E157" s="586" t="str">
        <f>'Fun Patches'!C21</f>
        <v>&lt;LIST PATCH HERE&gt;</v>
      </c>
      <c r="F157" s="587"/>
      <c r="G157" s="379" t="str">
        <f>IF('Fun Patches'!L21="A","A"," ")</f>
        <v xml:space="preserve"> </v>
      </c>
      <c r="I157" s="369"/>
      <c r="J157" s="418" t="str">
        <f>'Council Own'!C22</f>
        <v>&lt;List Requirement Here&gt;</v>
      </c>
      <c r="K157" s="379" t="str">
        <f>IF('Council Own'!L22="A","A"," ")</f>
        <v xml:space="preserve"> </v>
      </c>
      <c r="M157" s="369"/>
      <c r="N157" s="418" t="str">
        <f>'Council Own'!C70</f>
        <v>&lt;List Requirement Here&gt;</v>
      </c>
      <c r="O157" s="379" t="str">
        <f>IF('Council Own'!L70="A","A"," ")</f>
        <v xml:space="preserve"> </v>
      </c>
      <c r="Q157" s="369"/>
      <c r="R157" s="418" t="str">
        <f>'Council Own'!C118</f>
        <v>&lt;List Requirement Here&gt;</v>
      </c>
      <c r="S157" s="379" t="str">
        <f>IF('Council Own'!L118="A","A"," ")</f>
        <v xml:space="preserve"> </v>
      </c>
    </row>
    <row r="158" spans="1:19" x14ac:dyDescent="0.2">
      <c r="E158" s="586" t="str">
        <f>'Fun Patches'!C22</f>
        <v>&lt;LIST PATCH HERE&gt;</v>
      </c>
      <c r="F158" s="587"/>
      <c r="G158" s="379" t="str">
        <f>IF('Fun Patches'!L22="A","A"," ")</f>
        <v xml:space="preserve"> </v>
      </c>
      <c r="I158" s="369">
        <v>5</v>
      </c>
      <c r="J158" s="418" t="str">
        <f>'Council Own'!C23</f>
        <v>&lt;List Requirement Here&gt;</v>
      </c>
      <c r="K158" s="379" t="str">
        <f>IF('Council Own'!L23="A","A"," ")</f>
        <v xml:space="preserve"> </v>
      </c>
      <c r="M158" s="369">
        <v>5</v>
      </c>
      <c r="N158" s="418" t="str">
        <f>'Council Own'!C71</f>
        <v>&lt;List Requirement Here&gt;</v>
      </c>
      <c r="O158" s="379" t="str">
        <f>IF('Council Own'!L71="A","A"," ")</f>
        <v xml:space="preserve"> </v>
      </c>
      <c r="Q158" s="369">
        <v>5</v>
      </c>
      <c r="R158" s="418" t="str">
        <f>'Council Own'!C119</f>
        <v>&lt;List Requirement Here&gt;</v>
      </c>
      <c r="S158" s="379" t="str">
        <f>IF('Council Own'!L119="A","A"," ")</f>
        <v xml:space="preserve"> </v>
      </c>
    </row>
    <row r="159" spans="1:19" x14ac:dyDescent="0.2">
      <c r="E159" s="586" t="str">
        <f>'Fun Patches'!C23</f>
        <v>&lt;LIST PATCH HERE&gt;</v>
      </c>
      <c r="F159" s="587"/>
      <c r="G159" s="379" t="str">
        <f>IF('Fun Patches'!L23="A","A"," ")</f>
        <v xml:space="preserve"> </v>
      </c>
      <c r="I159" s="369"/>
      <c r="J159" s="418" t="str">
        <f>'Council Own'!C24</f>
        <v>&lt;List Requirement Here&gt;</v>
      </c>
      <c r="K159" s="379" t="str">
        <f>IF('Council Own'!L24="A","A"," ")</f>
        <v xml:space="preserve"> </v>
      </c>
      <c r="M159" s="369"/>
      <c r="N159" s="418" t="str">
        <f>'Council Own'!C72</f>
        <v>&lt;List Requirement Here&gt;</v>
      </c>
      <c r="O159" s="379" t="str">
        <f>IF('Council Own'!L72="A","A"," ")</f>
        <v xml:space="preserve"> </v>
      </c>
      <c r="Q159" s="369"/>
      <c r="R159" s="418" t="str">
        <f>'Council Own'!C120</f>
        <v>&lt;List Requirement Here&gt;</v>
      </c>
      <c r="S159" s="379" t="str">
        <f>IF('Council Own'!L120="A","A"," ")</f>
        <v xml:space="preserve"> </v>
      </c>
    </row>
    <row r="160" spans="1:19" x14ac:dyDescent="0.2">
      <c r="E160" s="586" t="str">
        <f>'Fun Patches'!C24</f>
        <v>&lt;LIST PATCH HERE&gt;</v>
      </c>
      <c r="F160" s="587"/>
      <c r="G160" s="379" t="str">
        <f>IF('Fun Patches'!L24="A","A"," ")</f>
        <v xml:space="preserve"> </v>
      </c>
      <c r="I160" s="369"/>
      <c r="J160" s="418" t="str">
        <f>'Council Own'!C25</f>
        <v>&lt;List Requirement Here&gt;</v>
      </c>
      <c r="K160" s="379" t="str">
        <f>IF('Council Own'!L25="A","A"," ")</f>
        <v xml:space="preserve"> </v>
      </c>
      <c r="M160" s="369"/>
      <c r="N160" s="418" t="str">
        <f>'Council Own'!C73</f>
        <v>&lt;List Requirement Here&gt;</v>
      </c>
      <c r="O160" s="379" t="str">
        <f>IF('Council Own'!L73="A","A"," ")</f>
        <v xml:space="preserve"> </v>
      </c>
      <c r="Q160" s="369"/>
      <c r="R160" s="418" t="str">
        <f>'Council Own'!C121</f>
        <v>&lt;List Requirement Here&gt;</v>
      </c>
      <c r="S160" s="379" t="str">
        <f>IF('Council Own'!L121="A","A"," ")</f>
        <v xml:space="preserve"> </v>
      </c>
    </row>
    <row r="161" spans="5:19" x14ac:dyDescent="0.2">
      <c r="E161" s="586" t="str">
        <f>'Fun Patches'!C25</f>
        <v>&lt;LIST PATCH HERE&gt;</v>
      </c>
      <c r="F161" s="587"/>
      <c r="G161" s="379" t="str">
        <f>IF('Fun Patches'!L25="A","A"," ")</f>
        <v xml:space="preserve"> </v>
      </c>
      <c r="I161" s="369"/>
      <c r="J161" s="418" t="str">
        <f>'Council Own'!C26</f>
        <v>&lt;List Requirement Here&gt;</v>
      </c>
      <c r="K161" s="379" t="str">
        <f>IF('Council Own'!L26="A","A"," ")</f>
        <v xml:space="preserve"> </v>
      </c>
      <c r="M161" s="369"/>
      <c r="N161" s="418" t="str">
        <f>'Council Own'!C74</f>
        <v>&lt;List Requirement Here&gt;</v>
      </c>
      <c r="O161" s="379" t="str">
        <f>IF('Council Own'!L68="A","A"," ")</f>
        <v xml:space="preserve"> </v>
      </c>
      <c r="Q161" s="369"/>
      <c r="R161" s="418" t="str">
        <f>'Council Own'!C122</f>
        <v>&lt;List Requirement Here&gt;</v>
      </c>
      <c r="S161" s="379" t="str">
        <f>IF('Council Own'!L122="A","A"," ")</f>
        <v xml:space="preserve"> </v>
      </c>
    </row>
    <row r="162" spans="5:19" x14ac:dyDescent="0.2">
      <c r="E162" s="586" t="str">
        <f>'Fun Patches'!C26</f>
        <v>&lt;LIST PATCH HERE&gt;</v>
      </c>
      <c r="F162" s="587"/>
      <c r="G162" s="379" t="str">
        <f>IF('Fun Patches'!L26="A","A"," ")</f>
        <v xml:space="preserve"> </v>
      </c>
      <c r="I162" s="380" t="str">
        <f>'Council Own'!B30</f>
        <v>&lt;&lt;List Badge Here&gt;&gt;</v>
      </c>
      <c r="J162" s="380"/>
      <c r="K162" s="380"/>
      <c r="M162" s="380" t="str">
        <f>'Council Own'!B78</f>
        <v>&lt;&lt;List Badge Here&gt;&gt;</v>
      </c>
      <c r="N162" s="380"/>
      <c r="O162" s="380"/>
      <c r="Q162" s="380" t="str">
        <f>'Council Own'!B126</f>
        <v>&lt;&lt;List Badge Here&gt;&gt;</v>
      </c>
      <c r="R162" s="380"/>
      <c r="S162" s="380"/>
    </row>
    <row r="163" spans="5:19" x14ac:dyDescent="0.2">
      <c r="E163" s="586" t="str">
        <f>'Fun Patches'!C27</f>
        <v>&lt;LIST PATCH HERE&gt;</v>
      </c>
      <c r="F163" s="587"/>
      <c r="G163" s="379" t="str">
        <f>IF('Fun Patches'!L27="A","A"," ")</f>
        <v xml:space="preserve"> </v>
      </c>
      <c r="I163" s="369">
        <v>1</v>
      </c>
      <c r="J163" s="418" t="str">
        <f>'Council Own'!C31</f>
        <v>&lt;List Requirement Here&gt;</v>
      </c>
      <c r="K163" s="379" t="str">
        <f>IF('Council Own'!L31="A","A"," ")</f>
        <v xml:space="preserve"> </v>
      </c>
      <c r="M163" s="369">
        <v>1</v>
      </c>
      <c r="N163" s="418" t="str">
        <f>'Council Own'!C79</f>
        <v>&lt;List Requirement Here&gt;</v>
      </c>
      <c r="O163" s="379" t="str">
        <f>IF('Council Own'!L79="A","A"," ")</f>
        <v xml:space="preserve"> </v>
      </c>
      <c r="Q163" s="369">
        <v>1</v>
      </c>
      <c r="R163" s="418" t="str">
        <f>'Council Own'!C127</f>
        <v>&lt;List Requirement Here&gt;</v>
      </c>
      <c r="S163" s="379" t="str">
        <f>IF('Council Own'!L127="A","A"," ")</f>
        <v xml:space="preserve"> </v>
      </c>
    </row>
    <row r="164" spans="5:19" x14ac:dyDescent="0.2">
      <c r="E164" s="586" t="str">
        <f>'Fun Patches'!C28</f>
        <v>&lt;LIST PATCH HERE&gt;</v>
      </c>
      <c r="F164" s="587"/>
      <c r="G164" s="379" t="str">
        <f>IF('Fun Patches'!L28="A","A"," ")</f>
        <v xml:space="preserve"> </v>
      </c>
      <c r="I164" s="369"/>
      <c r="J164" s="418" t="str">
        <f>'Council Own'!C32</f>
        <v>&lt;List Requirement Here&gt;</v>
      </c>
      <c r="K164" s="379" t="str">
        <f>IF('Council Own'!L32="A","A"," ")</f>
        <v xml:space="preserve"> </v>
      </c>
      <c r="M164" s="369"/>
      <c r="N164" s="418" t="str">
        <f>'Council Own'!C80</f>
        <v>&lt;List Requirement Here&gt;</v>
      </c>
      <c r="O164" s="379" t="str">
        <f>IF('Council Own'!L80="A","A"," ")</f>
        <v xml:space="preserve"> </v>
      </c>
      <c r="Q164" s="369"/>
      <c r="R164" s="418" t="str">
        <f>'Council Own'!C128</f>
        <v>&lt;List Requirement Here&gt;</v>
      </c>
      <c r="S164" s="379" t="str">
        <f>IF('Council Own'!L128="A","A"," ")</f>
        <v xml:space="preserve"> </v>
      </c>
    </row>
    <row r="165" spans="5:19" x14ac:dyDescent="0.2">
      <c r="E165" s="586" t="str">
        <f>'Fun Patches'!C29</f>
        <v>&lt;LIST PATCH HERE&gt;</v>
      </c>
      <c r="F165" s="587"/>
      <c r="G165" s="379" t="str">
        <f>IF('Fun Patches'!L29="A","A"," ")</f>
        <v xml:space="preserve"> </v>
      </c>
      <c r="I165" s="369"/>
      <c r="J165" s="418" t="str">
        <f>'Council Own'!C33</f>
        <v>&lt;List Requirement Here&gt;</v>
      </c>
      <c r="K165" s="379" t="str">
        <f>IF('Council Own'!L33="A","A"," ")</f>
        <v xml:space="preserve"> </v>
      </c>
      <c r="M165" s="369"/>
      <c r="N165" s="418" t="str">
        <f>'Council Own'!C81</f>
        <v>&lt;List Requirement Here&gt;</v>
      </c>
      <c r="O165" s="379" t="str">
        <f>IF('Council Own'!L81="A","A"," ")</f>
        <v xml:space="preserve"> </v>
      </c>
      <c r="Q165" s="369"/>
      <c r="R165" s="418" t="str">
        <f>'Council Own'!C129</f>
        <v>&lt;List Requirement Here&gt;</v>
      </c>
      <c r="S165" s="379" t="str">
        <f>IF('Council Own'!L129="A","A"," ")</f>
        <v xml:space="preserve"> </v>
      </c>
    </row>
    <row r="166" spans="5:19" x14ac:dyDescent="0.2">
      <c r="E166" s="586" t="str">
        <f>'Fun Patches'!C30</f>
        <v>&lt;LIST PATCH HERE&gt;</v>
      </c>
      <c r="F166" s="587"/>
      <c r="G166" s="379" t="str">
        <f>IF('Fun Patches'!L30="A","A"," ")</f>
        <v xml:space="preserve"> </v>
      </c>
      <c r="I166" s="369"/>
      <c r="J166" s="418" t="str">
        <f>'Council Own'!C34</f>
        <v>&lt;List Requirement Here&gt;</v>
      </c>
      <c r="K166" s="379" t="str">
        <f>IF('Council Own'!L34="A","A"," ")</f>
        <v xml:space="preserve"> </v>
      </c>
      <c r="M166" s="369"/>
      <c r="N166" s="418" t="str">
        <f>'Council Own'!C82</f>
        <v>&lt;List Requirement Here&gt;</v>
      </c>
      <c r="O166" s="379" t="str">
        <f>IF('Council Own'!L82="A","A"," ")</f>
        <v xml:space="preserve"> </v>
      </c>
      <c r="Q166" s="369"/>
      <c r="R166" s="418" t="str">
        <f>'Council Own'!C130</f>
        <v>&lt;List Requirement Here&gt;</v>
      </c>
      <c r="S166" s="379" t="str">
        <f>IF('Council Own'!L130="A","A"," ")</f>
        <v xml:space="preserve"> </v>
      </c>
    </row>
    <row r="167" spans="5:19" x14ac:dyDescent="0.2">
      <c r="E167" s="586" t="str">
        <f>'Fun Patches'!C31</f>
        <v>&lt;LIST PATCH HERE&gt;</v>
      </c>
      <c r="F167" s="587"/>
      <c r="G167" s="379" t="str">
        <f>IF('Fun Patches'!L31="A","A"," ")</f>
        <v xml:space="preserve"> </v>
      </c>
      <c r="I167" s="369">
        <v>2</v>
      </c>
      <c r="J167" s="418" t="str">
        <f>'Council Own'!C35</f>
        <v>&lt;List Requirement Here&gt;</v>
      </c>
      <c r="K167" s="379" t="str">
        <f>IF('Council Own'!L35="A","A"," ")</f>
        <v xml:space="preserve"> </v>
      </c>
      <c r="M167" s="369">
        <v>2</v>
      </c>
      <c r="N167" s="418" t="str">
        <f>'Council Own'!C83</f>
        <v>&lt;List Requirement Here&gt;</v>
      </c>
      <c r="O167" s="379" t="str">
        <f>IF('Council Own'!L83="A","A"," ")</f>
        <v xml:space="preserve"> </v>
      </c>
      <c r="Q167" s="369">
        <v>2</v>
      </c>
      <c r="R167" s="418" t="str">
        <f>'Council Own'!C131</f>
        <v>&lt;List Requirement Here&gt;</v>
      </c>
      <c r="S167" s="379" t="str">
        <f>IF('Council Own'!L131="A","A"," ")</f>
        <v xml:space="preserve"> </v>
      </c>
    </row>
    <row r="168" spans="5:19" x14ac:dyDescent="0.2">
      <c r="E168" s="586" t="str">
        <f>'Fun Patches'!C32</f>
        <v>&lt;LIST PATCH HERE&gt;</v>
      </c>
      <c r="F168" s="587"/>
      <c r="G168" s="379" t="str">
        <f>IF('Fun Patches'!L32="A","A"," ")</f>
        <v xml:space="preserve"> </v>
      </c>
      <c r="I168" s="369"/>
      <c r="J168" s="418" t="str">
        <f>'Council Own'!C36</f>
        <v>&lt;List Requirement Here&gt;</v>
      </c>
      <c r="K168" s="379" t="str">
        <f>IF('Council Own'!L36="A","A"," ")</f>
        <v xml:space="preserve"> </v>
      </c>
      <c r="M168" s="369"/>
      <c r="N168" s="418" t="str">
        <f>'Council Own'!C84</f>
        <v>&lt;List Requirement Here&gt;</v>
      </c>
      <c r="O168" s="379" t="str">
        <f>IF('Council Own'!L84="A","A"," ")</f>
        <v xml:space="preserve"> </v>
      </c>
      <c r="Q168" s="369"/>
      <c r="R168" s="418" t="str">
        <f>'Council Own'!C132</f>
        <v>&lt;List Requirement Here&gt;</v>
      </c>
      <c r="S168" s="379" t="str">
        <f>IF('Council Own'!L132="A","A"," ")</f>
        <v xml:space="preserve"> </v>
      </c>
    </row>
    <row r="169" spans="5:19" x14ac:dyDescent="0.2">
      <c r="E169" s="586" t="str">
        <f>'Fun Patches'!C33</f>
        <v>&lt;LIST PATCH HERE&gt;</v>
      </c>
      <c r="F169" s="587"/>
      <c r="G169" s="379" t="str">
        <f>IF('Fun Patches'!L33="A","A"," ")</f>
        <v xml:space="preserve"> </v>
      </c>
      <c r="I169" s="369"/>
      <c r="J169" s="418" t="str">
        <f>'Council Own'!C37</f>
        <v>&lt;List Requirement Here&gt;</v>
      </c>
      <c r="K169" s="379" t="str">
        <f>IF('Council Own'!L37="A","A"," ")</f>
        <v xml:space="preserve"> </v>
      </c>
      <c r="M169" s="369"/>
      <c r="N169" s="418" t="str">
        <f>'Council Own'!C85</f>
        <v>&lt;List Requirement Here&gt;</v>
      </c>
      <c r="O169" s="379" t="str">
        <f>IF('Council Own'!L85="A","A"," ")</f>
        <v xml:space="preserve"> </v>
      </c>
      <c r="Q169" s="369"/>
      <c r="R169" s="418" t="str">
        <f>'Council Own'!C133</f>
        <v>&lt;List Requirement Here&gt;</v>
      </c>
      <c r="S169" s="379" t="str">
        <f>IF('Council Own'!L133="A","A"," ")</f>
        <v xml:space="preserve"> </v>
      </c>
    </row>
    <row r="170" spans="5:19" x14ac:dyDescent="0.2">
      <c r="E170" s="586" t="str">
        <f>'Fun Patches'!C34</f>
        <v>&lt;LIST PATCH HERE&gt;</v>
      </c>
      <c r="F170" s="587"/>
      <c r="G170" s="379" t="str">
        <f>IF('Fun Patches'!L34="A","A"," ")</f>
        <v xml:space="preserve"> </v>
      </c>
      <c r="I170" s="369"/>
      <c r="J170" s="418" t="str">
        <f>'Council Own'!C38</f>
        <v>&lt;List Requirement Here&gt;</v>
      </c>
      <c r="K170" s="379" t="str">
        <f>IF('Council Own'!L38="A","A"," ")</f>
        <v xml:space="preserve"> </v>
      </c>
      <c r="M170" s="369"/>
      <c r="N170" s="418" t="str">
        <f>'Council Own'!C86</f>
        <v>&lt;List Requirement Here&gt;</v>
      </c>
      <c r="O170" s="379" t="str">
        <f>IF('Council Own'!L86="A","A"," ")</f>
        <v xml:space="preserve"> </v>
      </c>
      <c r="Q170" s="369"/>
      <c r="R170" s="418" t="str">
        <f>'Council Own'!C134</f>
        <v>&lt;List Requirement Here&gt;</v>
      </c>
      <c r="S170" s="379" t="str">
        <f>IF('Council Own'!L134="A","A"," ")</f>
        <v xml:space="preserve"> </v>
      </c>
    </row>
    <row r="171" spans="5:19" x14ac:dyDescent="0.2">
      <c r="E171" s="586" t="str">
        <f>'Fun Patches'!C35</f>
        <v>&lt;LIST PATCH HERE&gt;</v>
      </c>
      <c r="F171" s="587"/>
      <c r="G171" s="379" t="str">
        <f>IF('Fun Patches'!L35="A","A"," ")</f>
        <v xml:space="preserve"> </v>
      </c>
      <c r="I171" s="369">
        <v>3</v>
      </c>
      <c r="J171" s="418" t="str">
        <f>'Council Own'!C39</f>
        <v>&lt;List Requirement Here&gt;</v>
      </c>
      <c r="K171" s="379" t="str">
        <f>IF('Council Own'!L39="A","A"," ")</f>
        <v xml:space="preserve"> </v>
      </c>
      <c r="M171" s="369">
        <v>3</v>
      </c>
      <c r="N171" s="418" t="str">
        <f>'Council Own'!C87</f>
        <v>&lt;List Requirement Here&gt;</v>
      </c>
      <c r="O171" s="379" t="str">
        <f>IF('Council Own'!L87="A","A"," ")</f>
        <v xml:space="preserve"> </v>
      </c>
      <c r="Q171" s="369">
        <v>3</v>
      </c>
      <c r="R171" s="418" t="str">
        <f>'Council Own'!C135</f>
        <v>&lt;List Requirement Here&gt;</v>
      </c>
      <c r="S171" s="379" t="str">
        <f>IF('Council Own'!L135="A","A"," ")</f>
        <v xml:space="preserve"> </v>
      </c>
    </row>
    <row r="172" spans="5:19" ht="12.75" customHeight="1" x14ac:dyDescent="0.2">
      <c r="E172" s="586" t="str">
        <f>'Fun Patches'!C36</f>
        <v>&lt;LIST PATCH HERE&gt;</v>
      </c>
      <c r="F172" s="587"/>
      <c r="G172" s="379" t="str">
        <f>IF('Fun Patches'!L36="A","A"," ")</f>
        <v xml:space="preserve"> </v>
      </c>
      <c r="I172" s="369"/>
      <c r="J172" s="418" t="str">
        <f>'Council Own'!C40</f>
        <v>&lt;List Requirement Here&gt;</v>
      </c>
      <c r="K172" s="379" t="str">
        <f>IF('Council Own'!L40="A","A"," ")</f>
        <v xml:space="preserve"> </v>
      </c>
      <c r="M172" s="369"/>
      <c r="N172" s="418" t="str">
        <f>'Council Own'!C88</f>
        <v>&lt;List Requirement Here&gt;</v>
      </c>
      <c r="O172" s="379" t="str">
        <f>IF('Council Own'!L88="A","A"," ")</f>
        <v xml:space="preserve"> </v>
      </c>
      <c r="Q172" s="369"/>
      <c r="R172" s="418" t="str">
        <f>'Council Own'!C136</f>
        <v>&lt;List Requirement Here&gt;</v>
      </c>
      <c r="S172" s="379" t="str">
        <f>IF('Council Own'!L136="A","A"," ")</f>
        <v xml:space="preserve"> </v>
      </c>
    </row>
    <row r="173" spans="5:19" ht="12.75" customHeight="1" x14ac:dyDescent="0.2">
      <c r="E173" s="586" t="str">
        <f>'Fun Patches'!C37</f>
        <v>&lt;LIST PATCH HERE&gt;</v>
      </c>
      <c r="F173" s="587"/>
      <c r="G173" s="379" t="str">
        <f>IF('Fun Patches'!L37="A","A"," ")</f>
        <v xml:space="preserve"> </v>
      </c>
      <c r="I173" s="369"/>
      <c r="J173" s="418" t="str">
        <f>'Council Own'!C41</f>
        <v>&lt;List Requirement Here&gt;</v>
      </c>
      <c r="K173" s="379" t="str">
        <f>IF('Council Own'!L41="A","A"," ")</f>
        <v xml:space="preserve"> </v>
      </c>
      <c r="M173" s="369"/>
      <c r="N173" s="418" t="str">
        <f>'Council Own'!C89</f>
        <v>&lt;List Requirement Here&gt;</v>
      </c>
      <c r="O173" s="379" t="str">
        <f>IF('Council Own'!L89="A","A"," ")</f>
        <v xml:space="preserve"> </v>
      </c>
      <c r="Q173" s="369"/>
      <c r="R173" s="418" t="str">
        <f>'Council Own'!C137</f>
        <v>&lt;List Requirement Here&gt;</v>
      </c>
      <c r="S173" s="379" t="str">
        <f>IF('Council Own'!L137="A","A"," ")</f>
        <v xml:space="preserve"> </v>
      </c>
    </row>
    <row r="174" spans="5:19" x14ac:dyDescent="0.2">
      <c r="E174" s="586" t="str">
        <f>'Fun Patches'!C38</f>
        <v>&lt;LIST PATCH HERE&gt;</v>
      </c>
      <c r="F174" s="587"/>
      <c r="G174" s="379" t="str">
        <f>IF('Fun Patches'!L38="A","A"," ")</f>
        <v xml:space="preserve"> </v>
      </c>
      <c r="I174" s="369"/>
      <c r="J174" s="418" t="str">
        <f>'Council Own'!C42</f>
        <v>&lt;List Requirement Here&gt;</v>
      </c>
      <c r="K174" s="379" t="str">
        <f>IF('Council Own'!L42="A","A"," ")</f>
        <v xml:space="preserve"> </v>
      </c>
      <c r="M174" s="369"/>
      <c r="N174" s="418" t="str">
        <f>'Council Own'!C90</f>
        <v>&lt;List Requirement Here&gt;</v>
      </c>
      <c r="O174" s="379" t="str">
        <f>IF('Council Own'!L90="A","A"," ")</f>
        <v xml:space="preserve"> </v>
      </c>
      <c r="Q174" s="369"/>
      <c r="R174" s="418" t="str">
        <f>'Council Own'!C138</f>
        <v>&lt;List Requirement Here&gt;</v>
      </c>
      <c r="S174" s="379" t="str">
        <f>IF('Council Own'!L138="A","A"," ")</f>
        <v xml:space="preserve"> </v>
      </c>
    </row>
    <row r="175" spans="5:19" x14ac:dyDescent="0.2">
      <c r="E175" s="586" t="str">
        <f>'Fun Patches'!C39</f>
        <v>&lt;LIST PATCH HERE&gt;</v>
      </c>
      <c r="F175" s="587"/>
      <c r="G175" s="379" t="str">
        <f>IF('Fun Patches'!L39="A","A"," ")</f>
        <v xml:space="preserve"> </v>
      </c>
      <c r="I175" s="369">
        <v>4</v>
      </c>
      <c r="J175" s="418" t="str">
        <f>'Council Own'!C43</f>
        <v>&lt;List Requirement Here&gt;</v>
      </c>
      <c r="K175" s="379" t="str">
        <f>IF('Council Own'!L43="A","A"," ")</f>
        <v xml:space="preserve"> </v>
      </c>
      <c r="M175" s="369">
        <v>4</v>
      </c>
      <c r="N175" s="418" t="str">
        <f>'Council Own'!C91</f>
        <v>&lt;List Requirement Here&gt;</v>
      </c>
      <c r="O175" s="379" t="str">
        <f>IF('Council Own'!L91="A","A"," ")</f>
        <v xml:space="preserve"> </v>
      </c>
      <c r="Q175" s="369">
        <v>4</v>
      </c>
      <c r="R175" s="418" t="str">
        <f>'Council Own'!C139</f>
        <v>&lt;List Requirement Here&gt;</v>
      </c>
      <c r="S175" s="379" t="str">
        <f>IF('Council Own'!L139="A","A"," ")</f>
        <v xml:space="preserve"> </v>
      </c>
    </row>
    <row r="176" spans="5:19" x14ac:dyDescent="0.2">
      <c r="E176" s="586" t="str">
        <f>'Fun Patches'!C40</f>
        <v>&lt;LIST PATCH HERE&gt;</v>
      </c>
      <c r="F176" s="587"/>
      <c r="G176" s="379" t="str">
        <f>IF('Fun Patches'!L40="A","A"," ")</f>
        <v xml:space="preserve"> </v>
      </c>
      <c r="I176" s="369"/>
      <c r="J176" s="418" t="str">
        <f>'Council Own'!C44</f>
        <v>&lt;List Requirement Here&gt;</v>
      </c>
      <c r="K176" s="379" t="str">
        <f>IF('Council Own'!L44="A","A"," ")</f>
        <v xml:space="preserve"> </v>
      </c>
      <c r="M176" s="369"/>
      <c r="N176" s="418" t="str">
        <f>'Council Own'!C92</f>
        <v>&lt;List Requirement Here&gt;</v>
      </c>
      <c r="O176" s="379" t="str">
        <f>IF('Council Own'!L92="A","A"," ")</f>
        <v xml:space="preserve"> </v>
      </c>
      <c r="Q176" s="369"/>
      <c r="R176" s="418" t="str">
        <f>'Council Own'!C140</f>
        <v>&lt;List Requirement Here&gt;</v>
      </c>
      <c r="S176" s="379" t="str">
        <f>IF('Council Own'!L140="A","A"," ")</f>
        <v xml:space="preserve"> </v>
      </c>
    </row>
    <row r="177" spans="1:19" x14ac:dyDescent="0.2">
      <c r="E177" s="586" t="str">
        <f>'Fun Patches'!C41</f>
        <v>&lt;LIST PATCH HERE&gt;</v>
      </c>
      <c r="F177" s="587"/>
      <c r="G177" s="379" t="str">
        <f>IF('Fun Patches'!L41="A","A"," ")</f>
        <v xml:space="preserve"> </v>
      </c>
      <c r="I177" s="369"/>
      <c r="J177" s="418" t="str">
        <f>'Council Own'!C45</f>
        <v>&lt;List Requirement Here&gt;</v>
      </c>
      <c r="K177" s="379" t="str">
        <f>IF('Council Own'!L45="A","A"," ")</f>
        <v xml:space="preserve"> </v>
      </c>
      <c r="M177" s="369"/>
      <c r="N177" s="418" t="str">
        <f>'Council Own'!C93</f>
        <v>&lt;List Requirement Here&gt;</v>
      </c>
      <c r="O177" s="379" t="str">
        <f>IF('Council Own'!L93="A","A"," ")</f>
        <v xml:space="preserve"> </v>
      </c>
      <c r="Q177" s="369"/>
      <c r="R177" s="418" t="str">
        <f>'Council Own'!C141</f>
        <v>&lt;List Requirement Here&gt;</v>
      </c>
      <c r="S177" s="379" t="str">
        <f>IF('Council Own'!L141="A","A"," ")</f>
        <v xml:space="preserve"> </v>
      </c>
    </row>
    <row r="178" spans="1:19" x14ac:dyDescent="0.2">
      <c r="E178" s="586" t="str">
        <f>'Fun Patches'!C42</f>
        <v>&lt;LIST PATCH HERE&gt;</v>
      </c>
      <c r="F178" s="587"/>
      <c r="G178" s="379" t="str">
        <f>IF('Fun Patches'!L42="A","A"," ")</f>
        <v xml:space="preserve"> </v>
      </c>
      <c r="I178" s="369"/>
      <c r="J178" s="418" t="str">
        <f>'Council Own'!C46</f>
        <v>&lt;List Requirement Here&gt;</v>
      </c>
      <c r="K178" s="379" t="str">
        <f>IF('Council Own'!L46="A","A"," ")</f>
        <v xml:space="preserve"> </v>
      </c>
      <c r="M178" s="369"/>
      <c r="N178" s="418" t="str">
        <f>'Council Own'!C94</f>
        <v>&lt;List Requirement Here&gt;</v>
      </c>
      <c r="O178" s="379" t="str">
        <f>IF('Council Own'!L94="A","A"," ")</f>
        <v xml:space="preserve"> </v>
      </c>
      <c r="Q178" s="369"/>
      <c r="R178" s="418" t="str">
        <f>'Council Own'!C142</f>
        <v>&lt;List Requirement Here&gt;</v>
      </c>
      <c r="S178" s="379" t="str">
        <f>IF('Council Own'!L142="A","A"," ")</f>
        <v xml:space="preserve"> </v>
      </c>
    </row>
    <row r="179" spans="1:19" x14ac:dyDescent="0.2">
      <c r="E179" s="586" t="str">
        <f>'Fun Patches'!C43</f>
        <v>&lt;LIST PATCH HERE&gt;</v>
      </c>
      <c r="F179" s="587"/>
      <c r="G179" s="379" t="str">
        <f>IF('Fun Patches'!L43="A","A"," ")</f>
        <v xml:space="preserve"> </v>
      </c>
      <c r="I179" s="369">
        <v>5</v>
      </c>
      <c r="J179" s="418" t="str">
        <f>'Council Own'!C47</f>
        <v>&lt;List Requirement Here&gt;</v>
      </c>
      <c r="K179" s="379" t="str">
        <f>IF('Council Own'!L47="A","A"," ")</f>
        <v xml:space="preserve"> </v>
      </c>
      <c r="M179" s="369">
        <v>5</v>
      </c>
      <c r="N179" s="418" t="str">
        <f>'Council Own'!C95</f>
        <v>&lt;List Requirement Here&gt;</v>
      </c>
      <c r="O179" s="379" t="str">
        <f>IF('Council Own'!L95="A","A"," ")</f>
        <v xml:space="preserve"> </v>
      </c>
      <c r="Q179" s="369">
        <v>5</v>
      </c>
      <c r="R179" s="418" t="str">
        <f>'Council Own'!C143</f>
        <v>&lt;List Requirement Here&gt;</v>
      </c>
      <c r="S179" s="379" t="str">
        <f>IF('Council Own'!L143="A","A"," ")</f>
        <v xml:space="preserve"> </v>
      </c>
    </row>
    <row r="180" spans="1:19" x14ac:dyDescent="0.2">
      <c r="E180" s="586" t="str">
        <f>'Fun Patches'!C44</f>
        <v>&lt;LIST PATCH HERE&gt;</v>
      </c>
      <c r="F180" s="587"/>
      <c r="G180" s="379" t="str">
        <f>IF('Fun Patches'!L44="A","A"," ")</f>
        <v xml:space="preserve"> </v>
      </c>
      <c r="I180" s="369"/>
      <c r="J180" s="418" t="str">
        <f>'Council Own'!C48</f>
        <v>&lt;List Requirement Here&gt;</v>
      </c>
      <c r="K180" s="379" t="str">
        <f>IF('Council Own'!L48="A","A"," ")</f>
        <v xml:space="preserve"> </v>
      </c>
      <c r="M180" s="369"/>
      <c r="N180" s="418" t="str">
        <f>'Council Own'!C96</f>
        <v>&lt;List Requirement Here&gt;</v>
      </c>
      <c r="O180" s="379" t="str">
        <f>IF('Council Own'!L96="A","A"," ")</f>
        <v xml:space="preserve"> </v>
      </c>
      <c r="Q180" s="369"/>
      <c r="R180" s="418" t="str">
        <f>'Council Own'!C144</f>
        <v>&lt;List Requirement Here&gt;</v>
      </c>
      <c r="S180" s="379" t="str">
        <f>IF('Council Own'!L144="A","A"," ")</f>
        <v xml:space="preserve"> </v>
      </c>
    </row>
    <row r="181" spans="1:19" x14ac:dyDescent="0.2">
      <c r="E181" s="586" t="str">
        <f>'Fun Patches'!C45</f>
        <v>&lt;LIST PATCH HERE&gt;</v>
      </c>
      <c r="F181" s="587"/>
      <c r="G181" s="379" t="str">
        <f>IF('Fun Patches'!L45="A","A"," ")</f>
        <v xml:space="preserve"> </v>
      </c>
      <c r="I181" s="369"/>
      <c r="J181" s="418" t="str">
        <f>'Council Own'!C49</f>
        <v>&lt;List Requirement Here&gt;</v>
      </c>
      <c r="K181" s="379" t="str">
        <f>IF('Council Own'!L49="A","A"," ")</f>
        <v xml:space="preserve"> </v>
      </c>
      <c r="M181" s="369"/>
      <c r="N181" s="418" t="str">
        <f>'Council Own'!C97</f>
        <v>&lt;List Requirement Here&gt;</v>
      </c>
      <c r="O181" s="379" t="str">
        <f>IF('Council Own'!L97="A","A"," ")</f>
        <v xml:space="preserve"> </v>
      </c>
      <c r="Q181" s="369"/>
      <c r="R181" s="418" t="str">
        <f>'Council Own'!C145</f>
        <v>&lt;List Requirement Here&gt;</v>
      </c>
      <c r="S181" s="379" t="str">
        <f>IF('Council Own'!L145="A","A"," ")</f>
        <v xml:space="preserve"> </v>
      </c>
    </row>
    <row r="182" spans="1:19" x14ac:dyDescent="0.2">
      <c r="E182" s="586" t="str">
        <f>'Fun Patches'!C46</f>
        <v>&lt;LIST PATCH HERE&gt;</v>
      </c>
      <c r="F182" s="587"/>
      <c r="G182" s="379" t="str">
        <f>IF('Fun Patches'!L46="A","A"," ")</f>
        <v xml:space="preserve"> </v>
      </c>
      <c r="I182" s="369"/>
      <c r="J182" s="418" t="str">
        <f>'Council Own'!C50</f>
        <v>&lt;List Requirement Here&gt;</v>
      </c>
      <c r="K182" s="379" t="str">
        <f>IF('Council Own'!L50="A","A"," ")</f>
        <v xml:space="preserve"> </v>
      </c>
      <c r="M182" s="369"/>
      <c r="N182" s="418" t="str">
        <f>'Council Own'!C98</f>
        <v>&lt;List Requirement Here&gt;</v>
      </c>
      <c r="O182" s="379" t="str">
        <f>IF('Council Own'!L98="A","A"," ")</f>
        <v xml:space="preserve"> </v>
      </c>
      <c r="Q182" s="369"/>
      <c r="R182" s="418" t="str">
        <f>'Council Own'!C146</f>
        <v>&lt;List Requirement Here&gt;</v>
      </c>
      <c r="S182" s="379" t="str">
        <f>IF('Council Own'!L146="A","A"," ")</f>
        <v xml:space="preserve"> </v>
      </c>
    </row>
    <row r="183" spans="1:19" x14ac:dyDescent="0.2">
      <c r="E183" s="588" t="str">
        <f>'Fun Patches'!C47</f>
        <v>&lt;LIST PATCH HERE&gt;</v>
      </c>
      <c r="F183" s="589"/>
      <c r="G183" s="372" t="str">
        <f>IF('Fun Patches'!L47="A","A"," ")</f>
        <v xml:space="preserve"> </v>
      </c>
      <c r="I183" s="416"/>
      <c r="J183" s="385"/>
      <c r="K183" s="425"/>
    </row>
    <row r="184" spans="1:19" x14ac:dyDescent="0.2">
      <c r="E184" s="586" t="str">
        <f>'Fun Patches'!C48</f>
        <v>&lt;LIST PATCH HERE&gt;</v>
      </c>
      <c r="F184" s="587"/>
      <c r="G184" s="379" t="str">
        <f>IF('Fun Patches'!L48="A","A"," ")</f>
        <v xml:space="preserve"> </v>
      </c>
      <c r="I184" s="416"/>
      <c r="J184" s="385"/>
      <c r="K184" s="425"/>
    </row>
    <row r="185" spans="1:19" x14ac:dyDescent="0.2">
      <c r="E185" s="586" t="str">
        <f>'Fun Patches'!C49</f>
        <v>&lt;LIST PATCH HERE&gt;</v>
      </c>
      <c r="F185" s="587"/>
      <c r="G185" s="379" t="str">
        <f>IF('Fun Patches'!L49="A","A"," ")</f>
        <v xml:space="preserve"> </v>
      </c>
      <c r="I185" s="416"/>
      <c r="J185" s="385"/>
      <c r="K185" s="425"/>
    </row>
    <row r="186" spans="1:19" x14ac:dyDescent="0.2">
      <c r="A186" s="578" t="s">
        <v>81</v>
      </c>
      <c r="B186" s="579"/>
      <c r="C186" s="579"/>
      <c r="E186" s="586" t="str">
        <f>'Fun Patches'!C50</f>
        <v>&lt;LIST PATCH HERE&gt;</v>
      </c>
      <c r="F186" s="587"/>
      <c r="G186" s="379" t="str">
        <f>IF('Fun Patches'!L50="A","A"," ")</f>
        <v xml:space="preserve"> </v>
      </c>
      <c r="I186" s="416"/>
      <c r="J186" s="385"/>
      <c r="K186" s="425"/>
    </row>
    <row r="187" spans="1:19" x14ac:dyDescent="0.2">
      <c r="A187" s="580" t="s">
        <v>78</v>
      </c>
      <c r="B187" s="581"/>
      <c r="C187" s="582"/>
      <c r="E187" s="586" t="str">
        <f>'Fun Patches'!C51</f>
        <v>&lt;LIST PATCH HERE&gt;</v>
      </c>
      <c r="F187" s="587"/>
      <c r="G187" s="379" t="str">
        <f>IF('Fun Patches'!L51="A","A"," ")</f>
        <v xml:space="preserve"> </v>
      </c>
      <c r="I187" s="416"/>
      <c r="J187" s="385"/>
      <c r="K187" s="425"/>
    </row>
    <row r="188" spans="1:19" x14ac:dyDescent="0.2">
      <c r="A188" s="580" t="s">
        <v>79</v>
      </c>
      <c r="B188" s="581"/>
      <c r="C188" s="582"/>
      <c r="E188" s="586" t="str">
        <f>'Fun Patches'!C52</f>
        <v>&lt;LIST PATCH HERE&gt;</v>
      </c>
      <c r="F188" s="587"/>
      <c r="G188" s="379" t="str">
        <f>IF('Fun Patches'!L52="A","A"," ")</f>
        <v xml:space="preserve"> </v>
      </c>
      <c r="I188" s="416"/>
      <c r="J188" s="385"/>
      <c r="K188" s="425"/>
    </row>
    <row r="189" spans="1:19" x14ac:dyDescent="0.2">
      <c r="A189" s="595" t="s">
        <v>80</v>
      </c>
      <c r="B189" s="596"/>
      <c r="C189" s="597"/>
      <c r="E189" s="586" t="str">
        <f>'Fun Patches'!C53</f>
        <v>&lt;LIST PATCH HERE&gt;</v>
      </c>
      <c r="F189" s="587"/>
      <c r="G189" s="379" t="str">
        <f>IF('Fun Patches'!L53="A","A"," ")</f>
        <v xml:space="preserve"> </v>
      </c>
      <c r="J189" s="376"/>
      <c r="K189" s="376"/>
    </row>
    <row r="190" spans="1:19" x14ac:dyDescent="0.2">
      <c r="E190" s="586" t="str">
        <f>'Fun Patches'!C54</f>
        <v>&lt;LIST PATCH HERE&gt;</v>
      </c>
      <c r="F190" s="587"/>
      <c r="G190" s="379" t="str">
        <f>IF('Fun Patches'!L54="A","A"," ")</f>
        <v xml:space="preserve"> </v>
      </c>
    </row>
    <row r="191" spans="1:19" x14ac:dyDescent="0.2">
      <c r="E191" s="416"/>
      <c r="F191" s="385"/>
      <c r="G191" s="425"/>
    </row>
    <row r="222" spans="1:3" x14ac:dyDescent="0.2">
      <c r="A222" s="424"/>
      <c r="B222" s="424"/>
      <c r="C222" s="424"/>
    </row>
    <row r="225" spans="1:3" x14ac:dyDescent="0.2">
      <c r="A225" s="424"/>
      <c r="B225" s="424"/>
      <c r="C225" s="424"/>
    </row>
    <row r="226" spans="1:3" x14ac:dyDescent="0.2">
      <c r="A226" s="424"/>
      <c r="B226" s="424"/>
      <c r="C226" s="424"/>
    </row>
    <row r="227" spans="1:3" x14ac:dyDescent="0.2">
      <c r="A227" s="424"/>
      <c r="B227" s="424"/>
      <c r="C227" s="424"/>
    </row>
    <row r="228" spans="1:3" x14ac:dyDescent="0.2">
      <c r="A228" s="424"/>
      <c r="B228" s="424"/>
      <c r="C228" s="424"/>
    </row>
    <row r="229" spans="1:3" x14ac:dyDescent="0.2">
      <c r="A229" s="424"/>
      <c r="B229" s="424"/>
      <c r="C229" s="424"/>
    </row>
  </sheetData>
  <sheetProtection password="EB7E" sheet="1" objects="1" scenarios="1" selectLockedCells="1" selectUnlockedCells="1"/>
  <mergeCells count="178">
    <mergeCell ref="A188:C188"/>
    <mergeCell ref="E188:F188"/>
    <mergeCell ref="A189:C189"/>
    <mergeCell ref="E189:F189"/>
    <mergeCell ref="E190:F190"/>
    <mergeCell ref="E183:F183"/>
    <mergeCell ref="E184:F184"/>
    <mergeCell ref="E185:F185"/>
    <mergeCell ref="A186:C186"/>
    <mergeCell ref="E186:F186"/>
    <mergeCell ref="A187:C187"/>
    <mergeCell ref="E187:F187"/>
    <mergeCell ref="E177:F177"/>
    <mergeCell ref="E178:F178"/>
    <mergeCell ref="E179:F179"/>
    <mergeCell ref="E180:F180"/>
    <mergeCell ref="E181:F181"/>
    <mergeCell ref="E182:F182"/>
    <mergeCell ref="E171:F171"/>
    <mergeCell ref="E172:F172"/>
    <mergeCell ref="E173:F173"/>
    <mergeCell ref="E174:F174"/>
    <mergeCell ref="E175:F175"/>
    <mergeCell ref="E176:F176"/>
    <mergeCell ref="E165:F165"/>
    <mergeCell ref="E166:F166"/>
    <mergeCell ref="E167:F167"/>
    <mergeCell ref="E168:F168"/>
    <mergeCell ref="E169:F169"/>
    <mergeCell ref="E170:F170"/>
    <mergeCell ref="E159:F159"/>
    <mergeCell ref="E160:F160"/>
    <mergeCell ref="E161:F161"/>
    <mergeCell ref="E162:F162"/>
    <mergeCell ref="E163:F163"/>
    <mergeCell ref="E164:F164"/>
    <mergeCell ref="E153:F153"/>
    <mergeCell ref="E154:F154"/>
    <mergeCell ref="E155:F155"/>
    <mergeCell ref="E156:F156"/>
    <mergeCell ref="E157:F157"/>
    <mergeCell ref="E158:F158"/>
    <mergeCell ref="A148:B148"/>
    <mergeCell ref="E148:F148"/>
    <mergeCell ref="E149:F149"/>
    <mergeCell ref="E150:F150"/>
    <mergeCell ref="E151:F151"/>
    <mergeCell ref="E152:F152"/>
    <mergeCell ref="A145:B145"/>
    <mergeCell ref="E145:F145"/>
    <mergeCell ref="A146:B146"/>
    <mergeCell ref="E146:F146"/>
    <mergeCell ref="A147:B147"/>
    <mergeCell ref="E147:F147"/>
    <mergeCell ref="A142:C142"/>
    <mergeCell ref="E142:F142"/>
    <mergeCell ref="A143:B143"/>
    <mergeCell ref="E143:F143"/>
    <mergeCell ref="A144:B144"/>
    <mergeCell ref="E144:F144"/>
    <mergeCell ref="A140:C140"/>
    <mergeCell ref="E140:G140"/>
    <mergeCell ref="I140:K140"/>
    <mergeCell ref="M140:O140"/>
    <mergeCell ref="Q140:S140"/>
    <mergeCell ref="E141:F141"/>
    <mergeCell ref="Q111:R111"/>
    <mergeCell ref="Q117:R117"/>
    <mergeCell ref="I122:K122"/>
    <mergeCell ref="Q124:S124"/>
    <mergeCell ref="E126:G126"/>
    <mergeCell ref="A131:C131"/>
    <mergeCell ref="I101:K101"/>
    <mergeCell ref="A104:C104"/>
    <mergeCell ref="E105:G105"/>
    <mergeCell ref="Q105:R105"/>
    <mergeCell ref="M108:O108"/>
    <mergeCell ref="A110:C110"/>
    <mergeCell ref="Q95:R95"/>
    <mergeCell ref="Q96:R96"/>
    <mergeCell ref="M97:O97"/>
    <mergeCell ref="Q97:R97"/>
    <mergeCell ref="Q98:R98"/>
    <mergeCell ref="Q99:R99"/>
    <mergeCell ref="Q89:R89"/>
    <mergeCell ref="Q90:R90"/>
    <mergeCell ref="Q91:R91"/>
    <mergeCell ref="Q92:R92"/>
    <mergeCell ref="Q93:R93"/>
    <mergeCell ref="Q94:R94"/>
    <mergeCell ref="A85:B85"/>
    <mergeCell ref="Q85:R85"/>
    <mergeCell ref="Q86:R86"/>
    <mergeCell ref="A87:C87"/>
    <mergeCell ref="Q87:R87"/>
    <mergeCell ref="B88:C88"/>
    <mergeCell ref="Q88:R88"/>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76:B76"/>
    <mergeCell ref="M76:O76"/>
    <mergeCell ref="Q76:R76"/>
    <mergeCell ref="A77:B77"/>
    <mergeCell ref="Q77:R77"/>
    <mergeCell ref="A78:B78"/>
    <mergeCell ref="Q78:R78"/>
    <mergeCell ref="A73:B73"/>
    <mergeCell ref="Q73:R73"/>
    <mergeCell ref="A74:B74"/>
    <mergeCell ref="Q74:R74"/>
    <mergeCell ref="A75:B75"/>
    <mergeCell ref="Q75:R75"/>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Q28:S28"/>
    <mergeCell ref="M32:O32"/>
    <mergeCell ref="I36:K36"/>
    <mergeCell ref="E40:G40"/>
    <mergeCell ref="A44:C44"/>
    <mergeCell ref="Q49:S49"/>
    <mergeCell ref="A18:B18"/>
    <mergeCell ref="A19:B19"/>
    <mergeCell ref="E19:G19"/>
    <mergeCell ref="A20:B20"/>
    <mergeCell ref="A21:B21"/>
    <mergeCell ref="A23:C23"/>
    <mergeCell ref="A13:B13"/>
    <mergeCell ref="A14:B14"/>
    <mergeCell ref="A15:B15"/>
    <mergeCell ref="I15:K15"/>
    <mergeCell ref="A16:C16"/>
    <mergeCell ref="A17:B17"/>
    <mergeCell ref="A8:B8"/>
    <mergeCell ref="A9:B9"/>
    <mergeCell ref="A10:C10"/>
    <mergeCell ref="A11:B11"/>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s>
  <pageMargins left="0.75" right="0.75" top="0.4" bottom="0.2" header="0.2" footer="0.2"/>
  <pageSetup scale="64" fitToHeight="0" orientation="landscape" horizontalDpi="300" verticalDpi="300" r:id="rId1"/>
  <headerFooter alignWithMargins="0">
    <oddHeader>&amp;C&amp;"Arial,Bold"&amp;12CadetteTrax - &amp;10&amp;D</oddHeader>
  </headerFooter>
  <rowBreaks count="1" manualBreakCount="1">
    <brk id="69" max="1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9"/>
  <sheetViews>
    <sheetView showGridLines="0" zoomScale="90" zoomScaleNormal="90" workbookViewId="0">
      <selection activeCell="A2" sqref="A2"/>
    </sheetView>
  </sheetViews>
  <sheetFormatPr defaultRowHeight="12.75" x14ac:dyDescent="0.2"/>
  <cols>
    <col min="1" max="1" width="2.7109375" style="363" customWidth="1"/>
    <col min="2" max="2" width="30.7109375" style="363" customWidth="1"/>
    <col min="3" max="4" width="2.5703125" style="363" customWidth="1"/>
    <col min="5" max="5" width="2.7109375" style="363" bestFit="1" customWidth="1"/>
    <col min="6" max="6" width="30.28515625" style="363" customWidth="1"/>
    <col min="7" max="7" width="3" style="363" customWidth="1"/>
    <col min="8" max="8" width="3.140625" style="363" customWidth="1"/>
    <col min="9" max="9" width="2" style="363" customWidth="1"/>
    <col min="10" max="10" width="30.28515625" style="363" customWidth="1"/>
    <col min="11" max="11" width="3" style="363" customWidth="1"/>
    <col min="12" max="12" width="3.140625" style="363" customWidth="1"/>
    <col min="13" max="13" width="2" style="363" customWidth="1"/>
    <col min="14" max="14" width="30.28515625" style="363" customWidth="1"/>
    <col min="15" max="16" width="3" style="363" customWidth="1"/>
    <col min="17" max="17" width="2.7109375" style="363" customWidth="1"/>
    <col min="18" max="18" width="30.5703125" style="363" customWidth="1"/>
    <col min="19" max="19" width="2.7109375" style="363" customWidth="1"/>
    <col min="20" max="16384" width="9.140625" style="363"/>
  </cols>
  <sheetData>
    <row r="1" spans="1:21" ht="21" customHeight="1" x14ac:dyDescent="0.35">
      <c r="A1" s="619" t="str">
        <f ca="1">MID(CELL("filename",A1),FIND(IF(ISERROR(FIND("]",CELL("filename",A1))),"$","]"),CELL("filename",A1))+1,256)</f>
        <v>Kayla</v>
      </c>
      <c r="B1" s="620"/>
      <c r="C1" s="620"/>
      <c r="D1" s="388"/>
      <c r="E1" s="610" t="s">
        <v>16</v>
      </c>
      <c r="F1" s="615"/>
      <c r="G1" s="615"/>
      <c r="I1" s="610" t="s">
        <v>16</v>
      </c>
      <c r="J1" s="610"/>
      <c r="K1" s="610"/>
      <c r="M1" s="610" t="s">
        <v>16</v>
      </c>
      <c r="N1" s="610"/>
      <c r="O1" s="610"/>
      <c r="Q1" s="610" t="s">
        <v>16</v>
      </c>
      <c r="R1" s="610"/>
      <c r="S1" s="610"/>
      <c r="T1" s="361"/>
      <c r="U1" s="361"/>
    </row>
    <row r="2" spans="1:21" s="367" customFormat="1" ht="13.5" thickBot="1" x14ac:dyDescent="0.25">
      <c r="A2" s="364"/>
      <c r="B2" s="365"/>
      <c r="C2" s="366" t="s">
        <v>17</v>
      </c>
      <c r="D2" s="365"/>
      <c r="E2" s="583" t="str">
        <f>Badges!B52</f>
        <v>Public Speaker</v>
      </c>
      <c r="F2" s="584"/>
      <c r="G2" s="584"/>
      <c r="H2" s="363"/>
      <c r="I2" s="583" t="str">
        <f>Badges!B122</f>
        <v>Book Artist</v>
      </c>
      <c r="J2" s="584"/>
      <c r="K2" s="584"/>
      <c r="L2" s="363"/>
      <c r="M2" s="583" t="str">
        <f>Badges!B191</f>
        <v>Trailblazing</v>
      </c>
      <c r="N2" s="584"/>
      <c r="O2" s="584"/>
      <c r="Q2" s="583" t="str">
        <f>Badges!B261</f>
        <v>Animal Helpers</v>
      </c>
      <c r="R2" s="584"/>
      <c r="S2" s="584"/>
      <c r="T2" s="361"/>
      <c r="U2" s="361"/>
    </row>
    <row r="3" spans="1:21" x14ac:dyDescent="0.2">
      <c r="A3" s="617" t="s">
        <v>147</v>
      </c>
      <c r="B3" s="618"/>
      <c r="C3" s="368">
        <f>INT(COUNTIF(C5:C21,"C"))+INT(COUNTIF(C73:C85,"C"))</f>
        <v>0</v>
      </c>
      <c r="E3" s="369">
        <v>2</v>
      </c>
      <c r="F3" s="370" t="str">
        <f>Badges!C57</f>
        <v>Focus on body language</v>
      </c>
      <c r="G3" s="371"/>
      <c r="I3" s="369">
        <v>3</v>
      </c>
      <c r="J3" s="370" t="str">
        <f>Badges!C131</f>
        <v>Try out book artist techniques</v>
      </c>
      <c r="K3" s="371"/>
      <c r="M3" s="369">
        <v>4</v>
      </c>
      <c r="N3" s="370" t="str">
        <f>Badges!C204</f>
        <v>Gain some trailblazing know-how</v>
      </c>
      <c r="O3" s="371"/>
      <c r="Q3" s="369">
        <v>5</v>
      </c>
      <c r="R3" s="370" t="str">
        <f>Badges!C278</f>
        <v>Look at how animals might help us</v>
      </c>
      <c r="S3" s="371"/>
      <c r="T3" s="361"/>
      <c r="U3" s="361"/>
    </row>
    <row r="4" spans="1:21" x14ac:dyDescent="0.2">
      <c r="A4" s="577" t="str">
        <f>Summary!A3</f>
        <v>It's Your World -- Change It!</v>
      </c>
      <c r="B4" s="577"/>
      <c r="C4" s="577"/>
      <c r="E4" s="369"/>
      <c r="F4" s="370" t="str">
        <f>Badges!C58</f>
        <v>Get a group together and play</v>
      </c>
      <c r="G4" s="372" t="str">
        <f>IF(Badges!M58="A","A"," ")</f>
        <v xml:space="preserve"> </v>
      </c>
      <c r="I4" s="369"/>
      <c r="J4" s="370" t="str">
        <f>Badges!C132</f>
        <v>Fold method and glue method</v>
      </c>
      <c r="K4" s="372" t="str">
        <f>IF(Badges!M132="A","A"," ")</f>
        <v xml:space="preserve"> </v>
      </c>
      <c r="M4" s="369"/>
      <c r="N4" s="370" t="str">
        <f>Badges!C205</f>
        <v>Learn how to purify water</v>
      </c>
      <c r="O4" s="372" t="str">
        <f>IF(Badges!M205="A","A"," ")</f>
        <v xml:space="preserve"> </v>
      </c>
      <c r="Q4" s="369"/>
      <c r="R4" s="370" t="str">
        <f>Badges!C279</f>
        <v>Get a sense of different animals'</v>
      </c>
      <c r="S4" s="372" t="str">
        <f>IF(Badges!M279="A","A"," ")</f>
        <v xml:space="preserve"> </v>
      </c>
      <c r="T4" s="361"/>
      <c r="U4" s="361"/>
    </row>
    <row r="5" spans="1:21" ht="12.75" customHeight="1" x14ac:dyDescent="0.2">
      <c r="A5" s="608" t="str">
        <f>Summary!A4</f>
        <v>Digital Movie Maker</v>
      </c>
      <c r="B5" s="609"/>
      <c r="C5" s="373" t="str">
        <f>IF(Badges!M28="C","C",IF(Badges!M28="P","P",""))</f>
        <v/>
      </c>
      <c r="E5" s="369"/>
      <c r="F5" s="370" t="str">
        <f>Badges!C59</f>
        <v>Videotape yourself miming one</v>
      </c>
      <c r="G5" s="372" t="str">
        <f>IF(Badges!M59="A","A"," ")</f>
        <v xml:space="preserve"> </v>
      </c>
      <c r="I5" s="369"/>
      <c r="J5" s="370" t="str">
        <f>Badges!C133</f>
        <v>Fold method and stitch method</v>
      </c>
      <c r="K5" s="372" t="str">
        <f>IF(Badges!M133="A","A"," ")</f>
        <v>A</v>
      </c>
      <c r="M5" s="369"/>
      <c r="N5" s="370" t="str">
        <f>Badges!C206</f>
        <v>Practice navigating with a map and</v>
      </c>
      <c r="O5" s="372" t="str">
        <f>IF(Badges!M206="A","A"," ")</f>
        <v xml:space="preserve"> </v>
      </c>
      <c r="Q5" s="369"/>
      <c r="R5" s="370" t="str">
        <f>Badges!C280</f>
        <v>Talk to an animal expert at a zoo</v>
      </c>
      <c r="S5" s="372" t="str">
        <f>IF(Badges!M280="A","A"," ")</f>
        <v xml:space="preserve"> </v>
      </c>
      <c r="T5" s="361"/>
      <c r="U5" s="361"/>
    </row>
    <row r="6" spans="1:21" ht="12.75" customHeight="1" x14ac:dyDescent="0.2">
      <c r="A6" s="606" t="str">
        <f>Summary!A5</f>
        <v>Eating for Beauty</v>
      </c>
      <c r="B6" s="607"/>
      <c r="C6" s="374" t="str">
        <f>IF(Badges!M51="C","C",IF(Badges!M51="P","P",""))</f>
        <v/>
      </c>
      <c r="E6" s="369"/>
      <c r="F6" s="370" t="str">
        <f>Badges!C60</f>
        <v>Pretend an item is something else</v>
      </c>
      <c r="G6" s="372" t="str">
        <f>IF(Badges!M60="A","A"," ")</f>
        <v xml:space="preserve"> </v>
      </c>
      <c r="I6" s="369"/>
      <c r="J6" s="370" t="str">
        <f>Badges!C134</f>
        <v>Glue method and stitch method</v>
      </c>
      <c r="K6" s="372" t="str">
        <f>IF(Badges!M134="A","A"," ")</f>
        <v xml:space="preserve"> </v>
      </c>
      <c r="M6" s="369"/>
      <c r="N6" s="370" t="str">
        <f>Badges!C207</f>
        <v>Pitch your tent three times in three</v>
      </c>
      <c r="O6" s="372" t="str">
        <f>IF(Badges!M207="A","A"," ")</f>
        <v xml:space="preserve"> </v>
      </c>
      <c r="Q6" s="369"/>
      <c r="R6" s="370" t="str">
        <f>Badges!C281</f>
        <v>Practice being a scientist</v>
      </c>
      <c r="S6" s="372" t="str">
        <f>IF(Badges!M281="A","A"," ")</f>
        <v xml:space="preserve"> </v>
      </c>
      <c r="T6" s="361"/>
      <c r="U6" s="361"/>
    </row>
    <row r="7" spans="1:21" x14ac:dyDescent="0.2">
      <c r="A7" s="606" t="str">
        <f>Summary!A6</f>
        <v>Public Speaker</v>
      </c>
      <c r="B7" s="607"/>
      <c r="C7" s="374" t="str">
        <f>IF(Badges!M74="C","C",IF(Badges!M74="P","P",""))</f>
        <v/>
      </c>
      <c r="E7" s="369">
        <v>3</v>
      </c>
      <c r="F7" s="370" t="str">
        <f>Badges!C61</f>
        <v>Find your voice</v>
      </c>
      <c r="G7" s="371"/>
      <c r="I7" s="369">
        <v>4</v>
      </c>
      <c r="J7" s="370" t="str">
        <f>Badges!C135</f>
        <v>Focus on function</v>
      </c>
      <c r="K7" s="371"/>
      <c r="M7" s="369">
        <v>5</v>
      </c>
      <c r="N7" s="370" t="str">
        <f>Badges!C208</f>
        <v>Head out on the trail</v>
      </c>
      <c r="O7" s="371"/>
      <c r="Q7" s="583" t="str">
        <f>Badges!B284</f>
        <v>Field Day</v>
      </c>
      <c r="R7" s="584"/>
      <c r="S7" s="584"/>
    </row>
    <row r="8" spans="1:21" x14ac:dyDescent="0.2">
      <c r="A8" s="606" t="str">
        <f>Summary!A7</f>
        <v>Science of Happiness</v>
      </c>
      <c r="B8" s="607"/>
      <c r="C8" s="374" t="str">
        <f>IF(Badges!M97="C","C",IF(Badges!M97="P","P",""))</f>
        <v/>
      </c>
      <c r="E8" s="369"/>
      <c r="F8" s="370" t="str">
        <f>Badges!C62</f>
        <v>Repeat one word, one sentence, and</v>
      </c>
      <c r="G8" s="372" t="str">
        <f>IF(Badges!M62="A","A"," ")</f>
        <v xml:space="preserve"> </v>
      </c>
      <c r="I8" s="369"/>
      <c r="J8" s="370" t="str">
        <f>Badges!C136</f>
        <v>Make an organizational book</v>
      </c>
      <c r="K8" s="372" t="str">
        <f>IF(Badges!M136="A","A"," ")</f>
        <v xml:space="preserve"> </v>
      </c>
      <c r="M8" s="369"/>
      <c r="N8" s="370" t="str">
        <f>Badges!C209</f>
        <v>Play stuff-sack dramatics</v>
      </c>
      <c r="O8" s="372" t="str">
        <f>IF(Badges!M209="A","A"," ")</f>
        <v xml:space="preserve"> </v>
      </c>
      <c r="Q8" s="369">
        <v>1</v>
      </c>
      <c r="R8" s="370" t="str">
        <f>Badges!C285</f>
        <v>Team up and dress up</v>
      </c>
      <c r="S8" s="371"/>
    </row>
    <row r="9" spans="1:21" x14ac:dyDescent="0.2">
      <c r="A9" s="613" t="str">
        <f>Summary!A8</f>
        <v>Screenwriter</v>
      </c>
      <c r="B9" s="614"/>
      <c r="C9" s="375" t="str">
        <f>IF(Badges!M120="C","C",IF(Badges!M120="P","P",""))</f>
        <v/>
      </c>
      <c r="E9" s="369"/>
      <c r="F9" s="370" t="str">
        <f>Badges!C63</f>
        <v>Tell your own story, from birth until</v>
      </c>
      <c r="G9" s="372" t="str">
        <f>IF(Badges!M63="A","A"," ")</f>
        <v xml:space="preserve"> </v>
      </c>
      <c r="I9" s="369"/>
      <c r="J9" s="370" t="str">
        <f>Badges!C137</f>
        <v>Make a scrapbook, memory book,</v>
      </c>
      <c r="K9" s="372" t="str">
        <f>IF(Badges!M137="A","A"," ")</f>
        <v xml:space="preserve"> </v>
      </c>
      <c r="M9" s="369"/>
      <c r="N9" s="370" t="str">
        <f>Badges!C210</f>
        <v>See the stars</v>
      </c>
      <c r="O9" s="372" t="str">
        <f>IF(Badges!M210="A","A"," ")</f>
        <v xml:space="preserve"> </v>
      </c>
      <c r="Q9" s="369"/>
      <c r="R9" s="370" t="str">
        <f>Badges!C286</f>
        <v>Go, Blue! Go, Red!</v>
      </c>
      <c r="S9" s="372" t="str">
        <f>IF(Badges!M286="A","A"," ")</f>
        <v xml:space="preserve"> </v>
      </c>
    </row>
    <row r="10" spans="1:21" x14ac:dyDescent="0.2">
      <c r="A10" s="577" t="str">
        <f>Summary!A9</f>
        <v>It's Your Planet -- Love It!</v>
      </c>
      <c r="B10" s="577"/>
      <c r="C10" s="577"/>
      <c r="E10" s="369"/>
      <c r="F10" s="370" t="str">
        <f>Badges!C64</f>
        <v>Practice impressions of three</v>
      </c>
      <c r="G10" s="372" t="str">
        <f>IF(Badges!M64="A","A"," ")</f>
        <v xml:space="preserve"> </v>
      </c>
      <c r="I10" s="369"/>
      <c r="J10" s="370" t="str">
        <f>Badges!C138</f>
        <v>Make a gift book</v>
      </c>
      <c r="K10" s="372" t="str">
        <f>IF(Badges!M138="A","A"," ")</f>
        <v xml:space="preserve"> </v>
      </c>
      <c r="M10" s="369"/>
      <c r="N10" s="370" t="str">
        <f>Badges!C211</f>
        <v>Tell a progressive story</v>
      </c>
      <c r="O10" s="372" t="str">
        <f>IF(Badges!M211="A","A"," ")</f>
        <v xml:space="preserve"> </v>
      </c>
      <c r="Q10" s="369"/>
      <c r="R10" s="370" t="str">
        <f>Badges!C287</f>
        <v>Unique uniforms</v>
      </c>
      <c r="S10" s="372" t="str">
        <f>IF(Badges!M287="A","A"," ")</f>
        <v xml:space="preserve"> </v>
      </c>
    </row>
    <row r="11" spans="1:21" x14ac:dyDescent="0.2">
      <c r="A11" s="608" t="str">
        <f>Summary!A10</f>
        <v>Book Artist</v>
      </c>
      <c r="B11" s="609"/>
      <c r="C11" s="373" t="str">
        <f>IF(Badges!M144="C","C",IF(Badges!M144="P","P",""))</f>
        <v>P</v>
      </c>
      <c r="E11" s="369">
        <v>4</v>
      </c>
      <c r="F11" s="370" t="str">
        <f>Badges!C65</f>
        <v>Choose or create a piece to perform</v>
      </c>
      <c r="G11" s="371"/>
      <c r="I11" s="369">
        <v>5</v>
      </c>
      <c r="J11" s="370" t="str">
        <f>Badges!C139</f>
        <v>Focus on style</v>
      </c>
      <c r="K11" s="371"/>
      <c r="M11" s="583" t="str">
        <f>Badges!B214</f>
        <v>Babysitter</v>
      </c>
      <c r="N11" s="584"/>
      <c r="O11" s="584"/>
      <c r="Q11" s="369"/>
      <c r="R11" s="370" t="str">
        <f>Badges!C288</f>
        <v>Theme costumes</v>
      </c>
      <c r="S11" s="372" t="str">
        <f>IF(Badges!M288="A","A"," ")</f>
        <v xml:space="preserve"> </v>
      </c>
    </row>
    <row r="12" spans="1:21" x14ac:dyDescent="0.2">
      <c r="A12" s="606" t="str">
        <f>Summary!A11</f>
        <v>Woodworker</v>
      </c>
      <c r="B12" s="607"/>
      <c r="C12" s="374" t="str">
        <f>IF(Badges!M167="C","C",IF(Badges!M167="P","P",""))</f>
        <v/>
      </c>
      <c r="E12" s="369"/>
      <c r="F12" s="370" t="str">
        <f>Badges!C66</f>
        <v>Write a speech about something</v>
      </c>
      <c r="G12" s="372" t="str">
        <f>IF(Badges!M66="A","A"," ")</f>
        <v xml:space="preserve"> </v>
      </c>
      <c r="I12" s="369"/>
      <c r="J12" s="370" t="str">
        <f>Badges!C140</f>
        <v xml:space="preserve">Make a book from something </v>
      </c>
      <c r="K12" s="372" t="str">
        <f>IF(Badges!M140="A","A"," ")</f>
        <v>A</v>
      </c>
      <c r="M12" s="369">
        <v>1</v>
      </c>
      <c r="N12" s="370" t="str">
        <f>Badges!C215</f>
        <v>Get to know how kids develop</v>
      </c>
      <c r="O12" s="371"/>
      <c r="Q12" s="369">
        <v>2</v>
      </c>
      <c r="R12" s="370" t="str">
        <f>Badges!C289</f>
        <v>Host a historical game</v>
      </c>
      <c r="S12" s="371"/>
    </row>
    <row r="13" spans="1:21" x14ac:dyDescent="0.2">
      <c r="A13" s="606" t="str">
        <f>Summary!A12</f>
        <v>Special Agent</v>
      </c>
      <c r="B13" s="607"/>
      <c r="C13" s="374" t="str">
        <f>IF(Badges!M190="C","C",IF(Badges!M190="P","P",""))</f>
        <v/>
      </c>
      <c r="E13" s="369"/>
      <c r="F13" s="370" t="str">
        <f>Badges!C67</f>
        <v>Create a piece for a character</v>
      </c>
      <c r="G13" s="372" t="str">
        <f>IF(Badges!M67="A","A"," ")</f>
        <v xml:space="preserve"> </v>
      </c>
      <c r="I13" s="369"/>
      <c r="J13" s="370" t="str">
        <f>Badges!C141</f>
        <v>Try a different binding technique or</v>
      </c>
      <c r="K13" s="372" t="str">
        <f>IF(Badges!M141="A","A"," ")</f>
        <v xml:space="preserve"> </v>
      </c>
      <c r="M13" s="369"/>
      <c r="N13" s="370" t="str">
        <f>Badges!C216</f>
        <v>Observe kids in person for at least</v>
      </c>
      <c r="O13" s="372" t="str">
        <f>IF(Badges!M216="A","A"," ")</f>
        <v xml:space="preserve"> </v>
      </c>
      <c r="Q13" s="369"/>
      <c r="R13" s="370" t="str">
        <f>Badges!C290</f>
        <v>An amazing race</v>
      </c>
      <c r="S13" s="372" t="str">
        <f>IF(Badges!M290="A","A"," ")</f>
        <v xml:space="preserve"> </v>
      </c>
    </row>
    <row r="14" spans="1:21" x14ac:dyDescent="0.2">
      <c r="A14" s="606" t="str">
        <f>Summary!A13</f>
        <v>Trailblazing</v>
      </c>
      <c r="B14" s="607"/>
      <c r="C14" s="374" t="str">
        <f>IF(Badges!M213="C","C",IF(Badges!M213="P","P",""))</f>
        <v/>
      </c>
      <c r="E14" s="369"/>
      <c r="F14" s="370" t="str">
        <f>Badges!C68</f>
        <v>Pick an existing piece</v>
      </c>
      <c r="G14" s="372" t="str">
        <f>IF(Badges!M68="A","A"," ")</f>
        <v xml:space="preserve"> </v>
      </c>
      <c r="I14" s="369"/>
      <c r="J14" s="370" t="str">
        <f>Badges!C142</f>
        <v>Get creative with the definition of</v>
      </c>
      <c r="K14" s="372" t="str">
        <f>IF(Badges!M142="A","A"," ")</f>
        <v xml:space="preserve"> </v>
      </c>
      <c r="M14" s="369"/>
      <c r="N14" s="370" t="str">
        <f>Badges!C217</f>
        <v xml:space="preserve">Ask an expert  </v>
      </c>
      <c r="O14" s="372" t="str">
        <f>IF(Badges!M217="A","A"," ")</f>
        <v xml:space="preserve"> </v>
      </c>
      <c r="Q14" s="369"/>
      <c r="R14" s="370" t="str">
        <f>Badges!C291</f>
        <v>Target practice</v>
      </c>
      <c r="S14" s="372" t="str">
        <f>IF(Badges!M291="A","A"," ")</f>
        <v xml:space="preserve"> </v>
      </c>
    </row>
    <row r="15" spans="1:21" x14ac:dyDescent="0.2">
      <c r="A15" s="613" t="str">
        <f>Summary!A14</f>
        <v>Babysitter</v>
      </c>
      <c r="B15" s="614"/>
      <c r="C15" s="375" t="str">
        <f>IF(Badges!M236="C","C",IF(Badges!M236="P","P",""))</f>
        <v/>
      </c>
      <c r="E15" s="369">
        <v>5</v>
      </c>
      <c r="F15" s="370" t="str">
        <f>Badges!C69</f>
        <v>Get onstage</v>
      </c>
      <c r="G15" s="371"/>
      <c r="I15" s="583" t="str">
        <f>Badges!B145</f>
        <v>Woodworker</v>
      </c>
      <c r="J15" s="584"/>
      <c r="K15" s="584"/>
      <c r="M15" s="369"/>
      <c r="N15" s="370" t="str">
        <f>Badges!C218</f>
        <v>Find information at the library or</v>
      </c>
      <c r="O15" s="372" t="str">
        <f>IF(Badges!M218="A","A"," ")</f>
        <v xml:space="preserve"> </v>
      </c>
      <c r="Q15" s="369"/>
      <c r="R15" s="370" t="str">
        <f>Badges!C292</f>
        <v>Tests of strength</v>
      </c>
      <c r="S15" s="372" t="str">
        <f>IF(Badges!M292="A","A"," ")</f>
        <v xml:space="preserve"> </v>
      </c>
    </row>
    <row r="16" spans="1:21" x14ac:dyDescent="0.2">
      <c r="A16" s="577" t="str">
        <f>Summary!A15</f>
        <v>It's Your Story -- Tell It!</v>
      </c>
      <c r="B16" s="577"/>
      <c r="C16" s="577"/>
      <c r="E16" s="369"/>
      <c r="F16" s="370" t="str">
        <f>Badges!C70</f>
        <v>Create a theater in your own home</v>
      </c>
      <c r="G16" s="372" t="str">
        <f>IF(Badges!M70="A","A"," ")</f>
        <v xml:space="preserve"> </v>
      </c>
      <c r="I16" s="369">
        <v>1</v>
      </c>
      <c r="J16" s="370" t="str">
        <f>Badges!C146</f>
        <v>Swing a hammer</v>
      </c>
      <c r="K16" s="371"/>
      <c r="M16" s="369">
        <v>2</v>
      </c>
      <c r="N16" s="370" t="str">
        <f>Badges!C219</f>
        <v>Prepare for challenges</v>
      </c>
      <c r="O16" s="371"/>
      <c r="Q16" s="369">
        <v>3</v>
      </c>
      <c r="R16" s="370" t="str">
        <f>Badges!C293</f>
        <v>Play a scientific game</v>
      </c>
      <c r="S16" s="371"/>
    </row>
    <row r="17" spans="1:19" x14ac:dyDescent="0.2">
      <c r="A17" s="608" t="str">
        <f>Summary!A16</f>
        <v>Night Owl</v>
      </c>
      <c r="B17" s="609"/>
      <c r="C17" s="373" t="str">
        <f>IF(Badges!M260="C","C",IF(Badges!M260="P","P",""))</f>
        <v/>
      </c>
      <c r="E17" s="369"/>
      <c r="F17" s="370" t="str">
        <f>Badges!C71</f>
        <v>Perform at school</v>
      </c>
      <c r="G17" s="372" t="str">
        <f>IF(Badges!M71="A","A"," ")</f>
        <v xml:space="preserve"> </v>
      </c>
      <c r="I17" s="369"/>
      <c r="J17" s="370" t="str">
        <f>Badges!C147</f>
        <v>Write your name in nails</v>
      </c>
      <c r="K17" s="372" t="str">
        <f>IF(Badges!M146="A","A"," ")</f>
        <v xml:space="preserve"> </v>
      </c>
      <c r="M17" s="369"/>
      <c r="N17" s="370" t="str">
        <f>Badges!C220</f>
        <v>Attend a babysitter training course</v>
      </c>
      <c r="O17" s="372" t="str">
        <f>IF(Badges!M220="A","A"," ")</f>
        <v xml:space="preserve"> </v>
      </c>
      <c r="Q17" s="369"/>
      <c r="R17" s="370" t="str">
        <f>Badges!C294</f>
        <v>Construction challenge</v>
      </c>
      <c r="S17" s="372" t="str">
        <f>IF(Badges!M294="A","A"," ")</f>
        <v xml:space="preserve"> </v>
      </c>
    </row>
    <row r="18" spans="1:19" x14ac:dyDescent="0.2">
      <c r="A18" s="606" t="str">
        <f>Summary!A17</f>
        <v>Animal Helpers</v>
      </c>
      <c r="B18" s="607"/>
      <c r="C18" s="374" t="str">
        <f>IF(Badges!M283="C","C",IF(Badges!M283="P","P",""))</f>
        <v/>
      </c>
      <c r="E18" s="369"/>
      <c r="F18" s="370" t="str">
        <f>Badges!C72</f>
        <v>Go to your audience</v>
      </c>
      <c r="G18" s="372" t="str">
        <f>IF(Badges!M72="A","A"," ")</f>
        <v xml:space="preserve"> </v>
      </c>
      <c r="I18" s="369"/>
      <c r="J18" s="370" t="str">
        <f>Badges!C148</f>
        <v>Make a design with nails on wood</v>
      </c>
      <c r="K18" s="372" t="str">
        <f>IF(Badges!M147="A","A"," ")</f>
        <v xml:space="preserve"> </v>
      </c>
      <c r="M18" s="369"/>
      <c r="N18" s="370" t="str">
        <f>Badges!C221</f>
        <v>Interview five moms about what they</v>
      </c>
      <c r="O18" s="372" t="str">
        <f>IF(Badges!M221="A","A"," ")</f>
        <v xml:space="preserve"> </v>
      </c>
      <c r="Q18" s="369"/>
      <c r="R18" s="370" t="str">
        <f>Badges!C295</f>
        <v>Soar winners</v>
      </c>
      <c r="S18" s="372" t="str">
        <f>IF(Badges!M295="A","A"," ")</f>
        <v xml:space="preserve"> </v>
      </c>
    </row>
    <row r="19" spans="1:19" x14ac:dyDescent="0.2">
      <c r="A19" s="606" t="str">
        <f>Summary!A18</f>
        <v>Field Day</v>
      </c>
      <c r="B19" s="607"/>
      <c r="C19" s="374" t="str">
        <f>IF(Badges!M306="C","C",IF(Badges!M306="P","P",""))</f>
        <v/>
      </c>
      <c r="E19" s="583" t="str">
        <f>Badges!B75</f>
        <v>Science of Happiness</v>
      </c>
      <c r="F19" s="584"/>
      <c r="G19" s="584"/>
      <c r="I19" s="369"/>
      <c r="J19" s="370" t="str">
        <f>Badges!C149</f>
        <v>Create a sculpture</v>
      </c>
      <c r="K19" s="372" t="str">
        <f>IF(Badges!M148="A","A"," ")</f>
        <v xml:space="preserve"> </v>
      </c>
      <c r="M19" s="369"/>
      <c r="N19" s="370" t="str">
        <f>Badges!C222</f>
        <v>Interview five experienced babysitters</v>
      </c>
      <c r="O19" s="372" t="str">
        <f>IF(Badges!M222="A","A"," ")</f>
        <v xml:space="preserve"> </v>
      </c>
      <c r="Q19" s="369"/>
      <c r="R19" s="370" t="str">
        <f>Badges!C296</f>
        <v>Make it "flink."</v>
      </c>
      <c r="S19" s="372" t="str">
        <f>IF(Badges!M296="A","A"," ")</f>
        <v xml:space="preserve"> </v>
      </c>
    </row>
    <row r="20" spans="1:19" x14ac:dyDescent="0.2">
      <c r="A20" s="606" t="str">
        <f>Summary!A19</f>
        <v>Entrepreneur</v>
      </c>
      <c r="B20" s="607"/>
      <c r="C20" s="374" t="str">
        <f>IF(Badges!M329="C","C",IF(Badges!M329="P","P",""))</f>
        <v/>
      </c>
      <c r="E20" s="369">
        <v>1</v>
      </c>
      <c r="F20" s="370" t="str">
        <f>Badges!C76</f>
        <v>Make yourself happier</v>
      </c>
      <c r="G20" s="371"/>
      <c r="I20" s="369">
        <v>2</v>
      </c>
      <c r="J20" s="370" t="str">
        <f>Badges!C150</f>
        <v>Keep it level</v>
      </c>
      <c r="K20" s="371"/>
      <c r="M20" s="369">
        <v>3</v>
      </c>
      <c r="N20" s="370" t="str">
        <f>Badges!C223</f>
        <v>Focus on play</v>
      </c>
      <c r="O20" s="371"/>
      <c r="Q20" s="369">
        <v>4</v>
      </c>
      <c r="R20" s="370" t="str">
        <f>Badges!C297</f>
        <v>Find fun in fiction</v>
      </c>
      <c r="S20" s="371"/>
    </row>
    <row r="21" spans="1:19" x14ac:dyDescent="0.2">
      <c r="A21" s="606" t="str">
        <f>Summary!A20</f>
        <v>Netiquette</v>
      </c>
      <c r="B21" s="607"/>
      <c r="C21" s="374" t="str">
        <f>IF(Badges!M352="C","C",IF(Badges!M352="P","P",""))</f>
        <v/>
      </c>
      <c r="E21" s="369"/>
      <c r="F21" s="370" t="str">
        <f>Badges!C77</f>
        <v>Get into a state of "flow"</v>
      </c>
      <c r="G21" s="372" t="str">
        <f>IF(Badges!M77="A","A"," ")</f>
        <v xml:space="preserve"> </v>
      </c>
      <c r="I21" s="369"/>
      <c r="J21" s="370" t="str">
        <f>Badges!C151</f>
        <v>Level up</v>
      </c>
      <c r="K21" s="372" t="str">
        <f>IF(Badges!M150="A","A"," ")</f>
        <v xml:space="preserve"> </v>
      </c>
      <c r="M21" s="369"/>
      <c r="N21" s="370" t="str">
        <f>Badges!C224</f>
        <v>Interview an educational toy or game</v>
      </c>
      <c r="O21" s="372" t="str">
        <f>IF(Badges!M224="A","A"," ")</f>
        <v xml:space="preserve"> </v>
      </c>
      <c r="Q21" s="369"/>
      <c r="R21" s="370" t="str">
        <f>Badges!C298</f>
        <v>From read to reality</v>
      </c>
      <c r="S21" s="372" t="str">
        <f>IF(Badges!M298="A","A"," ")</f>
        <v xml:space="preserve"> </v>
      </c>
    </row>
    <row r="22" spans="1:19" x14ac:dyDescent="0.2">
      <c r="A22" s="376"/>
      <c r="B22" s="377"/>
      <c r="C22" s="415"/>
      <c r="E22" s="369"/>
      <c r="F22" s="370" t="str">
        <f>Badges!C78</f>
        <v>Count three blessings</v>
      </c>
      <c r="G22" s="372" t="str">
        <f>IF(Badges!M78="A","A"," ")</f>
        <v xml:space="preserve"> </v>
      </c>
      <c r="I22" s="369"/>
      <c r="J22" s="370" t="str">
        <f>Badges!C152</f>
        <v>Make it right</v>
      </c>
      <c r="K22" s="372" t="str">
        <f>IF(Badges!M151="A","A"," ")</f>
        <v xml:space="preserve"> </v>
      </c>
      <c r="M22" s="369"/>
      <c r="N22" s="370" t="str">
        <f>Badges!C225</f>
        <v>Observe kids at a toy store for two</v>
      </c>
      <c r="O22" s="372" t="str">
        <f>IF(Badges!M225="A","A"," ")</f>
        <v xml:space="preserve"> </v>
      </c>
      <c r="Q22" s="369"/>
      <c r="R22" s="370" t="str">
        <f>Badges!C299</f>
        <v>From virtual to reality</v>
      </c>
      <c r="S22" s="372" t="str">
        <f>IF(Badges!M299="A","A"," ")</f>
        <v xml:space="preserve"> </v>
      </c>
    </row>
    <row r="23" spans="1:19" x14ac:dyDescent="0.2">
      <c r="A23" s="583" t="str">
        <f>Badges!B6</f>
        <v>Digital Movie Maker</v>
      </c>
      <c r="B23" s="584"/>
      <c r="C23" s="584"/>
      <c r="E23" s="369"/>
      <c r="F23" s="370" t="str">
        <f>Badges!C79</f>
        <v>Stop and smell the roses</v>
      </c>
      <c r="G23" s="372" t="str">
        <f>IF(Badges!M79="A","A"," ")</f>
        <v xml:space="preserve"> </v>
      </c>
      <c r="I23" s="369"/>
      <c r="J23" s="370" t="str">
        <f>Badges!C153</f>
        <v>Do a survey</v>
      </c>
      <c r="K23" s="372" t="str">
        <f>IF(Badges!M152="A","A"," ")</f>
        <v xml:space="preserve"> </v>
      </c>
      <c r="M23" s="369"/>
      <c r="N23" s="370" t="str">
        <f>Badges!C226</f>
        <v>Volunteer for at least two hours</v>
      </c>
      <c r="O23" s="372" t="str">
        <f>IF(Badges!M226="A","A"," ")</f>
        <v xml:space="preserve"> </v>
      </c>
      <c r="Q23" s="369"/>
      <c r="R23" s="370" t="str">
        <f>Badges!C300</f>
        <v>From board to reality</v>
      </c>
      <c r="S23" s="372" t="str">
        <f>IF(Badges!M300="A","A"," ")</f>
        <v xml:space="preserve"> </v>
      </c>
    </row>
    <row r="24" spans="1:19" x14ac:dyDescent="0.2">
      <c r="A24" s="369">
        <v>1</v>
      </c>
      <c r="B24" s="370" t="str">
        <f>Badges!C7</f>
        <v>Learn digital video basics</v>
      </c>
      <c r="C24" s="371"/>
      <c r="E24" s="369">
        <v>2</v>
      </c>
      <c r="F24" s="370" t="str">
        <f>Badges!C80</f>
        <v>Think differently for happiness</v>
      </c>
      <c r="G24" s="371"/>
      <c r="I24" s="369">
        <v>3</v>
      </c>
      <c r="J24" s="370" t="str">
        <f>Badges!C154</f>
        <v>Use a screwdriver</v>
      </c>
      <c r="K24" s="371"/>
      <c r="M24" s="369">
        <v>4</v>
      </c>
      <c r="N24" s="370" t="str">
        <f>Badges!C227</f>
        <v>Find potential employers</v>
      </c>
      <c r="O24" s="371"/>
      <c r="Q24" s="369">
        <v>5</v>
      </c>
      <c r="R24" s="370" t="str">
        <f>Badges!C301</f>
        <v>Stage your grand finale</v>
      </c>
      <c r="S24" s="371"/>
    </row>
    <row r="25" spans="1:19" x14ac:dyDescent="0.2">
      <c r="A25" s="369"/>
      <c r="B25" s="370" t="str">
        <f>Badges!C8</f>
        <v>Connect with a local expert to learn</v>
      </c>
      <c r="C25" s="372" t="str">
        <f>IF(Badges!M8="A","A"," ")</f>
        <v xml:space="preserve"> </v>
      </c>
      <c r="E25" s="369"/>
      <c r="F25" s="370" t="str">
        <f>Badges!C81</f>
        <v>Focus on what's realistic</v>
      </c>
      <c r="G25" s="372" t="str">
        <f>IF(Badges!M81="A","A"," ")</f>
        <v xml:space="preserve"> </v>
      </c>
      <c r="I25" s="369"/>
      <c r="J25" s="370" t="str">
        <f>Badges!C155</f>
        <v>Fix loose screws</v>
      </c>
      <c r="K25" s="372" t="str">
        <f>IF(Badges!M154="A","A"," ")</f>
        <v xml:space="preserve"> </v>
      </c>
      <c r="M25" s="369"/>
      <c r="N25" s="370" t="str">
        <f>Badges!C228</f>
        <v>Market yourself</v>
      </c>
      <c r="O25" s="372" t="str">
        <f>IF(Badges!M228="A","A"," ")</f>
        <v xml:space="preserve"> </v>
      </c>
      <c r="Q25" s="369"/>
      <c r="R25" s="370" t="str">
        <f>Badges!C302</f>
        <v>A puzzle pentathlon</v>
      </c>
      <c r="S25" s="372" t="str">
        <f>IF(Badges!M302="A","A"," ")</f>
        <v xml:space="preserve"> </v>
      </c>
    </row>
    <row r="26" spans="1:19" x14ac:dyDescent="0.2">
      <c r="A26" s="369"/>
      <c r="B26" s="370" t="str">
        <f>Badges!C9</f>
        <v>Take a class</v>
      </c>
      <c r="C26" s="372" t="str">
        <f>IF(Badges!M9="A","A"," ")</f>
        <v xml:space="preserve"> </v>
      </c>
      <c r="E26" s="369"/>
      <c r="F26" s="370" t="str">
        <f>Badges!C82</f>
        <v>Try to use your strengths</v>
      </c>
      <c r="G26" s="372" t="str">
        <f>IF(Badges!M82="A","A"," ")</f>
        <v xml:space="preserve"> </v>
      </c>
      <c r="I26" s="369"/>
      <c r="J26" s="370" t="str">
        <f>Badges!C156</f>
        <v>Attach it, detach it</v>
      </c>
      <c r="K26" s="372" t="str">
        <f>IF(Badges!M155="A","A"," ")</f>
        <v xml:space="preserve"> </v>
      </c>
      <c r="M26" s="369"/>
      <c r="N26" s="370" t="str">
        <f>Badges!C229</f>
        <v xml:space="preserve">Create a questionnaire to give to </v>
      </c>
      <c r="O26" s="372" t="str">
        <f>IF(Badges!M229="A","A"," ")</f>
        <v xml:space="preserve"> </v>
      </c>
      <c r="Q26" s="369"/>
      <c r="R26" s="370" t="str">
        <f>Badges!C303</f>
        <v>A relay pentathlon</v>
      </c>
      <c r="S26" s="372" t="str">
        <f>IF(Badges!M303="A","A"," ")</f>
        <v xml:space="preserve"> </v>
      </c>
    </row>
    <row r="27" spans="1:19" x14ac:dyDescent="0.2">
      <c r="A27" s="369"/>
      <c r="B27" s="370" t="str">
        <f>Badges!C10</f>
        <v>Teach yourself</v>
      </c>
      <c r="C27" s="372" t="str">
        <f>IF(Badges!M10="A","A"," ")</f>
        <v xml:space="preserve"> </v>
      </c>
      <c r="E27" s="369"/>
      <c r="F27" s="370" t="str">
        <f>Badges!C79</f>
        <v>Stop and smell the roses</v>
      </c>
      <c r="G27" s="372" t="str">
        <f>IF(Badges!M83="A","A"," ")</f>
        <v xml:space="preserve"> </v>
      </c>
      <c r="I27" s="369"/>
      <c r="J27" s="370" t="str">
        <f>Badges!C157</f>
        <v>Build with a screwdriver</v>
      </c>
      <c r="K27" s="372" t="str">
        <f>IF(Badges!M156="A","A"," ")</f>
        <v xml:space="preserve"> </v>
      </c>
      <c r="M27" s="369"/>
      <c r="N27" s="370" t="str">
        <f>Badges!C230</f>
        <v>Conduct interviews with potential</v>
      </c>
      <c r="O27" s="372" t="str">
        <f>IF(Badges!M230="A","A"," ")</f>
        <v xml:space="preserve"> </v>
      </c>
      <c r="Q27" s="369"/>
      <c r="R27" s="370" t="str">
        <f>Badges!C304</f>
        <v>A wheel pentathlon</v>
      </c>
      <c r="S27" s="372" t="str">
        <f>IF(Badges!M304="A","A"," ")</f>
        <v xml:space="preserve"> </v>
      </c>
    </row>
    <row r="28" spans="1:19" x14ac:dyDescent="0.2">
      <c r="A28" s="369">
        <v>2</v>
      </c>
      <c r="B28" s="370" t="str">
        <f>Badges!C11</f>
        <v>Film. Then film some more…</v>
      </c>
      <c r="C28" s="371"/>
      <c r="E28" s="369">
        <v>3</v>
      </c>
      <c r="F28" s="370" t="str">
        <f>Badges!C84</f>
        <v>Get happy through others</v>
      </c>
      <c r="G28" s="371"/>
      <c r="I28" s="369">
        <v>4</v>
      </c>
      <c r="J28" s="370" t="str">
        <f>Badges!C158</f>
        <v>Saw some wood</v>
      </c>
      <c r="K28" s="371"/>
      <c r="M28" s="369">
        <v>5</v>
      </c>
      <c r="N28" s="370" t="str">
        <f>Badges!C231</f>
        <v>Practice your babysitting skills</v>
      </c>
      <c r="O28" s="371"/>
      <c r="Q28" s="583" t="str">
        <f>Badges!B307</f>
        <v>Entrepreneur</v>
      </c>
      <c r="R28" s="584"/>
      <c r="S28" s="584"/>
    </row>
    <row r="29" spans="1:19" x14ac:dyDescent="0.2">
      <c r="A29" s="369"/>
      <c r="B29" s="370" t="str">
        <f>Badges!C12</f>
        <v>Film a sporting event</v>
      </c>
      <c r="C29" s="372" t="str">
        <f>IF(Badges!M12="A","A"," ")</f>
        <v xml:space="preserve"> </v>
      </c>
      <c r="E29" s="369"/>
      <c r="F29" s="370" t="str">
        <f>Badges!C85</f>
        <v>Make a gratitude visit</v>
      </c>
      <c r="G29" s="372" t="str">
        <f>IF(Badges!M85="A","A"," ")</f>
        <v xml:space="preserve"> </v>
      </c>
      <c r="I29" s="369"/>
      <c r="J29" s="370" t="str">
        <f>Badges!C159</f>
        <v>End the alphabet</v>
      </c>
      <c r="K29" s="372" t="str">
        <f>IF(Badges!M158="A","A"," ")</f>
        <v xml:space="preserve"> </v>
      </c>
      <c r="M29" s="369"/>
      <c r="N29" s="370" t="str">
        <f>Badges!C232</f>
        <v>Come prepared for a game</v>
      </c>
      <c r="O29" s="372" t="str">
        <f>IF(Badges!M232="A","A"," ")</f>
        <v xml:space="preserve"> </v>
      </c>
      <c r="Q29" s="369">
        <v>1</v>
      </c>
      <c r="R29" s="370" t="str">
        <f>Badges!C308</f>
        <v>Brainstorm business ideas</v>
      </c>
      <c r="S29" s="371"/>
    </row>
    <row r="30" spans="1:19" x14ac:dyDescent="0.2">
      <c r="A30" s="369"/>
      <c r="B30" s="370" t="str">
        <f>Badges!C13</f>
        <v>Film a celebration</v>
      </c>
      <c r="C30" s="372" t="str">
        <f>IF(Badges!M13="A","A"," ")</f>
        <v xml:space="preserve"> </v>
      </c>
      <c r="E30" s="369"/>
      <c r="F30" s="370" t="str">
        <f>Badges!C86</f>
        <v>Write a forgiveness letter</v>
      </c>
      <c r="G30" s="372" t="str">
        <f>IF(Badges!M86="A","A"," ")</f>
        <v xml:space="preserve"> </v>
      </c>
      <c r="I30" s="369"/>
      <c r="J30" s="370" t="str">
        <f>Badges!C160</f>
        <v>Square it off</v>
      </c>
      <c r="K30" s="372" t="str">
        <f>IF(Badges!M159="A","A"," ")</f>
        <v xml:space="preserve"> </v>
      </c>
      <c r="M30" s="369"/>
      <c r="N30" s="370" t="str">
        <f>Badges!C233</f>
        <v>Make a tasty snack</v>
      </c>
      <c r="O30" s="372" t="str">
        <f>IF(Badges!M233="A","A"," ")</f>
        <v xml:space="preserve"> </v>
      </c>
      <c r="Q30" s="369"/>
      <c r="R30" s="370" t="str">
        <f>Badges!C309</f>
        <v>Interview your client</v>
      </c>
      <c r="S30" s="372" t="str">
        <f>IF(Badges!M309="A","A"," ")</f>
        <v xml:space="preserve"> </v>
      </c>
    </row>
    <row r="31" spans="1:19" x14ac:dyDescent="0.2">
      <c r="A31" s="369"/>
      <c r="B31" s="370" t="str">
        <f>Badges!C14</f>
        <v>Film a day in your life</v>
      </c>
      <c r="C31" s="372" t="str">
        <f>IF(Badges!M14="A","A"," ")</f>
        <v xml:space="preserve"> </v>
      </c>
      <c r="E31" s="369"/>
      <c r="F31" s="370" t="str">
        <f>Badges!C83</f>
        <v>Be happy for others</v>
      </c>
      <c r="G31" s="372" t="str">
        <f>IF(Badges!M87="A","A"," ")</f>
        <v xml:space="preserve"> </v>
      </c>
      <c r="I31" s="369"/>
      <c r="J31" s="370" t="str">
        <f>Badges!C161</f>
        <v>Make a simple doll</v>
      </c>
      <c r="K31" s="372" t="str">
        <f>IF(Badges!M160="A","A"," ")</f>
        <v xml:space="preserve"> </v>
      </c>
      <c r="M31" s="369"/>
      <c r="N31" s="370" t="str">
        <f>Badges!C234</f>
        <v>Plan a fun craft</v>
      </c>
      <c r="O31" s="372" t="str">
        <f>IF(Badges!M234="A","A"," ")</f>
        <v xml:space="preserve"> </v>
      </c>
      <c r="Q31" s="369"/>
      <c r="R31" s="370" t="str">
        <f>Badges!C310</f>
        <v>Become a keen observer</v>
      </c>
      <c r="S31" s="372" t="str">
        <f>IF(Badges!M310="A","A"," ")</f>
        <v xml:space="preserve"> </v>
      </c>
    </row>
    <row r="32" spans="1:19" x14ac:dyDescent="0.2">
      <c r="A32" s="369">
        <v>3</v>
      </c>
      <c r="B32" s="370" t="str">
        <f>Badges!C15</f>
        <v>Pick the perfect subject</v>
      </c>
      <c r="C32" s="371"/>
      <c r="E32" s="369">
        <v>4</v>
      </c>
      <c r="F32" s="370" t="str">
        <f>Badges!C88</f>
        <v>Do a helpful happiness experiment</v>
      </c>
      <c r="G32" s="371"/>
      <c r="I32" s="369">
        <v>5</v>
      </c>
      <c r="J32" s="370" t="str">
        <f>Badges!C162</f>
        <v>Build something yourself</v>
      </c>
      <c r="K32" s="371"/>
      <c r="M32" s="583" t="str">
        <f>Badges!B238</f>
        <v>Night Owl</v>
      </c>
      <c r="N32" s="584"/>
      <c r="O32" s="584"/>
      <c r="Q32" s="369"/>
      <c r="R32" s="370" t="str">
        <f>Badges!C311</f>
        <v>Group brainstorm</v>
      </c>
      <c r="S32" s="372" t="str">
        <f>IF(Badges!M311="A","A"," ")</f>
        <v xml:space="preserve"> </v>
      </c>
    </row>
    <row r="33" spans="1:19" x14ac:dyDescent="0.2">
      <c r="A33" s="369"/>
      <c r="B33" s="370" t="str">
        <f>Badges!C16</f>
        <v>Share a scene from a book in the</v>
      </c>
      <c r="C33" s="372" t="str">
        <f>IF(Badges!M16="A","A"," ")</f>
        <v xml:space="preserve"> </v>
      </c>
      <c r="E33" s="369"/>
      <c r="F33" s="370" t="str">
        <f>Badges!C89</f>
        <v xml:space="preserve">Design your own five-question </v>
      </c>
      <c r="G33" s="372" t="str">
        <f>IF(Badges!M89="A","A"," ")</f>
        <v xml:space="preserve"> </v>
      </c>
      <c r="I33" s="369"/>
      <c r="J33" s="370" t="str">
        <f>Badges!C163</f>
        <v>Build with your expert</v>
      </c>
      <c r="K33" s="372" t="str">
        <f>IF(Badges!M162="A","A"," ")</f>
        <v xml:space="preserve"> </v>
      </c>
      <c r="M33" s="369">
        <v>1</v>
      </c>
      <c r="N33" s="370" t="str">
        <f>Badges!C239</f>
        <v>Take a field trip to explore the night</v>
      </c>
      <c r="O33" s="371"/>
      <c r="Q33" s="369">
        <v>2</v>
      </c>
      <c r="R33" s="370" t="str">
        <f>Badges!C312</f>
        <v>Improve one idea</v>
      </c>
      <c r="S33" s="371"/>
    </row>
    <row r="34" spans="1:19" x14ac:dyDescent="0.2">
      <c r="A34" s="369"/>
      <c r="B34" s="370" t="str">
        <f>Badges!C17</f>
        <v>Share a cause</v>
      </c>
      <c r="C34" s="372" t="str">
        <f>IF(Badges!M17="A","A"," ")</f>
        <v xml:space="preserve"> </v>
      </c>
      <c r="E34" s="369"/>
      <c r="F34" s="370" t="str">
        <f>Badges!C90</f>
        <v>Try quick polling</v>
      </c>
      <c r="G34" s="372" t="str">
        <f>IF(Badges!M90="A","A"," ")</f>
        <v xml:space="preserve"> </v>
      </c>
      <c r="I34" s="369"/>
      <c r="J34" s="370" t="str">
        <f>Badges!C164</f>
        <v>Build with home improvers</v>
      </c>
      <c r="K34" s="372" t="str">
        <f>IF(Badges!M163="A","A"," ")</f>
        <v xml:space="preserve"> </v>
      </c>
      <c r="M34" s="369"/>
      <c r="N34" s="370" t="str">
        <f>Badges!C240</f>
        <v>Share night art</v>
      </c>
      <c r="O34" s="372" t="str">
        <f>IF(Badges!M240="A","A"," ")</f>
        <v xml:space="preserve"> </v>
      </c>
      <c r="Q34" s="369"/>
      <c r="R34" s="370" t="str">
        <f>Badges!C313</f>
        <v>Divide your idea into different parts</v>
      </c>
      <c r="S34" s="372" t="str">
        <f>IF(Badges!M313="A","A"," ")</f>
        <v xml:space="preserve"> </v>
      </c>
    </row>
    <row r="35" spans="1:19" x14ac:dyDescent="0.2">
      <c r="A35" s="369"/>
      <c r="B35" s="370" t="str">
        <f>Badges!C18</f>
        <v>Share a family story</v>
      </c>
      <c r="C35" s="372" t="str">
        <f>IF(Badges!M18="A","A"," ")</f>
        <v xml:space="preserve"> </v>
      </c>
      <c r="E35" s="369"/>
      <c r="F35" s="370" t="str">
        <f>Badges!C87</f>
        <v>Make something meaningful</v>
      </c>
      <c r="G35" s="372" t="str">
        <f>IF(Badges!M91="A","A"," ")</f>
        <v xml:space="preserve"> </v>
      </c>
      <c r="I35" s="369"/>
      <c r="J35" s="370" t="str">
        <f>Badges!C165</f>
        <v>Build at a craft store or artisan</v>
      </c>
      <c r="K35" s="372" t="str">
        <f>IF(Badges!M164="A","A"," ")</f>
        <v xml:space="preserve"> </v>
      </c>
      <c r="M35" s="369"/>
      <c r="N35" s="370" t="str">
        <f>Badges!C241</f>
        <v>Get into nightlife</v>
      </c>
      <c r="O35" s="372" t="str">
        <f>IF(Badges!M241="A","A"," ")</f>
        <v xml:space="preserve"> </v>
      </c>
      <c r="Q35" s="369"/>
      <c r="R35" s="370" t="str">
        <f>Badges!C314</f>
        <v>Beat your competitors</v>
      </c>
      <c r="S35" s="372" t="str">
        <f>IF(Badges!M314="A","A"," ")</f>
        <v xml:space="preserve"> </v>
      </c>
    </row>
    <row r="36" spans="1:19" ht="12.75" customHeight="1" x14ac:dyDescent="0.2">
      <c r="A36" s="369">
        <v>4</v>
      </c>
      <c r="B36" s="370" t="str">
        <f>Badges!C19</f>
        <v>Action</v>
      </c>
      <c r="C36" s="371"/>
      <c r="E36" s="369">
        <v>5</v>
      </c>
      <c r="F36" s="370" t="str">
        <f>Badges!C92</f>
        <v>Create a happiness action plan</v>
      </c>
      <c r="G36" s="371"/>
      <c r="I36" s="583" t="str">
        <f>Badges!B168</f>
        <v>Special Agent</v>
      </c>
      <c r="J36" s="584"/>
      <c r="K36" s="584"/>
      <c r="M36" s="369"/>
      <c r="N36" s="370" t="str">
        <f>Badges!C242</f>
        <v>Go solar (or luncar, or …</v>
      </c>
      <c r="O36" s="372" t="str">
        <f>IF(Badges!M242="A","A"," ")</f>
        <v xml:space="preserve"> </v>
      </c>
      <c r="Q36" s="369"/>
      <c r="R36" s="370" t="str">
        <f>Badges!C315</f>
        <v>Use a "guideline."</v>
      </c>
      <c r="S36" s="372" t="str">
        <f>IF(Badges!M315="A","A"," ")</f>
        <v xml:space="preserve"> </v>
      </c>
    </row>
    <row r="37" spans="1:19" ht="12.75" customHeight="1" x14ac:dyDescent="0.2">
      <c r="A37" s="369"/>
      <c r="B37" s="370" t="str">
        <f>Badges!C20</f>
        <v>Work solo</v>
      </c>
      <c r="C37" s="372" t="str">
        <f>IF(Badges!M20="A","A"," ")</f>
        <v xml:space="preserve"> </v>
      </c>
      <c r="E37" s="369"/>
      <c r="F37" s="370" t="str">
        <f>Badges!C93</f>
        <v>Find a happiness helper</v>
      </c>
      <c r="G37" s="372" t="str">
        <f>IF(Badges!M93="A","A"," ")</f>
        <v xml:space="preserve"> </v>
      </c>
      <c r="I37" s="369">
        <v>1</v>
      </c>
      <c r="J37" s="370" t="str">
        <f>Badges!C169</f>
        <v>Investigate investigation</v>
      </c>
      <c r="K37" s="371"/>
      <c r="M37" s="369">
        <v>2</v>
      </c>
      <c r="N37" s="370" t="str">
        <f>Badges!C243</f>
        <v>Tour your world after dark</v>
      </c>
      <c r="O37" s="371"/>
      <c r="Q37" s="369">
        <v>3</v>
      </c>
      <c r="R37" s="370" t="str">
        <f>Badges!C316</f>
        <v>Get into the financial side of things</v>
      </c>
      <c r="S37" s="371"/>
    </row>
    <row r="38" spans="1:19" x14ac:dyDescent="0.2">
      <c r="A38" s="369"/>
      <c r="B38" s="370" t="str">
        <f>Badges!C21</f>
        <v>Work with friends</v>
      </c>
      <c r="C38" s="372" t="str">
        <f>IF(Badges!M21="A","A"," ")</f>
        <v xml:space="preserve"> </v>
      </c>
      <c r="E38" s="369"/>
      <c r="F38" s="370" t="str">
        <f>Badges!C94</f>
        <v>Create an inspiration collage with</v>
      </c>
      <c r="G38" s="372" t="str">
        <f>IF(Badges!M94="A","A"," ")</f>
        <v xml:space="preserve"> </v>
      </c>
      <c r="I38" s="369"/>
      <c r="J38" s="370" t="str">
        <f>Badges!C170</f>
        <v>Organize a CSI-themed night for</v>
      </c>
      <c r="K38" s="372" t="str">
        <f>IF(Badges!M170="A","A"," ")</f>
        <v xml:space="preserve"> </v>
      </c>
      <c r="M38" s="369"/>
      <c r="N38" s="370" t="str">
        <f>Badges!C244</f>
        <v>Tour your neighborhood at night</v>
      </c>
      <c r="O38" s="372" t="str">
        <f>IF(Badges!M244="A","A"," ")</f>
        <v xml:space="preserve"> </v>
      </c>
      <c r="Q38" s="369"/>
      <c r="R38" s="370" t="str">
        <f>Badges!C317</f>
        <v>Seed money</v>
      </c>
      <c r="S38" s="372" t="str">
        <f>IF(Badges!M317="A","A"," ")</f>
        <v xml:space="preserve"> </v>
      </c>
    </row>
    <row r="39" spans="1:19" x14ac:dyDescent="0.2">
      <c r="A39" s="369"/>
      <c r="B39" s="370" t="str">
        <f>Badges!C22</f>
        <v>Work with a mentor</v>
      </c>
      <c r="C39" s="372" t="str">
        <f>IF(Badges!M22="A","A"," ")</f>
        <v xml:space="preserve"> </v>
      </c>
      <c r="E39" s="369"/>
      <c r="F39" s="370" t="str">
        <f>Badges!C91</f>
        <v>Focus on one friend</v>
      </c>
      <c r="G39" s="372" t="str">
        <f>IF(Badges!M95="A","A"," ")</f>
        <v xml:space="preserve"> </v>
      </c>
      <c r="I39" s="369"/>
      <c r="J39" s="370" t="str">
        <f>Badges!C171</f>
        <v>Host an "Identity Crisis" party</v>
      </c>
      <c r="K39" s="372" t="str">
        <f>IF(Badges!M171="A","A"," ")</f>
        <v xml:space="preserve"> </v>
      </c>
      <c r="M39" s="369"/>
      <c r="N39" s="370" t="str">
        <f>Badges!C245</f>
        <v>Visit a park, trail, lake, stream, or</v>
      </c>
      <c r="O39" s="372" t="str">
        <f>IF(Badges!M245="A","A"," ")</f>
        <v xml:space="preserve"> </v>
      </c>
      <c r="Q39" s="369"/>
      <c r="R39" s="370" t="str">
        <f>Badges!C318</f>
        <v>Business models</v>
      </c>
      <c r="S39" s="372" t="str">
        <f>IF(Badges!M318="A","A"," ")</f>
        <v xml:space="preserve"> </v>
      </c>
    </row>
    <row r="40" spans="1:19" x14ac:dyDescent="0.2">
      <c r="A40" s="369">
        <v>5</v>
      </c>
      <c r="B40" s="370" t="str">
        <f>Badges!C23</f>
        <v>Edit and premiere your movie</v>
      </c>
      <c r="C40" s="371"/>
      <c r="E40" s="583" t="str">
        <f>Badges!B98</f>
        <v>Screenwriter</v>
      </c>
      <c r="F40" s="616"/>
      <c r="G40" s="616"/>
      <c r="I40" s="369"/>
      <c r="J40" s="370" t="str">
        <f>Badges!C172</f>
        <v>Play Jane Bond</v>
      </c>
      <c r="K40" s="372" t="str">
        <f>IF(Badges!M172="A","A"," ")</f>
        <v xml:space="preserve"> </v>
      </c>
      <c r="M40" s="369"/>
      <c r="N40" s="370" t="str">
        <f>Badges!C246</f>
        <v>Visit a place that's open 24 hours</v>
      </c>
      <c r="O40" s="372" t="str">
        <f>IF(Badges!M246="A","A"," ")</f>
        <v xml:space="preserve"> </v>
      </c>
      <c r="Q40" s="369"/>
      <c r="R40" s="370" t="str">
        <f>Badges!C319</f>
        <v>Merchandising</v>
      </c>
      <c r="S40" s="372" t="str">
        <f>IF(Badges!M319="A","A"," ")</f>
        <v xml:space="preserve"> </v>
      </c>
    </row>
    <row r="41" spans="1:19" x14ac:dyDescent="0.2">
      <c r="A41" s="369"/>
      <c r="B41" s="370" t="str">
        <f>Badges!C24</f>
        <v>Add a sound track</v>
      </c>
      <c r="C41" s="372" t="str">
        <f>IF(Badges!M24="A","A"," ")</f>
        <v xml:space="preserve"> </v>
      </c>
      <c r="E41" s="369">
        <v>1</v>
      </c>
      <c r="F41" s="370" t="str">
        <f>Badges!C99</f>
        <v>Decide what makes a good script</v>
      </c>
      <c r="G41" s="371"/>
      <c r="I41" s="369">
        <v>2</v>
      </c>
      <c r="J41" s="370" t="str">
        <f>Badges!C173</f>
        <v>Reveal reality</v>
      </c>
      <c r="K41" s="371"/>
      <c r="M41" s="369">
        <v>3</v>
      </c>
      <c r="N41" s="370" t="str">
        <f>Badges!C247</f>
        <v>Meet people who work night hours</v>
      </c>
      <c r="O41" s="371"/>
      <c r="Q41" s="369">
        <v>4</v>
      </c>
      <c r="R41" s="370" t="str">
        <f>Badges!C320</f>
        <v>Imagine creating a business</v>
      </c>
      <c r="S41" s="371"/>
    </row>
    <row r="42" spans="1:19" ht="12.75" customHeight="1" x14ac:dyDescent="0.2">
      <c r="A42" s="369"/>
      <c r="B42" s="370" t="str">
        <f>Badges!C25</f>
        <v>Add a title and credits</v>
      </c>
      <c r="C42" s="372" t="str">
        <f>IF(Badges!M25="A","A"," ")</f>
        <v xml:space="preserve"> </v>
      </c>
      <c r="E42" s="369"/>
      <c r="F42" s="370" t="str">
        <f>Badges!C100</f>
        <v xml:space="preserve">Watch one movie or three shows in </v>
      </c>
      <c r="G42" s="372" t="str">
        <f>IF(Badges!M100="A","A"," ")</f>
        <v xml:space="preserve"> </v>
      </c>
      <c r="I42" s="369"/>
      <c r="J42" s="370" t="str">
        <f>Badges!C174</f>
        <v>Interview someone in forensics</v>
      </c>
      <c r="K42" s="372" t="str">
        <f>IF(Badges!M174="A","A"," ")</f>
        <v xml:space="preserve"> </v>
      </c>
      <c r="M42" s="369"/>
      <c r="N42" s="370" t="str">
        <f>Badges!C248</f>
        <v>Be an investigative reporter</v>
      </c>
      <c r="O42" s="372" t="str">
        <f>IF(Badges!M248="A","A"," ")</f>
        <v xml:space="preserve"> </v>
      </c>
      <c r="Q42" s="369"/>
      <c r="R42" s="370" t="str">
        <f>Badges!C321</f>
        <v>Write up a five-point business plan</v>
      </c>
      <c r="S42" s="372" t="str">
        <f>IF(Badges!M321="A","A"," ")</f>
        <v xml:space="preserve"> </v>
      </c>
    </row>
    <row r="43" spans="1:19" ht="12.75" customHeight="1" x14ac:dyDescent="0.2">
      <c r="A43" s="369"/>
      <c r="B43" s="370" t="str">
        <f>Badges!C26</f>
        <v>Add transitions</v>
      </c>
      <c r="C43" s="372" t="str">
        <f>IF(Badges!M26="A","A"," ")</f>
        <v xml:space="preserve"> </v>
      </c>
      <c r="E43" s="369"/>
      <c r="F43" s="370" t="str">
        <f>Badges!C101</f>
        <v>Host a script-dissection party with</v>
      </c>
      <c r="G43" s="372" t="str">
        <f>IF(Badges!M101="A","A"," ")</f>
        <v xml:space="preserve"> </v>
      </c>
      <c r="I43" s="369"/>
      <c r="J43" s="370" t="str">
        <f>Badges!C175</f>
        <v>Try the eyewitness challenge</v>
      </c>
      <c r="K43" s="372" t="str">
        <f>IF(Badges!M175="A","A"," ")</f>
        <v xml:space="preserve"> </v>
      </c>
      <c r="M43" s="369"/>
      <c r="N43" s="370" t="str">
        <f>Badges!C249</f>
        <v>Take part in the night shift</v>
      </c>
      <c r="O43" s="372" t="str">
        <f>IF(Badges!M249="A","A"," ")</f>
        <v xml:space="preserve"> </v>
      </c>
      <c r="Q43" s="369"/>
      <c r="R43" s="370" t="str">
        <f>Badges!C322</f>
        <v>Develop your "pitch."</v>
      </c>
      <c r="S43" s="372" t="str">
        <f>IF(Badges!M322="A","A"," ")</f>
        <v xml:space="preserve"> </v>
      </c>
    </row>
    <row r="44" spans="1:19" x14ac:dyDescent="0.2">
      <c r="A44" s="583" t="str">
        <f>Badges!B29</f>
        <v>Eating for Beauty</v>
      </c>
      <c r="B44" s="584"/>
      <c r="C44" s="584"/>
      <c r="E44" s="369"/>
      <c r="F44" s="370" t="str">
        <f>Badges!C102</f>
        <v>Read two scripts</v>
      </c>
      <c r="G44" s="372" t="str">
        <f>IF(Badges!M102="A","A"," ")</f>
        <v xml:space="preserve"> </v>
      </c>
      <c r="I44" s="369"/>
      <c r="J44" s="370" t="str">
        <f>Badges!C176</f>
        <v>Make some impressions</v>
      </c>
      <c r="K44" s="372" t="str">
        <f>IF(Badges!M176="A","A"," ")</f>
        <v xml:space="preserve"> </v>
      </c>
      <c r="M44" s="369"/>
      <c r="N44" s="370" t="str">
        <f>Badges!C250</f>
        <v>Create a photo essay</v>
      </c>
      <c r="O44" s="372" t="str">
        <f>IF(Badges!M250="A","A"," ")</f>
        <v xml:space="preserve"> </v>
      </c>
      <c r="Q44" s="369"/>
      <c r="R44" s="370" t="str">
        <f>Badges!C323</f>
        <v>Make a mock up of an</v>
      </c>
      <c r="S44" s="372" t="str">
        <f>IF(Badges!M323="A","A"," ")</f>
        <v xml:space="preserve"> </v>
      </c>
    </row>
    <row r="45" spans="1:19" x14ac:dyDescent="0.2">
      <c r="A45" s="369">
        <v>1</v>
      </c>
      <c r="B45" s="370" t="str">
        <f>Badges!C30</f>
        <v>Know how good nutrition helps your</v>
      </c>
      <c r="C45" s="371"/>
      <c r="E45" s="369">
        <v>2</v>
      </c>
      <c r="F45" s="370" t="str">
        <f>Badges!C103</f>
        <v>Come up with an idea for a story</v>
      </c>
      <c r="G45" s="371"/>
      <c r="I45" s="369">
        <v>3</v>
      </c>
      <c r="J45" s="370" t="str">
        <f>Badges!C177</f>
        <v xml:space="preserve">Try the science  </v>
      </c>
      <c r="K45" s="371"/>
      <c r="M45" s="369">
        <v>4</v>
      </c>
      <c r="N45" s="370" t="str">
        <f>Badges!C251</f>
        <v>Explore nature at night</v>
      </c>
      <c r="O45" s="371"/>
      <c r="Q45" s="369">
        <v>5</v>
      </c>
      <c r="R45" s="370" t="str">
        <f>Badges!C324</f>
        <v>Practice sharing your business</v>
      </c>
      <c r="S45" s="371"/>
    </row>
    <row r="46" spans="1:19" x14ac:dyDescent="0.2">
      <c r="A46" s="369"/>
      <c r="B46" s="370" t="str">
        <f>Badges!C31</f>
        <v>Eat by color</v>
      </c>
      <c r="C46" s="372" t="str">
        <f>IF(Badges!M31="A","A"," ")</f>
        <v xml:space="preserve"> </v>
      </c>
      <c r="E46" s="369"/>
      <c r="F46" s="370" t="str">
        <f>Badges!C104</f>
        <v>Look into your own life</v>
      </c>
      <c r="G46" s="372" t="str">
        <f>IF(Badges!M104="A","A"," ")</f>
        <v xml:space="preserve"> </v>
      </c>
      <c r="I46" s="369"/>
      <c r="J46" s="370" t="str">
        <f>Badges!C178</f>
        <v>Forensic chemistry</v>
      </c>
      <c r="K46" s="372" t="str">
        <f>IF(Badges!M178="A","A"," ")</f>
        <v xml:space="preserve"> </v>
      </c>
      <c r="M46" s="369"/>
      <c r="N46" s="370" t="str">
        <f>Badges!C252</f>
        <v>Examine the night sky</v>
      </c>
      <c r="O46" s="372" t="str">
        <f>IF(Badges!M252="A","A"," ")</f>
        <v xml:space="preserve"> </v>
      </c>
      <c r="Q46" s="369"/>
      <c r="R46" s="370" t="str">
        <f>Badges!C325</f>
        <v>Present your idea to someone who</v>
      </c>
      <c r="S46" s="372" t="str">
        <f>IF(Badges!M325="A","A"," ")</f>
        <v xml:space="preserve"> </v>
      </c>
    </row>
    <row r="47" spans="1:19" x14ac:dyDescent="0.2">
      <c r="A47" s="369"/>
      <c r="B47" s="370" t="str">
        <f>Badges!C32</f>
        <v>Have a food-log challenge with</v>
      </c>
      <c r="C47" s="372" t="str">
        <f>IF(Badges!M32="A","A"," ")</f>
        <v xml:space="preserve"> </v>
      </c>
      <c r="E47" s="369"/>
      <c r="F47" s="370" t="str">
        <f>Badges!C105</f>
        <v>Add to a story you already know</v>
      </c>
      <c r="G47" s="372" t="str">
        <f>IF(Badges!M105="A","A"," ")</f>
        <v xml:space="preserve"> </v>
      </c>
      <c r="I47" s="369"/>
      <c r="J47" s="370" t="str">
        <f>Badges!C179</f>
        <v>Forensic physics</v>
      </c>
      <c r="K47" s="372" t="str">
        <f>IF(Badges!M179="A","A"," ")</f>
        <v xml:space="preserve"> </v>
      </c>
      <c r="M47" s="369"/>
      <c r="N47" s="370" t="str">
        <f>Badges!C253</f>
        <v>Create a nocturnal animal</v>
      </c>
      <c r="O47" s="372" t="str">
        <f>IF(Badges!M253="A","A"," ")</f>
        <v xml:space="preserve"> </v>
      </c>
      <c r="Q47" s="369"/>
      <c r="R47" s="370" t="str">
        <f>Badges!C326</f>
        <v>Present to an expert</v>
      </c>
      <c r="S47" s="372" t="str">
        <f>IF(Badges!M326="A","A"," ")</f>
        <v xml:space="preserve"> </v>
      </c>
    </row>
    <row r="48" spans="1:19" x14ac:dyDescent="0.2">
      <c r="A48" s="369"/>
      <c r="B48" s="370" t="str">
        <f>Badges!C33</f>
        <v>Make your own food pyramid</v>
      </c>
      <c r="C48" s="372" t="str">
        <f>IF(Badges!M33="A","A"," ")</f>
        <v xml:space="preserve"> </v>
      </c>
      <c r="E48" s="369"/>
      <c r="F48" s="370" t="str">
        <f>Badges!C106</f>
        <v>Play Story Maker</v>
      </c>
      <c r="G48" s="372" t="str">
        <f>IF(Badges!M106="A","A"," ")</f>
        <v xml:space="preserve"> </v>
      </c>
      <c r="I48" s="369"/>
      <c r="J48" s="370" t="str">
        <f>Badges!C180</f>
        <v>Forensic biology</v>
      </c>
      <c r="K48" s="372" t="str">
        <f>IF(Badges!M180="A","A"," ")</f>
        <v xml:space="preserve"> </v>
      </c>
      <c r="M48" s="369"/>
      <c r="N48" s="370" t="str">
        <f>Badges!C254</f>
        <v>Sketch a landscape plan for your</v>
      </c>
      <c r="O48" s="372" t="str">
        <f>IF(Badges!M254="A","A"," ")</f>
        <v xml:space="preserve"> </v>
      </c>
      <c r="Q48" s="369"/>
      <c r="R48" s="370" t="str">
        <f>Badges!C327</f>
        <v>Gather a group of clients</v>
      </c>
      <c r="S48" s="372" t="str">
        <f>IF(Badges!M327="A","A"," ")</f>
        <v xml:space="preserve"> </v>
      </c>
    </row>
    <row r="49" spans="1:19" x14ac:dyDescent="0.2">
      <c r="A49" s="369">
        <v>2</v>
      </c>
      <c r="B49" s="370" t="str">
        <f>Badges!C34</f>
        <v>Find out how what you eat affects</v>
      </c>
      <c r="C49" s="371"/>
      <c r="E49" s="369">
        <v>3</v>
      </c>
      <c r="F49" s="370" t="str">
        <f>Badges!C107</f>
        <v>Get to know your characters</v>
      </c>
      <c r="G49" s="371"/>
      <c r="I49" s="369">
        <v>4</v>
      </c>
      <c r="J49" s="370" t="str">
        <f>Badges!C181</f>
        <v>Key in to body language</v>
      </c>
      <c r="K49" s="371"/>
      <c r="M49" s="369">
        <v>5</v>
      </c>
      <c r="N49" s="370" t="str">
        <f>Badges!C255</f>
        <v>Host the Extreme Nighttime Party</v>
      </c>
      <c r="O49" s="371"/>
      <c r="Q49" s="583" t="str">
        <f>Badges!B330</f>
        <v>Netiquette</v>
      </c>
      <c r="R49" s="584"/>
      <c r="S49" s="584"/>
    </row>
    <row r="50" spans="1:19" x14ac:dyDescent="0.2">
      <c r="A50" s="369"/>
      <c r="B50" s="370" t="str">
        <f>Badges!C35</f>
        <v>Get enough water</v>
      </c>
      <c r="C50" s="372" t="str">
        <f>IF(Badges!M35="A","A"," ")</f>
        <v xml:space="preserve"> </v>
      </c>
      <c r="E50" s="369"/>
      <c r="F50" s="370" t="str">
        <f>Badges!C108</f>
        <v>Spend some time people watching</v>
      </c>
      <c r="G50" s="372" t="str">
        <f>IF(Badges!M108="A","A"," ")</f>
        <v xml:space="preserve"> </v>
      </c>
      <c r="I50" s="369"/>
      <c r="J50" s="370" t="str">
        <f>Badges!C182</f>
        <v>Find out about "tells"</v>
      </c>
      <c r="K50" s="372" t="str">
        <f>IF(Badges!M182="A","A"," ")</f>
        <v xml:space="preserve"> </v>
      </c>
      <c r="M50" s="369"/>
      <c r="N50" s="370" t="str">
        <f>Badges!C256</f>
        <v>A "night" activity for younger Girl</v>
      </c>
      <c r="O50" s="372" t="str">
        <f>IF(Badges!M256="A","A"," ")</f>
        <v xml:space="preserve"> </v>
      </c>
      <c r="Q50" s="369">
        <v>1</v>
      </c>
      <c r="R50" s="370" t="str">
        <f>Badges!C331</f>
        <v>Explore "oops!" and "wow!"</v>
      </c>
      <c r="S50" s="371"/>
    </row>
    <row r="51" spans="1:19" x14ac:dyDescent="0.2">
      <c r="A51" s="369"/>
      <c r="B51" s="370" t="str">
        <f>Badges!C36</f>
        <v>Make a Top 10 list of antioxidant-</v>
      </c>
      <c r="C51" s="372" t="str">
        <f>IF(Badges!M36="A","A"," ")</f>
        <v xml:space="preserve"> </v>
      </c>
      <c r="E51" s="369"/>
      <c r="F51" s="370" t="str">
        <f>Badges!C109</f>
        <v>Exaggerate details about people</v>
      </c>
      <c r="G51" s="372" t="str">
        <f>IF(Badges!M109="A","A"," ")</f>
        <v xml:space="preserve"> </v>
      </c>
      <c r="I51" s="369"/>
      <c r="J51" s="370" t="str">
        <f>Badges!C183</f>
        <v>Research body language</v>
      </c>
      <c r="K51" s="372" t="str">
        <f>IF(Badges!M183="A","A"," ")</f>
        <v xml:space="preserve"> </v>
      </c>
      <c r="M51" s="369"/>
      <c r="N51" s="370" t="str">
        <f>Badges!C257</f>
        <v>A "Power Down!" night</v>
      </c>
      <c r="O51" s="372" t="str">
        <f>IF(Badges!M257="A","A"," ")</f>
        <v xml:space="preserve"> </v>
      </c>
      <c r="Q51" s="369"/>
      <c r="R51" s="370" t="str">
        <f>Badges!C332</f>
        <v>Brainstorm some "oops" and "wow"</v>
      </c>
      <c r="S51" s="372" t="str">
        <f>IF(Badges!M332="A","A"," ")</f>
        <v xml:space="preserve"> </v>
      </c>
    </row>
    <row r="52" spans="1:19" x14ac:dyDescent="0.2">
      <c r="A52" s="369"/>
      <c r="B52" s="370" t="str">
        <f>Badges!C37</f>
        <v>Do a grocery-store scavenger hunt</v>
      </c>
      <c r="C52" s="372" t="str">
        <f>IF(Badges!M37="A","A"," ")</f>
        <v xml:space="preserve"> </v>
      </c>
      <c r="E52" s="369"/>
      <c r="F52" s="370" t="str">
        <f>Badges!C110</f>
        <v>Mix and match</v>
      </c>
      <c r="G52" s="372" t="str">
        <f>IF(Badges!M110="A","A"," ")</f>
        <v xml:space="preserve"> </v>
      </c>
      <c r="I52" s="369"/>
      <c r="J52" s="370" t="str">
        <f>Badges!C184</f>
        <v>Check out voice analysis</v>
      </c>
      <c r="K52" s="372" t="str">
        <f>IF(Badges!M184="A","A"," ")</f>
        <v xml:space="preserve"> </v>
      </c>
      <c r="M52" s="369"/>
      <c r="N52" s="370" t="str">
        <f>Badges!C258</f>
        <v>A nighttime legend</v>
      </c>
      <c r="O52" s="372" t="str">
        <f>IF(Badges!M258="A","A"," ")</f>
        <v xml:space="preserve"> </v>
      </c>
      <c r="Q52" s="369"/>
      <c r="R52" s="370" t="str">
        <f>Badges!C333</f>
        <v>Interview someone with a job that</v>
      </c>
      <c r="S52" s="372" t="str">
        <f>IF(Badges!M333="A","A"," ")</f>
        <v xml:space="preserve"> </v>
      </c>
    </row>
    <row r="53" spans="1:19" x14ac:dyDescent="0.2">
      <c r="A53" s="369">
        <v>3</v>
      </c>
      <c r="B53" s="370" t="str">
        <f>Badges!C38</f>
        <v>Explore how your diet affects your</v>
      </c>
      <c r="C53" s="371"/>
      <c r="E53" s="369">
        <v>4</v>
      </c>
      <c r="F53" s="370" t="str">
        <f>Badges!C111</f>
        <v>Build the plot</v>
      </c>
      <c r="G53" s="371"/>
      <c r="I53" s="369">
        <v>5</v>
      </c>
      <c r="J53" s="370" t="str">
        <f>Badges!C185</f>
        <v>Practice the art of detection</v>
      </c>
      <c r="K53" s="371"/>
      <c r="M53" s="583" t="str">
        <f>Badges!B261</f>
        <v>Animal Helpers</v>
      </c>
      <c r="N53" s="584"/>
      <c r="O53" s="584"/>
      <c r="Q53" s="369"/>
      <c r="R53" s="370" t="str">
        <f>Badges!C334</f>
        <v>Read four published stories</v>
      </c>
      <c r="S53" s="372" t="str">
        <f>IF(Badges!M334="A","A"," ")</f>
        <v xml:space="preserve"> </v>
      </c>
    </row>
    <row r="54" spans="1:19" x14ac:dyDescent="0.2">
      <c r="A54" s="369"/>
      <c r="B54" s="370" t="str">
        <f>Badges!C39</f>
        <v>Food makeovers</v>
      </c>
      <c r="C54" s="372" t="str">
        <f>IF(Badges!M39="A","A"," ")</f>
        <v xml:space="preserve"> </v>
      </c>
      <c r="E54" s="369"/>
      <c r="F54" s="370" t="str">
        <f>Badges!C112</f>
        <v>Fill out the worksheet using your</v>
      </c>
      <c r="G54" s="372" t="str">
        <f>IF(Badges!M112="A","A"," ")</f>
        <v xml:space="preserve"> </v>
      </c>
      <c r="I54" s="369"/>
      <c r="J54" s="370" t="str">
        <f>Badges!C186</f>
        <v>Write a scene or script for your own</v>
      </c>
      <c r="K54" s="372" t="str">
        <f>IF(Badges!M186="A","A"," ")</f>
        <v xml:space="preserve"> </v>
      </c>
      <c r="M54" s="369">
        <v>1</v>
      </c>
      <c r="N54" s="370" t="str">
        <f>Badges!C262</f>
        <v>Explore the connection between</v>
      </c>
      <c r="O54" s="371"/>
      <c r="Q54" s="369">
        <v>2</v>
      </c>
      <c r="R54" s="370" t="str">
        <f>Badges!C335</f>
        <v>Dig into stories of "ouch" -and repair</v>
      </c>
      <c r="S54" s="371"/>
    </row>
    <row r="55" spans="1:19" x14ac:dyDescent="0.2">
      <c r="A55" s="369"/>
      <c r="B55" s="370" t="str">
        <f>Badges!C40</f>
        <v>Sugar detective</v>
      </c>
      <c r="C55" s="372" t="str">
        <f>IF(Badges!M40="A","A"," ")</f>
        <v xml:space="preserve"> </v>
      </c>
      <c r="E55" s="369"/>
      <c r="F55" s="370" t="str">
        <f>Badges!C113</f>
        <v>Find your plot twists in the news</v>
      </c>
      <c r="G55" s="372" t="str">
        <f>IF(Badges!M113="A","A"," ")</f>
        <v xml:space="preserve"> </v>
      </c>
      <c r="I55" s="369"/>
      <c r="J55" s="370" t="str">
        <f>Badges!C187</f>
        <v>Sketch or sculpt a "suspect" or</v>
      </c>
      <c r="K55" s="372" t="str">
        <f>IF(Badges!M187="A","A"," ")</f>
        <v xml:space="preserve"> </v>
      </c>
      <c r="M55" s="369"/>
      <c r="N55" s="370" t="str">
        <f>Badges!C263</f>
        <v>Find out how views of animals have</v>
      </c>
      <c r="O55" s="372" t="str">
        <f>IF(Badges!M263="A","A"," ")</f>
        <v xml:space="preserve"> </v>
      </c>
      <c r="Q55" s="369"/>
      <c r="R55" s="370" t="str">
        <f>Badges!C336</f>
        <v>Go through your last 50 texts</v>
      </c>
      <c r="S55" s="372" t="str">
        <f>IF(Badges!M336="A","A"," ")</f>
        <v xml:space="preserve"> </v>
      </c>
    </row>
    <row r="56" spans="1:19" x14ac:dyDescent="0.2">
      <c r="A56" s="369"/>
      <c r="B56" s="370" t="str">
        <f>Badges!C41</f>
        <v>Chemical detective</v>
      </c>
      <c r="C56" s="372" t="str">
        <f>IF(Badges!M41="A","A"," ")</f>
        <v xml:space="preserve"> </v>
      </c>
      <c r="E56" s="369"/>
      <c r="F56" s="370" t="str">
        <f>Badges!C114</f>
        <v>Use plot twists from a familiar story</v>
      </c>
      <c r="G56" s="372" t="str">
        <f>IF(Badges!M114="A","A"," ")</f>
        <v xml:space="preserve"> </v>
      </c>
      <c r="I56" s="369"/>
      <c r="J56" s="370" t="str">
        <f>Badges!C188</f>
        <v>Create or re-create a spy scenario</v>
      </c>
      <c r="K56" s="372" t="str">
        <f>IF(Badges!M188="A","A"," ")</f>
        <v xml:space="preserve"> </v>
      </c>
      <c r="M56" s="369"/>
      <c r="N56" s="370" t="str">
        <f>Badges!C264</f>
        <v>Watch a documentary series on the</v>
      </c>
      <c r="O56" s="372" t="str">
        <f>IF(Badges!M264="A","A"," ")</f>
        <v xml:space="preserve"> </v>
      </c>
      <c r="Q56" s="369"/>
      <c r="R56" s="370" t="str">
        <f>Badges!C337</f>
        <v>Interview a psychologist, guidance</v>
      </c>
      <c r="S56" s="372" t="str">
        <f>IF(Badges!M337="A","A"," ")</f>
        <v xml:space="preserve"> </v>
      </c>
    </row>
    <row r="57" spans="1:19" x14ac:dyDescent="0.2">
      <c r="A57" s="369">
        <v>4</v>
      </c>
      <c r="B57" s="370" t="str">
        <f>Badges!C42</f>
        <v>Investigate how what you eat affects</v>
      </c>
      <c r="C57" s="371"/>
      <c r="E57" s="369">
        <v>5</v>
      </c>
      <c r="F57" s="370" t="str">
        <f>Badges!C115</f>
        <v>Write a 12-age script - and share it</v>
      </c>
      <c r="G57" s="371"/>
      <c r="I57" s="583" t="str">
        <f>Badges!B191</f>
        <v>Trailblazing</v>
      </c>
      <c r="J57" s="584"/>
      <c r="K57" s="584"/>
      <c r="M57" s="369"/>
      <c r="N57" s="370" t="str">
        <f>Badges!C265</f>
        <v>Show how animals helped at key</v>
      </c>
      <c r="O57" s="372" t="str">
        <f>IF(Badges!M265="A","A"," ")</f>
        <v xml:space="preserve"> </v>
      </c>
      <c r="Q57" s="369"/>
      <c r="R57" s="370" t="str">
        <f>Badges!C338</f>
        <v>Start a kindness practice</v>
      </c>
      <c r="S57" s="372" t="str">
        <f>IF(Badges!M338="A","A"," ")</f>
        <v xml:space="preserve"> </v>
      </c>
    </row>
    <row r="58" spans="1:19" x14ac:dyDescent="0.2">
      <c r="A58" s="369"/>
      <c r="B58" s="370" t="str">
        <f>Badges!C43</f>
        <v>Make an illustrated chart of snooze/</v>
      </c>
      <c r="C58" s="372" t="str">
        <f>IF(Badges!M43="A","A"," ")</f>
        <v xml:space="preserve"> </v>
      </c>
      <c r="E58" s="369"/>
      <c r="F58" s="370" t="str">
        <f>Badges!C116</f>
        <v>Work solo</v>
      </c>
      <c r="G58" s="372" t="str">
        <f>IF(Badges!M116="A","A"," ")</f>
        <v xml:space="preserve"> </v>
      </c>
      <c r="I58" s="369">
        <v>1</v>
      </c>
      <c r="J58" s="370" t="str">
        <f>Badges!C192</f>
        <v>Start planning your adventure</v>
      </c>
      <c r="K58" s="371"/>
      <c r="M58" s="369">
        <v>2</v>
      </c>
      <c r="N58" s="370" t="str">
        <f>Badges!C266</f>
        <v>Find out how animals help keep</v>
      </c>
      <c r="O58" s="371"/>
      <c r="Q58" s="369">
        <v>3</v>
      </c>
      <c r="R58" s="370" t="str">
        <f>Badges!C339</f>
        <v>Look at e-mail, commenting, or</v>
      </c>
      <c r="S58" s="371"/>
    </row>
    <row r="59" spans="1:19" x14ac:dyDescent="0.2">
      <c r="A59" s="369"/>
      <c r="B59" s="370" t="str">
        <f>Badges!C44</f>
        <v>Take the two-week test</v>
      </c>
      <c r="C59" s="372" t="str">
        <f>IF(Badges!M44="A","A"," ")</f>
        <v xml:space="preserve"> </v>
      </c>
      <c r="E59" s="369"/>
      <c r="F59" s="370" t="str">
        <f>Badges!C117</f>
        <v>Work with a friend</v>
      </c>
      <c r="G59" s="372" t="str">
        <f>IF(Badges!M117="A","A"," ")</f>
        <v xml:space="preserve"> </v>
      </c>
      <c r="I59" s="369"/>
      <c r="J59" s="370" t="str">
        <f>Badges!C193</f>
        <v>Ask an older Girl Scout or Girl Scout</v>
      </c>
      <c r="K59" s="372" t="str">
        <f>IF(Badges!M193="A","A"," ")</f>
        <v xml:space="preserve"> </v>
      </c>
      <c r="M59" s="369"/>
      <c r="N59" s="370" t="str">
        <f>Badges!C267</f>
        <v>Check out a safety team that uses</v>
      </c>
      <c r="O59" s="372" t="str">
        <f>IF(Badges!M267="A","A"," ")</f>
        <v xml:space="preserve"> </v>
      </c>
      <c r="Q59" s="369"/>
      <c r="R59" s="370" t="str">
        <f>Badges!C340</f>
        <v>Get into e-mail etiquette</v>
      </c>
      <c r="S59" s="372" t="str">
        <f>IF(Badges!M340="A","A"," ")</f>
        <v xml:space="preserve"> </v>
      </c>
    </row>
    <row r="60" spans="1:19" x14ac:dyDescent="0.2">
      <c r="A60" s="369"/>
      <c r="B60" s="370" t="str">
        <f>Badges!C45</f>
        <v>REM it up</v>
      </c>
      <c r="C60" s="372" t="str">
        <f>IF(Badges!M45="A","A"," ")</f>
        <v xml:space="preserve"> </v>
      </c>
      <c r="E60" s="369"/>
      <c r="F60" s="370" t="str">
        <f>Badges!C118</f>
        <v>Work with a mentor</v>
      </c>
      <c r="G60" s="372" t="str">
        <f>IF(Badges!M118="A","A"," ")</f>
        <v xml:space="preserve"> </v>
      </c>
      <c r="I60" s="369"/>
      <c r="J60" s="370" t="str">
        <f>Badges!C194</f>
        <v>Check with a member of a local</v>
      </c>
      <c r="K60" s="372" t="str">
        <f>IF(Badges!M194="A","A"," ")</f>
        <v xml:space="preserve"> </v>
      </c>
      <c r="M60" s="369"/>
      <c r="N60" s="370" t="str">
        <f>Badges!C268</f>
        <v>Talk to a trainer</v>
      </c>
      <c r="O60" s="372" t="str">
        <f>IF(Badges!M268="A","A"," ")</f>
        <v xml:space="preserve"> </v>
      </c>
      <c r="Q60" s="369"/>
      <c r="R60" s="370" t="str">
        <f>Badges!C341</f>
        <v>Find your best commenting voice</v>
      </c>
      <c r="S60" s="372" t="str">
        <f>IF(Badges!M341="A","A"," ")</f>
        <v xml:space="preserve"> </v>
      </c>
    </row>
    <row r="61" spans="1:19" ht="12.75" customHeight="1" x14ac:dyDescent="0.2">
      <c r="A61" s="369">
        <v>5</v>
      </c>
      <c r="B61" s="370" t="str">
        <f>Badges!C46</f>
        <v>Look at how your diet affects your</v>
      </c>
      <c r="C61" s="371"/>
      <c r="E61" s="583" t="str">
        <f>Badges!B122</f>
        <v>Book Artist</v>
      </c>
      <c r="F61" s="584"/>
      <c r="G61" s="584"/>
      <c r="I61" s="369"/>
      <c r="J61" s="370" t="str">
        <f>Badges!C195</f>
        <v>Do it yourself</v>
      </c>
      <c r="K61" s="372" t="str">
        <f>IF(Badges!M195="A","A"," ")</f>
        <v xml:space="preserve"> </v>
      </c>
      <c r="M61" s="369"/>
      <c r="N61" s="370" t="str">
        <f>Badges!C269</f>
        <v>Read stories about animal heroes</v>
      </c>
      <c r="O61" s="372" t="str">
        <f>IF(Badges!M269="A","A"," ")</f>
        <v xml:space="preserve"> </v>
      </c>
      <c r="Q61" s="369"/>
      <c r="R61" s="370" t="str">
        <f>Badges!C342</f>
        <v>Good net sportsmanship</v>
      </c>
      <c r="S61" s="372" t="str">
        <f>IF(Badges!M342="A","A"," ")</f>
        <v xml:space="preserve"> </v>
      </c>
    </row>
    <row r="62" spans="1:19" ht="12.75" customHeight="1" x14ac:dyDescent="0.2">
      <c r="A62" s="369"/>
      <c r="B62" s="370" t="str">
        <f>Badges!C47</f>
        <v>Take a poll of friends and family</v>
      </c>
      <c r="C62" s="372" t="str">
        <f>IF(Badges!M47="A","A"," ")</f>
        <v xml:space="preserve"> </v>
      </c>
      <c r="E62" s="369">
        <v>1</v>
      </c>
      <c r="F62" s="370" t="str">
        <f>Badges!C123</f>
        <v>Explore the art of bookbinding</v>
      </c>
      <c r="G62" s="371"/>
      <c r="I62" s="369">
        <v>2</v>
      </c>
      <c r="J62" s="370" t="str">
        <f>Badges!C196</f>
        <v>Get your body and your teamwork</v>
      </c>
      <c r="K62" s="371"/>
      <c r="M62" s="369">
        <v>3</v>
      </c>
      <c r="N62" s="370" t="str">
        <f>Badges!C270</f>
        <v>Know how animals help people</v>
      </c>
      <c r="O62" s="371"/>
      <c r="Q62" s="369">
        <v>4</v>
      </c>
      <c r="R62" s="370" t="str">
        <f>Badges!C343</f>
        <v>Decide what makes a great social</v>
      </c>
      <c r="S62" s="371"/>
    </row>
    <row r="63" spans="1:19" x14ac:dyDescent="0.2">
      <c r="A63" s="369"/>
      <c r="B63" s="370" t="str">
        <f>Badges!C48</f>
        <v>Do an exercise/energy experiment</v>
      </c>
      <c r="C63" s="372" t="str">
        <f>IF(Badges!M48="A","A"," ")</f>
        <v xml:space="preserve"> </v>
      </c>
      <c r="E63" s="369"/>
      <c r="F63" s="370" t="str">
        <f>Badges!C124</f>
        <v>Survey a book collection</v>
      </c>
      <c r="G63" s="372" t="str">
        <f>IF(Badges!M124="A","A"," ")</f>
        <v xml:space="preserve"> </v>
      </c>
      <c r="I63" s="369"/>
      <c r="J63" s="370" t="str">
        <f>Badges!C197</f>
        <v>Participate in a physically</v>
      </c>
      <c r="K63" s="372" t="str">
        <f>IF(Badges!M197="A","A"," ")</f>
        <v xml:space="preserve"> </v>
      </c>
      <c r="M63" s="369"/>
      <c r="N63" s="370" t="str">
        <f>Badges!C271</f>
        <v>Talk to a vet or psychologist</v>
      </c>
      <c r="O63" s="372" t="str">
        <f>IF(Badges!M271="A","A"," ")</f>
        <v xml:space="preserve"> </v>
      </c>
      <c r="Q63" s="369"/>
      <c r="R63" s="370" t="str">
        <f>Badges!C344</f>
        <v>Discuss some character profiles</v>
      </c>
      <c r="S63" s="372" t="str">
        <f>IF(Badges!M344="A","A"," ")</f>
        <v xml:space="preserve"> </v>
      </c>
    </row>
    <row r="64" spans="1:19" x14ac:dyDescent="0.2">
      <c r="A64" s="369"/>
      <c r="B64" s="370" t="str">
        <f>Badges!C49</f>
        <v>Create a chart or blog post</v>
      </c>
      <c r="C64" s="372" t="str">
        <f>IF(Badges!M49="A","A"," ")</f>
        <v xml:space="preserve"> </v>
      </c>
      <c r="E64" s="369"/>
      <c r="F64" s="370" t="str">
        <f>Badges!C125</f>
        <v>Interview or visit a book artist or</v>
      </c>
      <c r="G64" s="372" t="str">
        <f>IF(Badges!M125="A","A"," ")</f>
        <v xml:space="preserve"> </v>
      </c>
      <c r="I64" s="369"/>
      <c r="J64" s="370" t="str">
        <f>Badges!C198</f>
        <v>Build a teamwork and endurance</v>
      </c>
      <c r="K64" s="372" t="str">
        <f>IF(Badges!M198="A","A"," ")</f>
        <v xml:space="preserve"> </v>
      </c>
      <c r="M64" s="369"/>
      <c r="N64" s="370" t="str">
        <f>Badges!C272</f>
        <v>Visit an organization that uses</v>
      </c>
      <c r="O64" s="372" t="str">
        <f>IF(Badges!M272="A","A"," ")</f>
        <v xml:space="preserve"> </v>
      </c>
      <c r="Q64" s="369"/>
      <c r="R64" s="370" t="str">
        <f>Badges!C345</f>
        <v>Get feedback on a profile of your</v>
      </c>
      <c r="S64" s="372" t="str">
        <f>IF(Badges!M345="A","A"," ")</f>
        <v xml:space="preserve"> </v>
      </c>
    </row>
    <row r="65" spans="1:19" x14ac:dyDescent="0.2">
      <c r="A65" s="583" t="str">
        <f>Badges!B52</f>
        <v>Public Speaker</v>
      </c>
      <c r="B65" s="584"/>
      <c r="C65" s="584"/>
      <c r="E65" s="369"/>
      <c r="F65" s="370" t="str">
        <f>Badges!C126</f>
        <v>Tour a book arts center or art</v>
      </c>
      <c r="G65" s="372" t="str">
        <f>IF(Badges!M126="A","A"," ")</f>
        <v xml:space="preserve"> </v>
      </c>
      <c r="I65" s="369"/>
      <c r="J65" s="370" t="str">
        <f>Badges!C199</f>
        <v>Try a "boot camp" exercise course</v>
      </c>
      <c r="K65" s="372" t="str">
        <f>IF(Badges!M199="A","A"," ")</f>
        <v xml:space="preserve"> </v>
      </c>
      <c r="M65" s="369"/>
      <c r="N65" s="370" t="str">
        <f>Badges!C273</f>
        <v>Interview at least five pet owners</v>
      </c>
      <c r="O65" s="372" t="str">
        <f>IF(Badges!M273="A","A"," ")</f>
        <v xml:space="preserve"> </v>
      </c>
      <c r="Q65" s="369"/>
      <c r="R65" s="370" t="str">
        <f>Badges!C346</f>
        <v>Read three stories that discuss</v>
      </c>
      <c r="S65" s="372" t="str">
        <f>IF(Badges!M346="A","A"," ")</f>
        <v xml:space="preserve"> </v>
      </c>
    </row>
    <row r="66" spans="1:19" x14ac:dyDescent="0.2">
      <c r="A66" s="369">
        <v>1</v>
      </c>
      <c r="B66" s="370" t="str">
        <f>Badges!C53</f>
        <v>Get a feel for performing solo</v>
      </c>
      <c r="C66" s="371"/>
      <c r="E66" s="369">
        <v>2</v>
      </c>
      <c r="F66" s="370" t="str">
        <f>Badges!C127</f>
        <v>Get familiar with the insides of a</v>
      </c>
      <c r="G66" s="371"/>
      <c r="I66" s="369">
        <v>3</v>
      </c>
      <c r="J66" s="370" t="str">
        <f>Badges!C200</f>
        <v>Create your menu</v>
      </c>
      <c r="K66" s="371"/>
      <c r="M66" s="369">
        <v>4</v>
      </c>
      <c r="N66" s="370" t="str">
        <f>Badges!C274</f>
        <v>Check out how animals help people</v>
      </c>
      <c r="O66" s="371"/>
      <c r="Q66" s="369">
        <v>5</v>
      </c>
      <c r="R66" s="370" t="str">
        <f>Badges!C347</f>
        <v>Spread better practices</v>
      </c>
      <c r="S66" s="371"/>
    </row>
    <row r="67" spans="1:19" x14ac:dyDescent="0.2">
      <c r="A67" s="369"/>
      <c r="B67" s="370" t="str">
        <f>Badges!C54</f>
        <v>Read aloud one monologue from</v>
      </c>
      <c r="C67" s="372" t="str">
        <f>IF(Badges!M54="A","A"," ")</f>
        <v xml:space="preserve"> </v>
      </c>
      <c r="E67" s="369"/>
      <c r="F67" s="370" t="str">
        <f>Badges!C128</f>
        <v>Mend an old book</v>
      </c>
      <c r="G67" s="372" t="str">
        <f>IF(Badges!M128="A","A"," ")</f>
        <v xml:space="preserve"> </v>
      </c>
      <c r="I67" s="369"/>
      <c r="J67" s="370" t="str">
        <f>Badges!C201</f>
        <v>Find three recipes for quick meals</v>
      </c>
      <c r="K67" s="372" t="str">
        <f>IF(Badges!M201="A","A"," ")</f>
        <v xml:space="preserve"> </v>
      </c>
      <c r="M67" s="369"/>
      <c r="N67" s="370" t="str">
        <f>Badges!C275</f>
        <v>Talk to someone who trains</v>
      </c>
      <c r="O67" s="372" t="str">
        <f>IF(Badges!M275="A","A"," ")</f>
        <v xml:space="preserve"> </v>
      </c>
      <c r="Q67" s="369"/>
      <c r="R67" s="370" t="str">
        <f>Badges!C348</f>
        <v>Make it a pledge</v>
      </c>
      <c r="S67" s="372" t="str">
        <f>IF(Badges!M348="A","A"," ")</f>
        <v xml:space="preserve"> </v>
      </c>
    </row>
    <row r="68" spans="1:19" x14ac:dyDescent="0.2">
      <c r="A68" s="369"/>
      <c r="B68" s="370" t="str">
        <f>Badges!C55</f>
        <v>Read aloud two political speeches</v>
      </c>
      <c r="C68" s="372" t="str">
        <f>IF(Badges!M55="A","A"," ")</f>
        <v xml:space="preserve"> </v>
      </c>
      <c r="E68" s="369"/>
      <c r="F68" s="370" t="str">
        <f>Badges!C129</f>
        <v>Take an old book apart</v>
      </c>
      <c r="G68" s="372" t="str">
        <f>IF(Badges!M129="A","A"," ")</f>
        <v xml:space="preserve"> </v>
      </c>
      <c r="I68" s="369"/>
      <c r="J68" s="370" t="str">
        <f>Badges!C202</f>
        <v>Get into quick-energy snacks</v>
      </c>
      <c r="K68" s="372" t="str">
        <f>IF(Badges!M202="A","A"," ")</f>
        <v xml:space="preserve"> </v>
      </c>
      <c r="M68" s="369"/>
      <c r="N68" s="370" t="str">
        <f>Badges!C276</f>
        <v>Speak to someone who has an</v>
      </c>
      <c r="O68" s="372" t="str">
        <f>IF(Badges!M276="A","A"," ")</f>
        <v xml:space="preserve"> </v>
      </c>
      <c r="Q68" s="369"/>
      <c r="R68" s="370" t="str">
        <f>Badges!C349</f>
        <v>Edit into a top 10</v>
      </c>
      <c r="S68" s="372" t="str">
        <f>IF(Badges!M349="A","A"," ")</f>
        <v xml:space="preserve"> </v>
      </c>
    </row>
    <row r="69" spans="1:19" x14ac:dyDescent="0.2">
      <c r="A69" s="369"/>
      <c r="B69" s="370" t="str">
        <f>Badges!C56</f>
        <v>Read aloud three poems or one</v>
      </c>
      <c r="C69" s="372" t="str">
        <f>IF(Badges!M56="A","A"," ")</f>
        <v xml:space="preserve"> </v>
      </c>
      <c r="E69" s="369"/>
      <c r="F69" s="370" t="str">
        <f>Badges!C130</f>
        <v>Visit an antique or rare bookseller</v>
      </c>
      <c r="G69" s="372" t="str">
        <f>IF(Badges!M130="A","A"," ")</f>
        <v xml:space="preserve"> </v>
      </c>
      <c r="I69" s="369"/>
      <c r="J69" s="370" t="str">
        <f>Badges!C203</f>
        <v>Trash the trash challenge</v>
      </c>
      <c r="K69" s="372" t="str">
        <f>IF(Badges!M203="A","A"," ")</f>
        <v xml:space="preserve"> </v>
      </c>
      <c r="M69" s="369"/>
      <c r="N69" s="370" t="str">
        <f>Badges!C277</f>
        <v xml:space="preserve">Research the pros and cons of </v>
      </c>
      <c r="O69" s="372" t="str">
        <f>IF(Badges!M277="A","A"," ")</f>
        <v xml:space="preserve"> </v>
      </c>
      <c r="Q69" s="369"/>
      <c r="R69" s="370" t="str">
        <f>Badges!C350</f>
        <v>Present it</v>
      </c>
      <c r="S69" s="372" t="str">
        <f>IF(Badges!M350="A","A"," ")</f>
        <v xml:space="preserve"> </v>
      </c>
    </row>
    <row r="70" spans="1:19" ht="23.25" x14ac:dyDescent="0.35">
      <c r="A70" s="599" t="str">
        <f ca="1">MID(CELL("filename",A8),FIND(IF(ISERROR(FIND("]",CELL("filename",A8))),"$","]"),CELL("filename",A8))+1,256)</f>
        <v>Kayla</v>
      </c>
      <c r="B70" s="599"/>
      <c r="C70" s="599"/>
      <c r="E70" s="610" t="s">
        <v>16</v>
      </c>
      <c r="F70" s="615"/>
      <c r="G70" s="615"/>
      <c r="I70" s="610" t="s">
        <v>16</v>
      </c>
      <c r="J70" s="610"/>
      <c r="K70" s="610"/>
      <c r="M70" s="610" t="s">
        <v>16</v>
      </c>
      <c r="N70" s="610"/>
      <c r="O70" s="610"/>
      <c r="Q70" s="610" t="s">
        <v>151</v>
      </c>
      <c r="R70" s="611"/>
      <c r="S70" s="611"/>
    </row>
    <row r="71" spans="1:19" x14ac:dyDescent="0.2">
      <c r="A71" s="364"/>
      <c r="B71" s="365"/>
      <c r="C71" s="366" t="s">
        <v>28</v>
      </c>
      <c r="E71" s="583" t="str">
        <f>Badges!B377</f>
        <v>Good Sportsmanship</v>
      </c>
      <c r="F71" s="584"/>
      <c r="G71" s="584"/>
      <c r="I71" s="583" t="str">
        <f>Badges!B446</f>
        <v>Cadette First Aid</v>
      </c>
      <c r="J71" s="584"/>
      <c r="K71" s="584"/>
      <c r="M71" s="583" t="str">
        <f>Badges!B516</f>
        <v>Budgeting</v>
      </c>
      <c r="N71" s="584"/>
      <c r="O71" s="584"/>
      <c r="Q71" s="612" t="str">
        <f>'Age-Level'!B5</f>
        <v>Silver Torch Award</v>
      </c>
      <c r="R71" s="612"/>
      <c r="S71" s="373" t="str">
        <f>IF('Age-Level'!M8="C","C",IF('Age-Level'!M8="P","P",""))</f>
        <v/>
      </c>
    </row>
    <row r="72" spans="1:19" x14ac:dyDescent="0.2">
      <c r="A72" s="577" t="str">
        <f>Summary!A21</f>
        <v>Legacy</v>
      </c>
      <c r="B72" s="577"/>
      <c r="C72" s="577"/>
      <c r="E72" s="369">
        <v>3</v>
      </c>
      <c r="F72" s="370" t="str">
        <f>Badges!C386</f>
        <v>Be a good teammate</v>
      </c>
      <c r="G72" s="371"/>
      <c r="I72" s="369">
        <v>4</v>
      </c>
      <c r="J72" s="370" t="str">
        <f>Badges!C459</f>
        <v>Know the signs of shock and how</v>
      </c>
      <c r="K72" s="371"/>
      <c r="M72" s="369">
        <v>5</v>
      </c>
      <c r="N72" s="370" t="str">
        <f>Badges!C533</f>
        <v>Create a budget that focuses on</v>
      </c>
      <c r="O72" s="371"/>
      <c r="Q72" s="612" t="str">
        <f>'Age-Level'!B9</f>
        <v>Cadette Community Service bar</v>
      </c>
      <c r="R72" s="612"/>
      <c r="S72" s="373" t="str">
        <f>IF('Age-Level'!M9="C","C",IF('Age-Level'!M9="P","P",""))</f>
        <v/>
      </c>
    </row>
    <row r="73" spans="1:19" x14ac:dyDescent="0.2">
      <c r="A73" s="608" t="str">
        <f>Summary!A22</f>
        <v>Comic Artist</v>
      </c>
      <c r="B73" s="609"/>
      <c r="C73" s="373" t="str">
        <f>IF(Badges!M376="C","C",IF(Badges!M376="P","P",""))</f>
        <v/>
      </c>
      <c r="E73" s="369"/>
      <c r="F73" s="370" t="str">
        <f>Badges!C387</f>
        <v>Play Trust, like they did on Survivor</v>
      </c>
      <c r="G73" s="372" t="str">
        <f>IF(Badges!M387="A","A"," ")</f>
        <v xml:space="preserve"> </v>
      </c>
      <c r="I73" s="369"/>
      <c r="J73" s="370" t="str">
        <f>Badges!C460</f>
        <v>Research the signs of shock and</v>
      </c>
      <c r="K73" s="372" t="str">
        <f>IF(Badges!M460="A","A"," ")</f>
        <v xml:space="preserve"> </v>
      </c>
      <c r="M73" s="369"/>
      <c r="N73" s="370" t="str">
        <f>Badges!C534</f>
        <v>Make a savings action plan</v>
      </c>
      <c r="O73" s="372" t="str">
        <f>IF(Badges!M534="A","A"," ")</f>
        <v xml:space="preserve"> </v>
      </c>
      <c r="Q73" s="612" t="str">
        <f>'Age-Level'!B12</f>
        <v>Cadette Service to Girl Scouting bar</v>
      </c>
      <c r="R73" s="612"/>
      <c r="S73" s="373" t="str">
        <f>IF('Age-Level'!M10="C","C",IF('Age-Level'!M10="P","P",""))</f>
        <v/>
      </c>
    </row>
    <row r="74" spans="1:19" x14ac:dyDescent="0.2">
      <c r="A74" s="606" t="str">
        <f>Summary!A23</f>
        <v>Good Sportsmanship</v>
      </c>
      <c r="B74" s="607"/>
      <c r="C74" s="374" t="str">
        <f>IF(Badges!M399="C","C",IF(Badges!M399="P","P",""))</f>
        <v/>
      </c>
      <c r="E74" s="369"/>
      <c r="F74" s="370" t="str">
        <f>Badges!C388</f>
        <v>Play three team-building games</v>
      </c>
      <c r="G74" s="372" t="str">
        <f>IF(Badges!M388="A","A"," ")</f>
        <v xml:space="preserve"> </v>
      </c>
      <c r="I74" s="369"/>
      <c r="J74" s="370" t="str">
        <f>Badges!C461</f>
        <v>Interview a doctor or nurse about the</v>
      </c>
      <c r="K74" s="372" t="str">
        <f>IF(Badges!M461="A","A"," ")</f>
        <v xml:space="preserve"> </v>
      </c>
      <c r="M74" s="369"/>
      <c r="N74" s="370" t="str">
        <f>Badges!C535</f>
        <v>Form a support group</v>
      </c>
      <c r="O74" s="372" t="str">
        <f>IF(Badges!M535="A","A"," ")</f>
        <v xml:space="preserve"> </v>
      </c>
      <c r="Q74" s="612" t="str">
        <f>'Age-Level'!B15</f>
        <v>Cadette Program Aide</v>
      </c>
      <c r="R74" s="612"/>
      <c r="S74" s="373" t="str">
        <f>IF('Age-Level'!M19="C","C",IF('Age-Level'!M19="P","P",""))</f>
        <v/>
      </c>
    </row>
    <row r="75" spans="1:19" x14ac:dyDescent="0.2">
      <c r="A75" s="606" t="str">
        <f>Summary!A24</f>
        <v>Finding Common Ground</v>
      </c>
      <c r="B75" s="607"/>
      <c r="C75" s="374" t="str">
        <f>IF(Badges!M422="C","C",IF(Badges!M422="P","P",""))</f>
        <v/>
      </c>
      <c r="E75" s="369"/>
      <c r="F75" s="370" t="str">
        <f>Badges!C389</f>
        <v>Play Capture the Flag</v>
      </c>
      <c r="G75" s="372" t="str">
        <f>IF(Badges!M389="A","A"," ")</f>
        <v xml:space="preserve"> </v>
      </c>
      <c r="I75" s="369"/>
      <c r="J75" s="370" t="str">
        <f>Badges!C462</f>
        <v>Ask an EMT or first responder to</v>
      </c>
      <c r="K75" s="372" t="str">
        <f>IF(Badges!M462="A","A"," ")</f>
        <v xml:space="preserve"> </v>
      </c>
      <c r="M75" s="369"/>
      <c r="N75" s="370" t="str">
        <f>Badges!C536</f>
        <v>Imagine yourself in the future</v>
      </c>
      <c r="O75" s="372" t="str">
        <f>IF(Badges!M536="A","A"," ")</f>
        <v xml:space="preserve"> </v>
      </c>
      <c r="Q75" s="612" t="str">
        <f>'Age-Level'!B20</f>
        <v>Journey Summit Pin</v>
      </c>
      <c r="R75" s="612"/>
      <c r="S75" s="373" t="str">
        <f>IF('Age-Level'!M21="C","C",IF('Age-Level'!M21="P","P",""))</f>
        <v/>
      </c>
    </row>
    <row r="76" spans="1:19" x14ac:dyDescent="0.2">
      <c r="A76" s="606" t="str">
        <f>Summary!A25</f>
        <v>New Cuisines</v>
      </c>
      <c r="B76" s="607"/>
      <c r="C76" s="374" t="str">
        <f>IF(Badges!M445="C","C",IF(Badges!M445="P","P",""))</f>
        <v/>
      </c>
      <c r="E76" s="369">
        <v>4</v>
      </c>
      <c r="F76" s="370" t="str">
        <f>Badges!C390</f>
        <v>Psych yourself up</v>
      </c>
      <c r="G76" s="371"/>
      <c r="I76" s="369">
        <v>5</v>
      </c>
      <c r="J76" s="370" t="str">
        <f>Badges!C463</f>
        <v>Learn to prevent and treat injuries</v>
      </c>
      <c r="K76" s="371"/>
      <c r="M76" s="583" t="str">
        <f>Badges!B562</f>
        <v>Financing My Dreams</v>
      </c>
      <c r="N76" s="584"/>
      <c r="O76" s="584"/>
      <c r="Q76" s="603" t="str">
        <f>'Age-Level'!C23</f>
        <v>Cookie Rally (Year 1)</v>
      </c>
      <c r="R76" s="603"/>
      <c r="S76" s="379" t="str">
        <f>IF('Age-Level'!M23="A","A"," ")</f>
        <v xml:space="preserve"> </v>
      </c>
    </row>
    <row r="77" spans="1:19" x14ac:dyDescent="0.2">
      <c r="A77" s="606" t="str">
        <f>Summary!A26</f>
        <v>Cadette First Aid</v>
      </c>
      <c r="B77" s="607"/>
      <c r="C77" s="374" t="str">
        <f>IF(Badges!M468="C","C",IF(Badges!M468="P","P",""))</f>
        <v/>
      </c>
      <c r="E77" s="369"/>
      <c r="F77" s="370" t="str">
        <f>Badges!C391</f>
        <v>But I landed my triple axel</v>
      </c>
      <c r="G77" s="372" t="str">
        <f>IF(Badges!M391="A","A"," ")</f>
        <v xml:space="preserve"> </v>
      </c>
      <c r="I77" s="369"/>
      <c r="J77" s="370" t="str">
        <f>Badges!C464</f>
        <v>Take a first aid course</v>
      </c>
      <c r="K77" s="372" t="str">
        <f>IF(Badges!M464="A","A"," ")</f>
        <v xml:space="preserve"> </v>
      </c>
      <c r="M77" s="369">
        <v>1</v>
      </c>
      <c r="N77" s="370" t="str">
        <f>Badges!C563</f>
        <v>Explore dream jobs</v>
      </c>
      <c r="O77" s="371"/>
      <c r="Q77" s="603" t="str">
        <f>'Age-Level'!C24</f>
        <v>Cookie Sales (Year 1)</v>
      </c>
      <c r="R77" s="603"/>
      <c r="S77" s="379" t="str">
        <f>IF('Age-Level'!M24="A","A"," ")</f>
        <v xml:space="preserve"> </v>
      </c>
    </row>
    <row r="78" spans="1:19" x14ac:dyDescent="0.2">
      <c r="A78" s="606" t="str">
        <f>Summary!A27</f>
        <v>Cadette Girl Scout Way</v>
      </c>
      <c r="B78" s="607"/>
      <c r="C78" s="374" t="str">
        <f>IF(Badges!M491="C","C",IF(Badges!M491="P","P",""))</f>
        <v/>
      </c>
      <c r="E78" s="369"/>
      <c r="F78" s="370" t="str">
        <f>Badges!C392</f>
        <v>Mind over matter</v>
      </c>
      <c r="G78" s="372" t="str">
        <f>IF(Badges!M392="A","A"," ")</f>
        <v xml:space="preserve"> </v>
      </c>
      <c r="I78" s="369"/>
      <c r="J78" s="370" t="str">
        <f>Badges!C465</f>
        <v>Ask a park ranger, lifeguard, or ski</v>
      </c>
      <c r="K78" s="372" t="str">
        <f>IF(Badges!M465="A","A"," ")</f>
        <v xml:space="preserve"> </v>
      </c>
      <c r="M78" s="369"/>
      <c r="N78" s="370" t="str">
        <f>Badges!C564</f>
        <v>Track your dreams</v>
      </c>
      <c r="O78" s="372" t="str">
        <f>IF(Badges!M564="A","A"," ")</f>
        <v xml:space="preserve"> </v>
      </c>
      <c r="Q78" s="603" t="str">
        <f>'Age-Level'!C25</f>
        <v>Cookie Pin (Year 1)</v>
      </c>
      <c r="R78" s="603"/>
      <c r="S78" s="379" t="str">
        <f>IF('Age-Level'!M25="A","A"," ")</f>
        <v xml:space="preserve"> </v>
      </c>
    </row>
    <row r="79" spans="1:19" x14ac:dyDescent="0.2">
      <c r="A79" s="613" t="str">
        <f>Summary!A28</f>
        <v>Trees</v>
      </c>
      <c r="B79" s="614"/>
      <c r="C79" s="375" t="str">
        <f>IF(Badges!M514="C","C",IF(Badges!M514="P","P",""))</f>
        <v/>
      </c>
      <c r="E79" s="369"/>
      <c r="F79" s="370" t="str">
        <f>Badges!C393</f>
        <v>Play sports psychology games</v>
      </c>
      <c r="G79" s="372" t="str">
        <f>IF(Badges!M393="A","A"," ")</f>
        <v xml:space="preserve"> </v>
      </c>
      <c r="I79" s="369"/>
      <c r="J79" s="370" t="str">
        <f>Badges!C466</f>
        <v xml:space="preserve">Interview a doctor or nurse  </v>
      </c>
      <c r="K79" s="372" t="str">
        <f>IF(Badges!M466="A","A"," ")</f>
        <v xml:space="preserve"> </v>
      </c>
      <c r="M79" s="369"/>
      <c r="N79" s="370" t="str">
        <f>Badges!C565</f>
        <v>Talk to people about their jobs</v>
      </c>
      <c r="O79" s="372" t="str">
        <f>IF(Badges!M565="A","A"," ")</f>
        <v xml:space="preserve"> </v>
      </c>
      <c r="Q79" s="603" t="str">
        <f>'Age-Level'!C26</f>
        <v>Cookie Rally (Year 2)</v>
      </c>
      <c r="R79" s="603"/>
      <c r="S79" s="379" t="str">
        <f>IF('Age-Level'!M26="A","A"," ")</f>
        <v xml:space="preserve"> </v>
      </c>
    </row>
    <row r="80" spans="1:19" x14ac:dyDescent="0.2">
      <c r="A80" s="577" t="str">
        <f>Summary!A29</f>
        <v>Financial Literacy</v>
      </c>
      <c r="B80" s="577"/>
      <c r="C80" s="577"/>
      <c r="E80" s="369">
        <v>5</v>
      </c>
      <c r="F80" s="370" t="str">
        <f>Badges!C394</f>
        <v>Put your definition of good</v>
      </c>
      <c r="G80" s="371"/>
      <c r="I80" s="583" t="str">
        <f>Badges!B469</f>
        <v>Cadette Girl Scout Way</v>
      </c>
      <c r="J80" s="584"/>
      <c r="K80" s="584"/>
      <c r="M80" s="369"/>
      <c r="N80" s="370" t="str">
        <f>Badges!C566</f>
        <v>Hold a group brainstorm</v>
      </c>
      <c r="O80" s="372" t="str">
        <f>IF(Badges!M566="A","A"," ")</f>
        <v xml:space="preserve"> </v>
      </c>
      <c r="Q80" s="603" t="str">
        <f>'Age-Level'!C27</f>
        <v>Cookie Sales (Year 2)</v>
      </c>
      <c r="R80" s="603"/>
      <c r="S80" s="379" t="str">
        <f>IF('Age-Level'!M27="A","A"," ")</f>
        <v xml:space="preserve"> </v>
      </c>
    </row>
    <row r="81" spans="1:22" x14ac:dyDescent="0.2">
      <c r="A81" s="608" t="str">
        <f>Summary!A30</f>
        <v>Budgeting</v>
      </c>
      <c r="B81" s="609"/>
      <c r="C81" s="373" t="str">
        <f>IF(Badges!M538="C","C",IF(Badges!M538="P","P",""))</f>
        <v/>
      </c>
      <c r="E81" s="369"/>
      <c r="F81" s="370" t="str">
        <f>Badges!C395</f>
        <v>Compete</v>
      </c>
      <c r="G81" s="372" t="str">
        <f>IF(Badges!M395="A","A"," ")</f>
        <v xml:space="preserve"> </v>
      </c>
      <c r="I81" s="369">
        <v>1</v>
      </c>
      <c r="J81" s="370" t="str">
        <f>Badges!C470</f>
        <v>Lead a group in song</v>
      </c>
      <c r="K81" s="371"/>
      <c r="M81" s="369">
        <v>2</v>
      </c>
      <c r="N81" s="370" t="str">
        <f>Badges!C567</f>
        <v>Price out buying your dream home</v>
      </c>
      <c r="O81" s="371"/>
      <c r="Q81" s="603" t="str">
        <f>'Age-Level'!C28</f>
        <v>Cookie Pin (Year 2)</v>
      </c>
      <c r="R81" s="603"/>
      <c r="S81" s="379" t="str">
        <f>IF('Age-Level'!M28="A","A"," ")</f>
        <v xml:space="preserve"> </v>
      </c>
    </row>
    <row r="82" spans="1:22" x14ac:dyDescent="0.2">
      <c r="A82" s="606" t="str">
        <f>Summary!A32</f>
        <v>Financing My Dreams</v>
      </c>
      <c r="B82" s="607"/>
      <c r="C82" s="374" t="str">
        <f>IF(Badges!M584="C","C",IF(Badges!M584="P","P",""))</f>
        <v/>
      </c>
      <c r="E82" s="369"/>
      <c r="F82" s="370" t="str">
        <f>Badges!C396</f>
        <v>Play with little kids</v>
      </c>
      <c r="G82" s="372" t="str">
        <f>IF(Badges!M396="A","A"," ")</f>
        <v xml:space="preserve"> </v>
      </c>
      <c r="I82" s="369"/>
      <c r="J82" s="370" t="str">
        <f>Badges!C471</f>
        <v>Organize a songfest</v>
      </c>
      <c r="K82" s="372" t="str">
        <f>IF(Badges!M471="A","A"," ")</f>
        <v xml:space="preserve"> </v>
      </c>
      <c r="M82" s="369"/>
      <c r="N82" s="370" t="str">
        <f>Badges!C568</f>
        <v>Go house hunting</v>
      </c>
      <c r="O82" s="372" t="str">
        <f>IF(Badges!M568="A","A"," ")</f>
        <v xml:space="preserve"> </v>
      </c>
      <c r="Q82" s="603" t="str">
        <f>'Age-Level'!C29</f>
        <v>Cookie Rally (Year 3)</v>
      </c>
      <c r="R82" s="603"/>
      <c r="S82" s="379" t="str">
        <f>IF('Age-Level'!M29="A","A"," ")</f>
        <v xml:space="preserve"> </v>
      </c>
    </row>
    <row r="83" spans="1:22" x14ac:dyDescent="0.2">
      <c r="A83" s="590" t="str">
        <f>Summary!A33</f>
        <v>Cookie Business</v>
      </c>
      <c r="B83" s="591"/>
      <c r="C83" s="592"/>
      <c r="D83" s="365"/>
      <c r="E83" s="369"/>
      <c r="F83" s="370" t="str">
        <f>Badges!C397</f>
        <v>Take on the role of referee, umpire</v>
      </c>
      <c r="G83" s="372" t="str">
        <f>IF(Badges!M397="A","A"," ")</f>
        <v xml:space="preserve"> </v>
      </c>
      <c r="I83" s="369"/>
      <c r="J83" s="370" t="str">
        <f>Badges!C472</f>
        <v>Teach an international song</v>
      </c>
      <c r="K83" s="372" t="str">
        <f>IF(Badges!M472="A","A"," ")</f>
        <v xml:space="preserve"> </v>
      </c>
      <c r="M83" s="369"/>
      <c r="N83" s="370" t="str">
        <f>Badges!C569</f>
        <v>Get expert real estate device</v>
      </c>
      <c r="O83" s="372" t="str">
        <f>IF(Badges!M569="A","A"," ")</f>
        <v xml:space="preserve"> </v>
      </c>
      <c r="Q83" s="603" t="str">
        <f>'Age-Level'!C30</f>
        <v>Cookie Sales (Year 3)</v>
      </c>
      <c r="R83" s="603"/>
      <c r="S83" s="379" t="str">
        <f>IF('Age-Level'!M30="A","A"," ")</f>
        <v xml:space="preserve"> </v>
      </c>
    </row>
    <row r="84" spans="1:22" x14ac:dyDescent="0.2">
      <c r="A84" s="606" t="str">
        <f>Summary!A34</f>
        <v>Business Plan</v>
      </c>
      <c r="B84" s="607"/>
      <c r="C84" s="374" t="str">
        <f>IF(Badges!M598="C","C",IF(Badges!M598="P","P",""))</f>
        <v/>
      </c>
      <c r="E84" s="583" t="str">
        <f>Badges!B400</f>
        <v>Finding Common Ground</v>
      </c>
      <c r="F84" s="583"/>
      <c r="G84" s="583"/>
      <c r="I84" s="369"/>
      <c r="J84" s="370" t="str">
        <f>Badges!C473</f>
        <v>Help Brownies complete their Girl</v>
      </c>
      <c r="K84" s="372" t="str">
        <f>IF(Badges!M473="A","A"," ")</f>
        <v xml:space="preserve"> </v>
      </c>
      <c r="M84" s="369"/>
      <c r="N84" s="370" t="str">
        <f>Badges!C570</f>
        <v>Browse real estate ads</v>
      </c>
      <c r="O84" s="372" t="str">
        <f>IF(Badges!M570="A","A"," ")</f>
        <v xml:space="preserve"> </v>
      </c>
      <c r="Q84" s="603" t="str">
        <f>'Age-Level'!C31</f>
        <v>Cookie Pin (Year 3)</v>
      </c>
      <c r="R84" s="603"/>
      <c r="S84" s="379" t="str">
        <f>IF('Age-Level'!M31="A","A"," ")</f>
        <v xml:space="preserve"> </v>
      </c>
    </row>
    <row r="85" spans="1:22" x14ac:dyDescent="0.2">
      <c r="A85" s="606" t="str">
        <f>Summary!A36</f>
        <v>Think Big</v>
      </c>
      <c r="B85" s="607"/>
      <c r="C85" s="374" t="str">
        <f>IF(Badges!M624="C","C",IF(Badges!M624="P","P",""))</f>
        <v/>
      </c>
      <c r="E85" s="369">
        <v>1</v>
      </c>
      <c r="F85" s="370" t="str">
        <f>Badges!C401</f>
        <v>Get to know someone different from</v>
      </c>
      <c r="G85" s="371"/>
      <c r="I85" s="369">
        <v>2</v>
      </c>
      <c r="J85" s="370" t="str">
        <f>Badges!C474</f>
        <v>Celebrate Girl Scout Week</v>
      </c>
      <c r="K85" s="371"/>
      <c r="M85" s="369">
        <v>3</v>
      </c>
      <c r="N85" s="370" t="str">
        <f>Badges!C571</f>
        <v>Research dream vacations</v>
      </c>
      <c r="O85" s="371"/>
      <c r="Q85" s="603" t="str">
        <f>'Age-Level'!C33</f>
        <v>Fall Sales (Year 1)</v>
      </c>
      <c r="R85" s="603"/>
      <c r="S85" s="374" t="str">
        <f>IF('Age-Level'!M33="A","A","")</f>
        <v/>
      </c>
    </row>
    <row r="86" spans="1:22" x14ac:dyDescent="0.2">
      <c r="A86" s="417"/>
      <c r="B86" s="417"/>
      <c r="C86" s="389"/>
      <c r="E86" s="369"/>
      <c r="F86" s="370" t="str">
        <f>Badges!C402</f>
        <v>Difference of background</v>
      </c>
      <c r="G86" s="372" t="str">
        <f>IF(Badges!M402="A","A"," ")</f>
        <v xml:space="preserve"> </v>
      </c>
      <c r="I86" s="369"/>
      <c r="J86" s="370" t="str">
        <f>Badges!C475</f>
        <v>Focus on "be courageous and</v>
      </c>
      <c r="K86" s="372" t="str">
        <f>IF(Badges!M475="A","A"," ")</f>
        <v xml:space="preserve"> </v>
      </c>
      <c r="M86" s="369"/>
      <c r="N86" s="370" t="str">
        <f>Badges!C572</f>
        <v>Explore the world of travel</v>
      </c>
      <c r="O86" s="372" t="str">
        <f>IF(Badges!M572="A","A"," ")</f>
        <v xml:space="preserve"> </v>
      </c>
      <c r="Q86" s="603" t="str">
        <f>'Age-Level'!C34</f>
        <v>Fall Sales (Year 2)</v>
      </c>
      <c r="R86" s="603"/>
      <c r="S86" s="374" t="str">
        <f>IF('Age-Level'!M34="A","A","")</f>
        <v/>
      </c>
    </row>
    <row r="87" spans="1:22" x14ac:dyDescent="0.2">
      <c r="A87" s="578" t="s">
        <v>92</v>
      </c>
      <c r="B87" s="579"/>
      <c r="C87" s="579"/>
      <c r="E87" s="369"/>
      <c r="F87" s="370" t="str">
        <f>Badges!C403</f>
        <v>Difference of belief</v>
      </c>
      <c r="G87" s="372" t="str">
        <f>IF(Badges!M403="A","A"," ")</f>
        <v xml:space="preserve"> </v>
      </c>
      <c r="I87" s="369"/>
      <c r="J87" s="370" t="str">
        <f>Badges!C476</f>
        <v>Be confident and courageous</v>
      </c>
      <c r="K87" s="372" t="str">
        <f>IF(Badges!M476="A","A"," ")</f>
        <v xml:space="preserve"> </v>
      </c>
      <c r="M87" s="369"/>
      <c r="N87" s="370" t="str">
        <f>Badges!C573</f>
        <v>Visit a travel agent</v>
      </c>
      <c r="O87" s="372" t="str">
        <f>IF(Badges!M573="A","A"," ")</f>
        <v xml:space="preserve"> </v>
      </c>
      <c r="Q87" s="603" t="str">
        <f>'Age-Level'!C35</f>
        <v>Fall Sales (Year 3)</v>
      </c>
      <c r="R87" s="603"/>
      <c r="S87" s="374" t="str">
        <f>IF('Age-Level'!M35="A","A","")</f>
        <v/>
      </c>
    </row>
    <row r="88" spans="1:22" x14ac:dyDescent="0.2">
      <c r="B88" s="604" t="str">
        <f>Journey!A6</f>
        <v>aMAZE!</v>
      </c>
      <c r="C88" s="605"/>
      <c r="E88" s="369"/>
      <c r="F88" s="370" t="str">
        <f>Badges!C404</f>
        <v>Difference of opinion</v>
      </c>
      <c r="G88" s="372" t="str">
        <f>IF(Badges!M404="A","A"," ")</f>
        <v xml:space="preserve"> </v>
      </c>
      <c r="I88" s="369"/>
      <c r="J88" s="370" t="str">
        <f>Badges!C477</f>
        <v>Create a project honoring the</v>
      </c>
      <c r="K88" s="372" t="str">
        <f>IF(Badges!M477="A","A"," ")</f>
        <v xml:space="preserve"> </v>
      </c>
      <c r="M88" s="369"/>
      <c r="N88" s="370" t="str">
        <f>Badges!C574</f>
        <v>Create a tour group</v>
      </c>
      <c r="O88" s="372" t="str">
        <f>IF(Badges!M574="A","A"," ")</f>
        <v xml:space="preserve"> </v>
      </c>
      <c r="Q88" s="603" t="str">
        <f>'Age-Level'!C37</f>
        <v>Thinking Day (Year 1)</v>
      </c>
      <c r="R88" s="603"/>
      <c r="S88" s="374" t="str">
        <f>IF('Age-Level'!M37="A","A","")</f>
        <v/>
      </c>
    </row>
    <row r="89" spans="1:22" x14ac:dyDescent="0.2">
      <c r="B89" s="378" t="str">
        <f>Journey!B7</f>
        <v>The Interact Award</v>
      </c>
      <c r="C89" s="374" t="str">
        <f>IF(Journey!M17="C","C",IF(Journey!M17="P","P",""))</f>
        <v/>
      </c>
      <c r="E89" s="369">
        <v>2</v>
      </c>
      <c r="F89" s="370" t="str">
        <f>Badges!C405</f>
        <v>Make decisions in a group</v>
      </c>
      <c r="G89" s="371"/>
      <c r="I89" s="369">
        <v>3</v>
      </c>
      <c r="J89" s="370" t="str">
        <f>Badges!C478</f>
        <v>Share sisterhood through the Girl</v>
      </c>
      <c r="K89" s="371"/>
      <c r="M89" s="369">
        <v>4</v>
      </c>
      <c r="N89" s="370" t="str">
        <f>Badges!C575</f>
        <v>Make a dream giving goal</v>
      </c>
      <c r="O89" s="371"/>
      <c r="Q89" s="603" t="str">
        <f>'Age-Level'!C38</f>
        <v>Thinking Day (Year 2)</v>
      </c>
      <c r="R89" s="603"/>
      <c r="S89" s="374" t="str">
        <f>IF('Age-Level'!M38="A","A","")</f>
        <v/>
      </c>
    </row>
    <row r="90" spans="1:22" x14ac:dyDescent="0.2">
      <c r="B90" s="378" t="str">
        <f>Journey!B18</f>
        <v>The Diplomat Award</v>
      </c>
      <c r="C90" s="374" t="str">
        <f>IF(Journey!M26="C","C",IF(Journey!M26="P","P",""))</f>
        <v/>
      </c>
      <c r="E90" s="369"/>
      <c r="F90" s="370" t="str">
        <f>Badges!C406</f>
        <v>Use one of the methods from the</v>
      </c>
      <c r="G90" s="372" t="str">
        <f>IF(Badges!M406="A","A"," ")</f>
        <v xml:space="preserve"> </v>
      </c>
      <c r="I90" s="369"/>
      <c r="J90" s="370" t="str">
        <f>Badges!C479</f>
        <v>Throw a community sisterhood</v>
      </c>
      <c r="K90" s="372" t="str">
        <f>IF(Badges!M479="A","A"," ")</f>
        <v xml:space="preserve"> </v>
      </c>
      <c r="M90" s="369"/>
      <c r="N90" s="370" t="str">
        <f>Badges!C576</f>
        <v>Find local philanthropists</v>
      </c>
      <c r="O90" s="372" t="str">
        <f>IF(Badges!M576="A","A"," ")</f>
        <v xml:space="preserve"> </v>
      </c>
      <c r="Q90" s="603" t="str">
        <f>'Age-Level'!C39</f>
        <v>Thinking Day (Year 3)</v>
      </c>
      <c r="R90" s="603"/>
      <c r="S90" s="374" t="str">
        <f>IF('Age-Level'!M39="A","A","")</f>
        <v/>
      </c>
    </row>
    <row r="91" spans="1:22" x14ac:dyDescent="0.2">
      <c r="B91" s="378" t="str">
        <f>Journey!B27</f>
        <v>The Peacemaker Award</v>
      </c>
      <c r="C91" s="374" t="str">
        <f>IF(Journey!M29="C","C",IF(Journey!M29="P","P",""))</f>
        <v/>
      </c>
      <c r="E91" s="369"/>
      <c r="F91" s="370" t="str">
        <f>Badges!C407</f>
        <v>Use two of the methods</v>
      </c>
      <c r="G91" s="372" t="str">
        <f>IF(Badges!M407="A","A"," ")</f>
        <v xml:space="preserve"> </v>
      </c>
      <c r="I91" s="369"/>
      <c r="J91" s="370" t="str">
        <f>Badges!C480</f>
        <v>Spotlight a hidden heroine</v>
      </c>
      <c r="K91" s="372" t="str">
        <f>IF(Badges!M480="A","A"," ")</f>
        <v xml:space="preserve"> </v>
      </c>
      <c r="M91" s="369"/>
      <c r="N91" s="370" t="str">
        <f>Badges!C577</f>
        <v>Learn what's going on in the world of</v>
      </c>
      <c r="O91" s="372" t="str">
        <f>IF(Badges!M577="A","A"," ")</f>
        <v xml:space="preserve"> </v>
      </c>
      <c r="Q91" s="603" t="str">
        <f>'Age-Level'!C41</f>
        <v>Global Action Award</v>
      </c>
      <c r="R91" s="603"/>
      <c r="S91" s="374" t="str">
        <f>IF('Age-Level'!M41="A","A","")</f>
        <v/>
      </c>
    </row>
    <row r="92" spans="1:22" x14ac:dyDescent="0.2">
      <c r="B92" s="378" t="str">
        <f>Journey!B31</f>
        <v>Leader in Action</v>
      </c>
      <c r="C92" s="374" t="str">
        <f>IF(Journey!M38="C","C",IF(Journey!M38="P","P",""))</f>
        <v/>
      </c>
      <c r="E92" s="369"/>
      <c r="F92" s="370" t="str">
        <f>Badges!C408</f>
        <v>Try them all</v>
      </c>
      <c r="G92" s="372" t="str">
        <f>IF(Badges!M408="A","A"," ")</f>
        <v xml:space="preserve"> </v>
      </c>
      <c r="I92" s="369"/>
      <c r="J92" s="370" t="str">
        <f>Badges!C481</f>
        <v>Team up for sisterhood</v>
      </c>
      <c r="K92" s="372" t="str">
        <f>IF(Badges!M481="A","A"," ")</f>
        <v xml:space="preserve"> </v>
      </c>
      <c r="M92" s="369"/>
      <c r="N92" s="370" t="str">
        <f>Badges!C578</f>
        <v>Research your favorite charity</v>
      </c>
      <c r="O92" s="372" t="str">
        <f>IF(Badges!M578="A","A"," ")</f>
        <v xml:space="preserve"> </v>
      </c>
      <c r="Q92" s="603" t="str">
        <f>'Age-Level'!C43</f>
        <v>International Friendship Recognition</v>
      </c>
      <c r="R92" s="603"/>
      <c r="S92" s="374" t="str">
        <f>IF('Age-Level'!M43="A","A","")</f>
        <v/>
      </c>
    </row>
    <row r="93" spans="1:22" x14ac:dyDescent="0.2">
      <c r="A93" s="416"/>
      <c r="B93" s="390" t="str">
        <f>Journey!A41</f>
        <v>BREATHE</v>
      </c>
      <c r="C93" s="391"/>
      <c r="E93" s="369">
        <v>3</v>
      </c>
      <c r="F93" s="370" t="str">
        <f>Badges!C409</f>
        <v>Explore civil debate</v>
      </c>
      <c r="G93" s="371"/>
      <c r="I93" s="369">
        <v>4</v>
      </c>
      <c r="J93" s="370" t="str">
        <f>Badges!C482</f>
        <v>Leave a place better than you found</v>
      </c>
      <c r="K93" s="371"/>
      <c r="L93" s="376"/>
      <c r="M93" s="369">
        <v>5</v>
      </c>
      <c r="N93" s="370" t="str">
        <f>Badges!C579</f>
        <v>Add up your dreams</v>
      </c>
      <c r="O93" s="371"/>
      <c r="Q93" s="603" t="str">
        <f>'Age-Level'!C45</f>
        <v>Investiture</v>
      </c>
      <c r="R93" s="603"/>
      <c r="S93" s="374" t="str">
        <f>IF('Age-Level'!M45="A","A","")</f>
        <v/>
      </c>
    </row>
    <row r="94" spans="1:22" x14ac:dyDescent="0.2">
      <c r="A94" s="416"/>
      <c r="B94" s="378" t="str">
        <f>Journey!B42</f>
        <v>Aware</v>
      </c>
      <c r="C94" s="374" t="str">
        <f>IF(Journey!M22="C","C",IF(Journey!M22="P","P",""))</f>
        <v/>
      </c>
      <c r="E94" s="369"/>
      <c r="F94" s="370" t="str">
        <f>Badges!C410</f>
        <v>Ask an expert to teach you the</v>
      </c>
      <c r="G94" s="372" t="str">
        <f>IF(Badges!M410="A","A"," ")</f>
        <v xml:space="preserve"> </v>
      </c>
      <c r="I94" s="369"/>
      <c r="J94" s="370" t="str">
        <f>Badges!C483</f>
        <v>Clean up a hiking trail-or clear a new</v>
      </c>
      <c r="K94" s="372" t="str">
        <f>IF(Badges!M483="A","A"," ")</f>
        <v xml:space="preserve"> </v>
      </c>
      <c r="M94" s="369"/>
      <c r="N94" s="370" t="str">
        <f>Badges!C580</f>
        <v>Plan with friends</v>
      </c>
      <c r="O94" s="372" t="str">
        <f>IF(Badges!M580="A","A"," ")</f>
        <v xml:space="preserve"> </v>
      </c>
      <c r="Q94" s="603" t="str">
        <f>'Age-Level'!C46</f>
        <v>Rededication (1st year)</v>
      </c>
      <c r="R94" s="603"/>
      <c r="S94" s="384" t="str">
        <f>IF('Age-Level'!M46="C","C","")</f>
        <v/>
      </c>
    </row>
    <row r="95" spans="1:22" x14ac:dyDescent="0.2">
      <c r="A95" s="416"/>
      <c r="B95" s="378" t="str">
        <f>Journey!B48</f>
        <v>Alert</v>
      </c>
      <c r="C95" s="374" t="str">
        <f>IF(Journey!M31="C","C",IF(Journey!M31="P","P",""))</f>
        <v/>
      </c>
      <c r="E95" s="369"/>
      <c r="F95" s="370" t="str">
        <f>Badges!C411</f>
        <v>Watch candidates for elected office</v>
      </c>
      <c r="G95" s="372" t="str">
        <f>IF(Badges!M411="A","A"," ")</f>
        <v xml:space="preserve"> </v>
      </c>
      <c r="I95" s="369"/>
      <c r="J95" s="370" t="str">
        <f>Badges!C484</f>
        <v>Help clear an invasive species from</v>
      </c>
      <c r="K95" s="372" t="str">
        <f>IF(Badges!M484="A","A"," ")</f>
        <v xml:space="preserve"> </v>
      </c>
      <c r="M95" s="369"/>
      <c r="N95" s="370" t="str">
        <f>Badges!C581</f>
        <v>Plan with your family</v>
      </c>
      <c r="O95" s="372" t="str">
        <f>IF(Badges!M581="A","A"," ")</f>
        <v xml:space="preserve"> </v>
      </c>
      <c r="Q95" s="603" t="str">
        <f>'Age-Level'!C47</f>
        <v>Rededication (2nd year)</v>
      </c>
      <c r="R95" s="603"/>
      <c r="S95" s="384" t="str">
        <f>IF('Age-Level'!M47="C","C","")</f>
        <v/>
      </c>
      <c r="U95" s="367"/>
      <c r="V95" s="367"/>
    </row>
    <row r="96" spans="1:22" x14ac:dyDescent="0.2">
      <c r="A96" s="416"/>
      <c r="B96" s="378" t="str">
        <f>Journey!B55</f>
        <v>Affirm</v>
      </c>
      <c r="C96" s="374" t="str">
        <f>IF(Journey!M34="C","C",IF(Journey!M34="P","P",""))</f>
        <v/>
      </c>
      <c r="E96" s="369"/>
      <c r="F96" s="370" t="str">
        <f>Badges!C412</f>
        <v>Understand a famous debate in</v>
      </c>
      <c r="G96" s="372" t="str">
        <f>IF(Badges!M412="A","A"," ")</f>
        <v xml:space="preserve"> </v>
      </c>
      <c r="I96" s="369"/>
      <c r="J96" s="370" t="str">
        <f>Badges!C485</f>
        <v>Help with three general-maintenance</v>
      </c>
      <c r="K96" s="372" t="str">
        <f>IF(Badges!M485="A","A"," ")</f>
        <v xml:space="preserve"> </v>
      </c>
      <c r="M96" s="369"/>
      <c r="N96" s="370" t="str">
        <f>Badges!C582</f>
        <v>Plan over and over again</v>
      </c>
      <c r="O96" s="372" t="str">
        <f>IF(Badges!M582="A","A"," ")</f>
        <v xml:space="preserve"> </v>
      </c>
      <c r="Q96" s="603" t="str">
        <f>'Age-Level'!C48</f>
        <v>Rededication (3rd year)</v>
      </c>
      <c r="R96" s="603"/>
      <c r="S96" s="384" t="str">
        <f>IF('Age-Level'!M48="C","C","")</f>
        <v/>
      </c>
      <c r="U96" s="367"/>
      <c r="V96" s="367"/>
    </row>
    <row r="97" spans="1:23" x14ac:dyDescent="0.2">
      <c r="A97" s="376"/>
      <c r="B97" s="378" t="str">
        <f>Journey!B62</f>
        <v>Leader in Action</v>
      </c>
      <c r="C97" s="374" t="str">
        <f>IF(Journey!M43="C","C",IF(Journey!M43="P","P",""))</f>
        <v/>
      </c>
      <c r="E97" s="369">
        <v>4</v>
      </c>
      <c r="F97" s="370" t="str">
        <f>Badges!C413</f>
        <v>Understand a compromise</v>
      </c>
      <c r="G97" s="371"/>
      <c r="I97" s="369">
        <v>5</v>
      </c>
      <c r="J97" s="370" t="str">
        <f>Badges!C486</f>
        <v>Enjoy Girl Scout traditions</v>
      </c>
      <c r="K97" s="371"/>
      <c r="M97" s="583" t="str">
        <f>Badges!B586</f>
        <v>Business Plan</v>
      </c>
      <c r="N97" s="584"/>
      <c r="O97" s="584"/>
      <c r="Q97" s="603" t="str">
        <f>'Age-Level'!C49</f>
        <v>Rededication (4th year)</v>
      </c>
      <c r="R97" s="603"/>
      <c r="S97" s="384" t="str">
        <f>IF('Age-Level'!M49="C","C","")</f>
        <v/>
      </c>
      <c r="U97" s="367"/>
      <c r="V97" s="367"/>
    </row>
    <row r="98" spans="1:23" ht="14.25" customHeight="1" x14ac:dyDescent="0.2">
      <c r="B98" s="420" t="str">
        <f>Journey!A75</f>
        <v>MEdia</v>
      </c>
      <c r="C98" s="421"/>
      <c r="E98" s="369"/>
      <c r="F98" s="370" t="str">
        <f>Badges!C414</f>
        <v>A community compromise</v>
      </c>
      <c r="G98" s="372" t="str">
        <f>IF(Badges!M414="A","A"," ")</f>
        <v xml:space="preserve"> </v>
      </c>
      <c r="I98" s="369"/>
      <c r="J98" s="370" t="str">
        <f>Badges!C487</f>
        <v>Make a tradition "to do" list</v>
      </c>
      <c r="K98" s="372" t="str">
        <f>IF(Badges!M487="A","A"," ")</f>
        <v xml:space="preserve"> </v>
      </c>
      <c r="M98" s="369">
        <v>1</v>
      </c>
      <c r="N98" s="370" t="str">
        <f>Badges!C587</f>
        <v>Write your mission statement and</v>
      </c>
      <c r="O98" s="371"/>
      <c r="Q98" s="603" t="str">
        <f>'Age-Level'!C50</f>
        <v>Rededication (5th year)</v>
      </c>
      <c r="R98" s="603"/>
      <c r="S98" s="384" t="str">
        <f>IF('Age-Level'!M50="C","C","")</f>
        <v/>
      </c>
      <c r="U98" s="367"/>
      <c r="V98" s="367"/>
    </row>
    <row r="99" spans="1:23" x14ac:dyDescent="0.2">
      <c r="B99" s="378" t="str">
        <f>Journey!C77</f>
        <v>Monitor</v>
      </c>
      <c r="C99" s="374" t="str">
        <f>IF(Journey!M78="C","C",IF(Journey!M78="P","P",""))</f>
        <v/>
      </c>
      <c r="E99" s="369"/>
      <c r="F99" s="370" t="str">
        <f>Badges!C415</f>
        <v>A family or friendship compromise</v>
      </c>
      <c r="G99" s="372" t="str">
        <f>IF(Badges!M415="A","A"," ")</f>
        <v xml:space="preserve"> </v>
      </c>
      <c r="I99" s="369"/>
      <c r="J99" s="370" t="str">
        <f>Badges!C488</f>
        <v>Go global</v>
      </c>
      <c r="K99" s="372" t="str">
        <f>IF(Badges!M488="A","A"," ")</f>
        <v xml:space="preserve"> </v>
      </c>
      <c r="M99" s="369"/>
      <c r="N99" s="370" t="str">
        <f>Badges!C588</f>
        <v>A mission statement is a short</v>
      </c>
      <c r="O99" s="372" t="str">
        <f>IF(Badges!M588="A","A"," ")</f>
        <v xml:space="preserve"> </v>
      </c>
      <c r="Q99" s="586" t="str">
        <f>'Age-Level'!B51</f>
        <v>My Promise, My Faith (Year 1)</v>
      </c>
      <c r="R99" s="598"/>
      <c r="S99" s="384"/>
      <c r="U99" s="422"/>
      <c r="V99" s="423"/>
      <c r="W99" s="425"/>
    </row>
    <row r="100" spans="1:23" x14ac:dyDescent="0.2">
      <c r="B100" s="378" t="str">
        <f>Journey!C80</f>
        <v>Influence</v>
      </c>
      <c r="C100" s="374" t="str">
        <f>IF(Journey!M81="C","C",IF(Journey!M81="P","P",""))</f>
        <v/>
      </c>
      <c r="E100" s="369"/>
      <c r="F100" s="370" t="str">
        <f>Badges!C416</f>
        <v>A state or national compromise</v>
      </c>
      <c r="G100" s="372" t="str">
        <f>IF(Badges!M416="A","A"," ")</f>
        <v xml:space="preserve"> </v>
      </c>
      <c r="I100" s="369"/>
      <c r="J100" s="370" t="str">
        <f>Badges!C489</f>
        <v>Learn the history of your Girl Scout</v>
      </c>
      <c r="K100" s="372" t="str">
        <f>IF(Badges!M489="A","A"," ")</f>
        <v xml:space="preserve"> </v>
      </c>
      <c r="M100" s="369">
        <v>2</v>
      </c>
      <c r="N100" s="370" t="str">
        <f>Badges!C589</f>
        <v>Increase your customer base</v>
      </c>
      <c r="O100" s="371"/>
      <c r="Q100" s="393">
        <v>1</v>
      </c>
      <c r="R100" s="418" t="str">
        <f>'Age-Level'!C52</f>
        <v>Choose one line from the Law</v>
      </c>
      <c r="S100" s="384" t="str">
        <f>IF('Age-Level'!M52="A","A","")</f>
        <v/>
      </c>
      <c r="U100" s="367"/>
      <c r="V100" s="367"/>
    </row>
    <row r="101" spans="1:23" x14ac:dyDescent="0.2">
      <c r="B101" s="378" t="str">
        <f>Journey!C83</f>
        <v>Cultivate</v>
      </c>
      <c r="C101" s="374" t="str">
        <f>IF(Journey!M84="C","C",IF(Journey!M84="P","P",""))</f>
        <v/>
      </c>
      <c r="E101" s="369">
        <v>5</v>
      </c>
      <c r="F101" s="370" t="str">
        <f>Badges!C417</f>
        <v>Find common ground through</v>
      </c>
      <c r="G101" s="371"/>
      <c r="I101" s="583" t="str">
        <f>Badges!B492</f>
        <v>Trees</v>
      </c>
      <c r="J101" s="584"/>
      <c r="K101" s="584"/>
      <c r="M101" s="369"/>
      <c r="N101" s="370" t="str">
        <f>Badges!C590</f>
        <v>What's the number one reason</v>
      </c>
      <c r="O101" s="372" t="str">
        <f>IF(Badges!M590="A","A"," ")</f>
        <v xml:space="preserve"> </v>
      </c>
      <c r="Q101" s="392">
        <v>2</v>
      </c>
      <c r="R101" s="418" t="str">
        <f>'Age-Level'!C53</f>
        <v>Find a woman in your community</v>
      </c>
      <c r="S101" s="384" t="str">
        <f>IF('Age-Level'!M53="A","A","")</f>
        <v/>
      </c>
      <c r="U101" s="367"/>
      <c r="V101" s="367"/>
    </row>
    <row r="102" spans="1:23" x14ac:dyDescent="0.2">
      <c r="B102" s="378" t="str">
        <f>Journey!B86</f>
        <v>Leader in Action</v>
      </c>
      <c r="C102" s="374" t="str">
        <f>IF(Journey!M96="C","C",IF(Journey!M96="P","P",""))</f>
        <v/>
      </c>
      <c r="E102" s="369"/>
      <c r="F102" s="370" t="str">
        <f>Badges!C418</f>
        <v>Mediate a cookie conflict</v>
      </c>
      <c r="G102" s="372" t="str">
        <f>IF(Badges!M418="A","A"," ")</f>
        <v xml:space="preserve"> </v>
      </c>
      <c r="I102" s="369">
        <v>1</v>
      </c>
      <c r="J102" s="370" t="str">
        <f>Badges!C493</f>
        <v>Try some tree fun</v>
      </c>
      <c r="K102" s="371"/>
      <c r="M102" s="369">
        <v>3</v>
      </c>
      <c r="N102" s="370" t="str">
        <f>Badges!C591</f>
        <v>Get into the details</v>
      </c>
      <c r="O102" s="371"/>
      <c r="Q102" s="392">
        <v>3</v>
      </c>
      <c r="R102" s="418" t="str">
        <f>'Age-Level'!C54</f>
        <v>Gather three inspirational quotes</v>
      </c>
      <c r="S102" s="384" t="str">
        <f>IF('Age-Level'!M54="A","A","")</f>
        <v/>
      </c>
      <c r="U102" s="367"/>
      <c r="V102" s="367"/>
    </row>
    <row r="103" spans="1:23" x14ac:dyDescent="0.2">
      <c r="B103" s="386"/>
      <c r="C103" s="386"/>
      <c r="E103" s="369"/>
      <c r="F103" s="370" t="str">
        <f>Badges!C419</f>
        <v>Mediate with a pro</v>
      </c>
      <c r="G103" s="372" t="str">
        <f>IF(Badges!M419="A","A"," ")</f>
        <v xml:space="preserve"> </v>
      </c>
      <c r="I103" s="369"/>
      <c r="J103" s="370" t="str">
        <f>Badges!C494</f>
        <v>Take a tree trip</v>
      </c>
      <c r="K103" s="372" t="str">
        <f>IF(Badges!M494="A","A"," ")</f>
        <v xml:space="preserve"> </v>
      </c>
      <c r="M103" s="369"/>
      <c r="N103" s="370" t="str">
        <f>Badges!C592</f>
        <v>Decide what you want to do with</v>
      </c>
      <c r="O103" s="372" t="str">
        <f>IF(Badges!M592="A","A"," ")</f>
        <v xml:space="preserve"> </v>
      </c>
      <c r="Q103" s="392">
        <v>4</v>
      </c>
      <c r="R103" s="418" t="str">
        <f>'Age-Level'!C55</f>
        <v>Make something to remind you</v>
      </c>
      <c r="S103" s="384" t="str">
        <f>IF('Age-Level'!M55="A","A","")</f>
        <v/>
      </c>
      <c r="U103" s="367"/>
      <c r="V103" s="367"/>
    </row>
    <row r="104" spans="1:23" x14ac:dyDescent="0.2">
      <c r="A104" s="578" t="s">
        <v>149</v>
      </c>
      <c r="B104" s="579"/>
      <c r="C104" s="579"/>
      <c r="E104" s="369"/>
      <c r="F104" s="370" t="str">
        <f>Badges!C420</f>
        <v>Suggest solutions for a current</v>
      </c>
      <c r="G104" s="372" t="str">
        <f>IF(Badges!M420="A","A"," ")</f>
        <v xml:space="preserve"> </v>
      </c>
      <c r="I104" s="369"/>
      <c r="J104" s="370" t="str">
        <f>Badges!C495</f>
        <v>Design a tree house</v>
      </c>
      <c r="K104" s="372" t="str">
        <f>IF(Badges!M495="A","A"," ")</f>
        <v xml:space="preserve"> </v>
      </c>
      <c r="M104" s="369">
        <v>4</v>
      </c>
      <c r="N104" s="370" t="str">
        <f>Badges!C593</f>
        <v>Make a risk management plan</v>
      </c>
      <c r="O104" s="371"/>
      <c r="Q104" s="392">
        <v>5</v>
      </c>
      <c r="R104" s="418" t="str">
        <f>'Age-Level'!C56</f>
        <v xml:space="preserve">Make a commitment to live what </v>
      </c>
      <c r="S104" s="384" t="str">
        <f>IF('Age-Level'!M56="A","A","")</f>
        <v/>
      </c>
      <c r="U104" s="367"/>
      <c r="V104" s="367"/>
    </row>
    <row r="105" spans="1:23" x14ac:dyDescent="0.2">
      <c r="A105" s="381"/>
      <c r="B105" s="419" t="str">
        <f>Bridging!B6</f>
        <v>Pass It On!</v>
      </c>
      <c r="C105" s="373" t="str">
        <f>IF(Bridging!M10="C","C",IF(Bridging!M10="P","P",""))</f>
        <v/>
      </c>
      <c r="E105" s="583" t="str">
        <f>Badges!B423</f>
        <v>New Cuisines</v>
      </c>
      <c r="F105" s="584"/>
      <c r="G105" s="584"/>
      <c r="I105" s="369"/>
      <c r="J105" s="370" t="str">
        <f>Badges!C496</f>
        <v>Cook a tree dish</v>
      </c>
      <c r="K105" s="372" t="str">
        <f>IF(Badges!M496="A","A"," ")</f>
        <v xml:space="preserve"> </v>
      </c>
      <c r="M105" s="369"/>
      <c r="N105" s="370" t="str">
        <f>Badges!C594</f>
        <v>A risk management plan gets you</v>
      </c>
      <c r="O105" s="372" t="str">
        <f>IF(Badges!M594="A","A"," ")</f>
        <v xml:space="preserve"> </v>
      </c>
      <c r="Q105" s="586" t="str">
        <f>'Age-Level'!B58</f>
        <v>My Promise, My Faith (Year 2)</v>
      </c>
      <c r="R105" s="598"/>
      <c r="S105" s="384"/>
      <c r="U105" s="367"/>
      <c r="V105" s="367"/>
    </row>
    <row r="106" spans="1:23" x14ac:dyDescent="0.2">
      <c r="A106" s="381"/>
      <c r="B106" s="382" t="str">
        <f>Bridging!B11</f>
        <v>Look Ahead!</v>
      </c>
      <c r="C106" s="373" t="str">
        <f>IF(Bridging!M15="C","C",IF(Bridging!M15="P","P",""))</f>
        <v/>
      </c>
      <c r="E106" s="369">
        <v>1</v>
      </c>
      <c r="F106" s="370" t="str">
        <f>Badges!C424</f>
        <v>Make a dish from another country</v>
      </c>
      <c r="G106" s="371"/>
      <c r="I106" s="369">
        <v>2</v>
      </c>
      <c r="J106" s="370" t="str">
        <f>Badges!C497</f>
        <v>Dig into the amazing science of</v>
      </c>
      <c r="K106" s="371"/>
      <c r="M106" s="369">
        <v>5</v>
      </c>
      <c r="N106" s="370" t="str">
        <f>Badges!C595</f>
        <v>Get expert feedback on your plan</v>
      </c>
      <c r="O106" s="371"/>
      <c r="Q106" s="393">
        <v>1</v>
      </c>
      <c r="R106" s="418" t="str">
        <f>'Age-Level'!C59</f>
        <v>Choose one line from the Law</v>
      </c>
      <c r="S106" s="384" t="str">
        <f>IF('Age-Level'!M59="A","A","")</f>
        <v/>
      </c>
      <c r="U106" s="367"/>
      <c r="V106" s="367"/>
    </row>
    <row r="107" spans="1:23" x14ac:dyDescent="0.2">
      <c r="A107" s="381"/>
      <c r="B107" s="418" t="str">
        <f>Bridging!C16</f>
        <v>Plan a Ceremony</v>
      </c>
      <c r="C107" s="373" t="str">
        <f>IF(Bridging!M17="C","C",IF(Bridging!M17="P","P",""))</f>
        <v/>
      </c>
      <c r="E107" s="369"/>
      <c r="F107" s="370" t="str">
        <f>Badges!C425</f>
        <v>Cook something from an area of the</v>
      </c>
      <c r="G107" s="372" t="str">
        <f>IF(Badges!M425="A","A"," ")</f>
        <v xml:space="preserve"> </v>
      </c>
      <c r="I107" s="369"/>
      <c r="J107" s="370" t="str">
        <f>Badges!C498</f>
        <v>Be a naturalist in your neighborhood</v>
      </c>
      <c r="K107" s="372" t="str">
        <f>IF(Badges!M498="A","A"," ")</f>
        <v xml:space="preserve"> </v>
      </c>
      <c r="M107" s="369"/>
      <c r="N107" s="370" t="str">
        <f>Badges!C596</f>
        <v>Once you have your business plan</v>
      </c>
      <c r="O107" s="372" t="str">
        <f>IF(Badges!M596="A","A"," ")</f>
        <v xml:space="preserve"> </v>
      </c>
      <c r="Q107" s="392">
        <v>2</v>
      </c>
      <c r="R107" s="418" t="str">
        <f>'Age-Level'!C60</f>
        <v>Find a woman in your community</v>
      </c>
      <c r="S107" s="384" t="str">
        <f>IF('Age-Level'!M60="A","A","")</f>
        <v/>
      </c>
      <c r="U107" s="367"/>
      <c r="V107" s="367"/>
    </row>
    <row r="108" spans="1:23" x14ac:dyDescent="0.2">
      <c r="B108" s="383" t="s">
        <v>150</v>
      </c>
      <c r="C108" s="373" t="str">
        <f>IF(Bridging!M18="C","C",IF(Bridging!M18="P","P",""))</f>
        <v/>
      </c>
      <c r="E108" s="369"/>
      <c r="F108" s="370" t="str">
        <f>Badges!C426</f>
        <v>Find a relative, friend, or neighbor</v>
      </c>
      <c r="G108" s="372" t="str">
        <f>IF(Badges!M426="A","A"," ")</f>
        <v xml:space="preserve"> </v>
      </c>
      <c r="I108" s="369"/>
      <c r="J108" s="370" t="str">
        <f>Badges!C499</f>
        <v>Sketch and label the parts of a tree</v>
      </c>
      <c r="K108" s="372" t="str">
        <f>IF(Badges!M499="A","A"," ")</f>
        <v xml:space="preserve"> </v>
      </c>
      <c r="M108" s="583" t="str">
        <f>Badges!B612</f>
        <v>Think Big</v>
      </c>
      <c r="N108" s="584"/>
      <c r="O108" s="584"/>
      <c r="Q108" s="392">
        <v>3</v>
      </c>
      <c r="R108" s="418" t="str">
        <f>'Age-Level'!C61</f>
        <v>Gather three inspirational quotes</v>
      </c>
      <c r="S108" s="384" t="str">
        <f>IF('Age-Level'!M61="A","A","")</f>
        <v/>
      </c>
      <c r="U108" s="367"/>
      <c r="V108" s="367"/>
    </row>
    <row r="109" spans="1:23" x14ac:dyDescent="0.2">
      <c r="B109" s="377"/>
      <c r="C109" s="425"/>
      <c r="E109" s="369"/>
      <c r="F109" s="370" t="str">
        <f>Badges!C427</f>
        <v>Let a particular ingredient be your</v>
      </c>
      <c r="G109" s="372" t="str">
        <f>IF(Badges!M427="A","A"," ")</f>
        <v xml:space="preserve"> </v>
      </c>
      <c r="I109" s="369"/>
      <c r="J109" s="370" t="str">
        <f>Badges!C500</f>
        <v>Delve into the forest life cycle</v>
      </c>
      <c r="K109" s="372" t="str">
        <f>IF(Badges!M500="A","A"," ")</f>
        <v xml:space="preserve"> </v>
      </c>
      <c r="M109" s="369">
        <v>1</v>
      </c>
      <c r="N109" s="370" t="str">
        <f>Badges!C613</f>
        <v>Come up with a big idea</v>
      </c>
      <c r="O109" s="371"/>
      <c r="Q109" s="392">
        <v>4</v>
      </c>
      <c r="R109" s="418" t="str">
        <f>'Age-Level'!C62</f>
        <v>Make something to remind you</v>
      </c>
      <c r="S109" s="384" t="str">
        <f>IF('Age-Level'!M62="A","A","")</f>
        <v/>
      </c>
      <c r="U109" s="367"/>
      <c r="V109" s="367"/>
    </row>
    <row r="110" spans="1:23" x14ac:dyDescent="0.2">
      <c r="A110" s="583" t="str">
        <f>Badges!B354</f>
        <v>Comic Artist</v>
      </c>
      <c r="B110" s="584"/>
      <c r="C110" s="584"/>
      <c r="E110" s="369">
        <v>2</v>
      </c>
      <c r="F110" s="370" t="str">
        <f>Badges!C428</f>
        <v>Discover a dish from another region</v>
      </c>
      <c r="G110" s="371"/>
      <c r="I110" s="369">
        <v>3</v>
      </c>
      <c r="J110" s="370" t="str">
        <f>Badges!C501</f>
        <v>Make a creative project starring</v>
      </c>
      <c r="K110" s="371"/>
      <c r="M110" s="369"/>
      <c r="N110" s="370" t="str">
        <f>Badges!C614</f>
        <v>As you and your friends think about</v>
      </c>
      <c r="O110" s="372" t="str">
        <f>IF(Badges!M614="A","A"," ")</f>
        <v xml:space="preserve"> </v>
      </c>
      <c r="Q110" s="392">
        <v>5</v>
      </c>
      <c r="R110" s="418" t="str">
        <f>'Age-Level'!C63</f>
        <v xml:space="preserve">Make a commitment to live what </v>
      </c>
      <c r="S110" s="384" t="str">
        <f>IF('Age-Level'!M63="A","A","")</f>
        <v/>
      </c>
      <c r="U110" s="423"/>
      <c r="V110" s="423"/>
      <c r="W110" s="425"/>
    </row>
    <row r="111" spans="1:23" x14ac:dyDescent="0.2">
      <c r="A111" s="369">
        <v>1</v>
      </c>
      <c r="B111" s="370" t="str">
        <f>Badges!C355</f>
        <v>Delve into the world of comics</v>
      </c>
      <c r="C111" s="371"/>
      <c r="E111" s="369"/>
      <c r="F111" s="370" t="str">
        <f>Badges!C429</f>
        <v>Put together a meal based on a food</v>
      </c>
      <c r="G111" s="372" t="str">
        <f>IF(Badges!M429="A","A"," ")</f>
        <v xml:space="preserve"> </v>
      </c>
      <c r="I111" s="369"/>
      <c r="J111" s="370" t="str">
        <f>Badges!C502</f>
        <v>Get tree crafty</v>
      </c>
      <c r="K111" s="372" t="str">
        <f>IF(Badges!M502="A","A"," ")</f>
        <v xml:space="preserve"> </v>
      </c>
      <c r="M111" s="369">
        <v>2</v>
      </c>
      <c r="N111" s="370" t="str">
        <f>Badges!C615</f>
        <v>Take your sales to the next level</v>
      </c>
      <c r="O111" s="371"/>
      <c r="Q111" s="586" t="str">
        <f>'Age-Level'!B65</f>
        <v>My Promise, My Faith (Year 3)</v>
      </c>
      <c r="R111" s="598"/>
      <c r="S111" s="384"/>
      <c r="U111" s="367"/>
      <c r="V111" s="367"/>
    </row>
    <row r="112" spans="1:23" x14ac:dyDescent="0.2">
      <c r="A112" s="369"/>
      <c r="B112" s="370" t="str">
        <f>Badges!C356</f>
        <v>Collect comic strips from the</v>
      </c>
      <c r="C112" s="372" t="str">
        <f>IF(Badges!M356="A","A"," ")</f>
        <v xml:space="preserve"> </v>
      </c>
      <c r="E112" s="369"/>
      <c r="F112" s="370" t="str">
        <f>Badges!C430</f>
        <v>Research and cook a regional</v>
      </c>
      <c r="G112" s="372" t="str">
        <f>IF(Badges!M430="A","A"," ")</f>
        <v xml:space="preserve"> </v>
      </c>
      <c r="I112" s="369"/>
      <c r="J112" s="370" t="str">
        <f>Badges!C503</f>
        <v>Capture a tree on your convas or the</v>
      </c>
      <c r="K112" s="372" t="str">
        <f>IF(Badges!M503="A","A"," ")</f>
        <v xml:space="preserve"> </v>
      </c>
      <c r="M112" s="369"/>
      <c r="N112" s="370" t="str">
        <f>Badges!C616</f>
        <v>When you have a big goal, you have</v>
      </c>
      <c r="O112" s="372" t="str">
        <f>IF(Badges!M616="A","A"," ")</f>
        <v xml:space="preserve"> </v>
      </c>
      <c r="Q112" s="393">
        <v>1</v>
      </c>
      <c r="R112" s="418" t="str">
        <f>'Age-Level'!C66</f>
        <v>Choose one line from the Law</v>
      </c>
      <c r="S112" s="384" t="str">
        <f>IF('Age-Level'!M66="A","A","")</f>
        <v/>
      </c>
      <c r="U112" s="367"/>
      <c r="V112" s="367"/>
    </row>
    <row r="113" spans="1:22" x14ac:dyDescent="0.2">
      <c r="A113" s="369"/>
      <c r="B113" s="370" t="str">
        <f>Badges!C357</f>
        <v>Visit with a comic artist</v>
      </c>
      <c r="C113" s="372" t="str">
        <f>IF(Badges!M357="A","A"," ")</f>
        <v xml:space="preserve"> </v>
      </c>
      <c r="E113" s="369"/>
      <c r="F113" s="370" t="str">
        <f>Badges!C431</f>
        <v>Find out how well you know your</v>
      </c>
      <c r="G113" s="372" t="str">
        <f>IF(Badges!M431="A","A"," ")</f>
        <v xml:space="preserve"> </v>
      </c>
      <c r="I113" s="369"/>
      <c r="J113" s="370" t="str">
        <f>Badges!C504</f>
        <v>Create your own tree legend</v>
      </c>
      <c r="K113" s="372" t="str">
        <f>IF(Badges!M504="A","A"," ")</f>
        <v xml:space="preserve"> </v>
      </c>
      <c r="M113" s="369">
        <v>3</v>
      </c>
      <c r="N113" s="370" t="str">
        <f>Badges!C617</f>
        <v>Sell your big dream to others</v>
      </c>
      <c r="O113" s="371"/>
      <c r="Q113" s="392">
        <v>2</v>
      </c>
      <c r="R113" s="418" t="str">
        <f>'Age-Level'!C67</f>
        <v>Find a woman in your community</v>
      </c>
      <c r="S113" s="384" t="str">
        <f>IF('Age-Level'!M67="A","A","")</f>
        <v/>
      </c>
      <c r="U113" s="367"/>
      <c r="V113" s="367"/>
    </row>
    <row r="114" spans="1:22" x14ac:dyDescent="0.2">
      <c r="A114" s="369"/>
      <c r="B114" s="370" t="str">
        <f>Badges!C358</f>
        <v>Make sticky-note comics</v>
      </c>
      <c r="C114" s="372" t="str">
        <f>IF(Badges!M358="A","A"," ")</f>
        <v xml:space="preserve"> </v>
      </c>
      <c r="E114" s="369">
        <v>3</v>
      </c>
      <c r="F114" s="370" t="str">
        <f>Badges!C432</f>
        <v>Whip up a dish from another time</v>
      </c>
      <c r="G114" s="371"/>
      <c r="I114" s="369">
        <v>4</v>
      </c>
      <c r="J114" s="370" t="str">
        <f>Badges!C505</f>
        <v>Explore the connection between</v>
      </c>
      <c r="K114" s="371"/>
      <c r="M114" s="369"/>
      <c r="N114" s="370" t="str">
        <f>Badges!C618</f>
        <v>Whether you're using your cookie</v>
      </c>
      <c r="O114" s="372" t="str">
        <f>IF(Badges!M618="A","A"," ")</f>
        <v xml:space="preserve"> </v>
      </c>
      <c r="Q114" s="392">
        <v>3</v>
      </c>
      <c r="R114" s="418" t="str">
        <f>'Age-Level'!C68</f>
        <v>Gather three inspirational quotes</v>
      </c>
      <c r="S114" s="384" t="str">
        <f>IF('Age-Level'!M68="A","A","")</f>
        <v/>
      </c>
      <c r="U114" s="367"/>
      <c r="V114" s="367"/>
    </row>
    <row r="115" spans="1:22" x14ac:dyDescent="0.2">
      <c r="A115" s="369">
        <v>2</v>
      </c>
      <c r="B115" s="370" t="str">
        <f>Badges!C359</f>
        <v>Choose a story to tell</v>
      </c>
      <c r="C115" s="371"/>
      <c r="E115" s="369"/>
      <c r="F115" s="370" t="str">
        <f>Badges!C433</f>
        <v>Try a recipe inspired by a historical</v>
      </c>
      <c r="G115" s="372" t="str">
        <f>IF(Badges!M433="A","A"," ")</f>
        <v xml:space="preserve"> </v>
      </c>
      <c r="I115" s="369"/>
      <c r="J115" s="370" t="str">
        <f>Badges!C506</f>
        <v>Debate logging, clear-cutting, and</v>
      </c>
      <c r="K115" s="372" t="str">
        <f>IF(Badges!M506="A","A"," ")</f>
        <v xml:space="preserve"> </v>
      </c>
      <c r="M115" s="369">
        <v>4</v>
      </c>
      <c r="N115" s="370" t="str">
        <f>Badges!C619</f>
        <v>Ask experts to help you take your</v>
      </c>
      <c r="O115" s="371"/>
      <c r="Q115" s="392">
        <v>4</v>
      </c>
      <c r="R115" s="418" t="str">
        <f>'Age-Level'!C69</f>
        <v>Make something to remind you</v>
      </c>
      <c r="S115" s="384" t="str">
        <f>IF('Age-Level'!M69="A","A","")</f>
        <v/>
      </c>
      <c r="U115" s="367"/>
      <c r="V115" s="367"/>
    </row>
    <row r="116" spans="1:22" x14ac:dyDescent="0.2">
      <c r="A116" s="369"/>
      <c r="B116" s="370" t="str">
        <f>Badges!C360</f>
        <v>Think of a story from your life</v>
      </c>
      <c r="C116" s="372" t="str">
        <f>IF(Badges!M360="A","A"," ")</f>
        <v xml:space="preserve"> </v>
      </c>
      <c r="E116" s="369"/>
      <c r="F116" s="370" t="str">
        <f>Badges!C434</f>
        <v>Ask a grandparent or other relative</v>
      </c>
      <c r="G116" s="372" t="str">
        <f>IF(Badges!M434="A","A"," ")</f>
        <v xml:space="preserve"> </v>
      </c>
      <c r="I116" s="369"/>
      <c r="J116" s="370" t="str">
        <f>Badges!C507</f>
        <v>Chart how wood travels</v>
      </c>
      <c r="K116" s="372" t="str">
        <f>IF(Badges!M507="A","A"," ")</f>
        <v xml:space="preserve"> </v>
      </c>
      <c r="M116" s="369"/>
      <c r="N116" s="370" t="str">
        <f>Badges!C620</f>
        <v>Show your plan to a businesswoman</v>
      </c>
      <c r="O116" s="372" t="str">
        <f>IF(Badges!M620="A","A"," ")</f>
        <v xml:space="preserve"> </v>
      </c>
      <c r="Q116" s="392">
        <v>5</v>
      </c>
      <c r="R116" s="418" t="str">
        <f>'Age-Level'!C70</f>
        <v xml:space="preserve">Make a commitment to live what </v>
      </c>
      <c r="S116" s="384" t="str">
        <f>IF('Age-Level'!M70="A","A","")</f>
        <v/>
      </c>
    </row>
    <row r="117" spans="1:22" x14ac:dyDescent="0.2">
      <c r="A117" s="369"/>
      <c r="B117" s="370" t="str">
        <f>Badges!C361</f>
        <v>Think of a story from a book or</v>
      </c>
      <c r="C117" s="372" t="str">
        <f>IF(Badges!M361="A","A"," ")</f>
        <v xml:space="preserve"> </v>
      </c>
      <c r="E117" s="369"/>
      <c r="F117" s="370" t="str">
        <f>Badges!C435</f>
        <v>Pick a piece of the past that excites</v>
      </c>
      <c r="G117" s="372" t="str">
        <f>IF(Badges!M435="A","A"," ")</f>
        <v xml:space="preserve"> </v>
      </c>
      <c r="I117" s="369"/>
      <c r="J117" s="370" t="str">
        <f>Badges!C508</f>
        <v>Create a dream tree garden</v>
      </c>
      <c r="K117" s="372" t="str">
        <f>IF(Badges!M508="A","A"," ")</f>
        <v xml:space="preserve"> </v>
      </c>
      <c r="M117" s="369">
        <v>5</v>
      </c>
      <c r="N117" s="370" t="str">
        <f>Badges!C621</f>
        <v>Share your experience in a big way</v>
      </c>
      <c r="O117" s="371"/>
      <c r="Q117" s="586" t="str">
        <f>'Age-Level'!B72</f>
        <v>Safety Award</v>
      </c>
      <c r="R117" s="598"/>
      <c r="S117" s="384"/>
    </row>
    <row r="118" spans="1:22" x14ac:dyDescent="0.2">
      <c r="A118" s="369"/>
      <c r="B118" s="370" t="str">
        <f>Badges!C362</f>
        <v>Make something up</v>
      </c>
      <c r="C118" s="372" t="str">
        <f>IF(Badges!M362="A","A"," ")</f>
        <v xml:space="preserve"> </v>
      </c>
      <c r="E118" s="369">
        <v>4</v>
      </c>
      <c r="F118" s="370" t="str">
        <f>Badges!C436</f>
        <v>Cook a dish that makes a statement</v>
      </c>
      <c r="G118" s="371"/>
      <c r="I118" s="369">
        <v>5</v>
      </c>
      <c r="J118" s="370" t="str">
        <f>Badges!C509</f>
        <v>Help trees thrive</v>
      </c>
      <c r="K118" s="371"/>
      <c r="M118" s="369"/>
      <c r="N118" s="370" t="str">
        <f>Badges!C622</f>
        <v>Think of innovative ways to let your</v>
      </c>
      <c r="O118" s="372" t="str">
        <f>IF(Badges!M622="A","A"," ")</f>
        <v xml:space="preserve"> </v>
      </c>
      <c r="Q118" s="393">
        <v>1</v>
      </c>
      <c r="R118" s="418" t="str">
        <f>'Age-Level'!C73</f>
        <v>Learn how to make a room safe for a</v>
      </c>
      <c r="S118" s="384" t="str">
        <f>IF('Age-Level'!M73="A","A","")</f>
        <v/>
      </c>
    </row>
    <row r="119" spans="1:22" x14ac:dyDescent="0.2">
      <c r="A119" s="369">
        <v>3</v>
      </c>
      <c r="B119" s="370" t="str">
        <f>Badges!C363</f>
        <v>Draw it out</v>
      </c>
      <c r="C119" s="371"/>
      <c r="E119" s="369"/>
      <c r="F119" s="370" t="str">
        <f>Badges!C437</f>
        <v>Take a processed food you love and</v>
      </c>
      <c r="G119" s="372" t="str">
        <f>IF(Badges!M437="A","A"," ")</f>
        <v xml:space="preserve"> </v>
      </c>
      <c r="I119" s="369"/>
      <c r="J119" s="370" t="str">
        <f>Badges!C510</f>
        <v>Plant a tree</v>
      </c>
      <c r="K119" s="372" t="str">
        <f>IF(Badges!M510="A","A"," ")</f>
        <v xml:space="preserve"> </v>
      </c>
      <c r="M119" s="416"/>
      <c r="N119" s="385"/>
      <c r="O119" s="425"/>
      <c r="Q119" s="392">
        <v>2</v>
      </c>
      <c r="R119" s="418" t="str">
        <f>'Age-Level'!C74</f>
        <v>Find out about water safety</v>
      </c>
      <c r="S119" s="384" t="str">
        <f>IF('Age-Level'!M74="A","A","")</f>
        <v/>
      </c>
    </row>
    <row r="120" spans="1:22" x14ac:dyDescent="0.2">
      <c r="A120" s="369"/>
      <c r="B120" s="370" t="str">
        <f>Badges!C364</f>
        <v>Use tracing paper</v>
      </c>
      <c r="C120" s="372" t="str">
        <f>IF(Badges!M364="A","A"," ")</f>
        <v xml:space="preserve"> </v>
      </c>
      <c r="E120" s="369"/>
      <c r="F120" s="370" t="str">
        <f>Badges!C438</f>
        <v>Choose a veggie protein and find a</v>
      </c>
      <c r="G120" s="372" t="str">
        <f>IF(Badges!M438="A","A"," ")</f>
        <v xml:space="preserve"> </v>
      </c>
      <c r="I120" s="369"/>
      <c r="J120" s="370" t="str">
        <f>Badges!C511</f>
        <v>Tend to a tree somewhere in your</v>
      </c>
      <c r="K120" s="372" t="str">
        <f>IF(Badges!M511="A","A"," ")</f>
        <v xml:space="preserve"> </v>
      </c>
      <c r="Q120" s="392">
        <v>3</v>
      </c>
      <c r="R120" s="418" t="str">
        <f>'Age-Level'!C75</f>
        <v>Teach a Daisy or Brownie what to do if</v>
      </c>
      <c r="S120" s="384" t="str">
        <f>IF('Age-Level'!M75="A","A","")</f>
        <v/>
      </c>
    </row>
    <row r="121" spans="1:22" x14ac:dyDescent="0.2">
      <c r="A121" s="369"/>
      <c r="B121" s="370" t="str">
        <f>Badges!C365</f>
        <v>Do a "free draw."</v>
      </c>
      <c r="C121" s="372" t="str">
        <f>IF(Badges!M365="A","A"," ")</f>
        <v xml:space="preserve"> </v>
      </c>
      <c r="E121" s="369"/>
      <c r="F121" s="370" t="str">
        <f>Badges!C439</f>
        <v>Try a recipe for a special diet</v>
      </c>
      <c r="G121" s="372" t="str">
        <f>IF(Badges!M439="A","A"," ")</f>
        <v xml:space="preserve"> </v>
      </c>
      <c r="I121" s="369"/>
      <c r="J121" s="370" t="str">
        <f>Badges!C512</f>
        <v>Shadow one of the tree caretakers</v>
      </c>
      <c r="K121" s="372" t="str">
        <f>IF(Badges!M512="A","A"," ")</f>
        <v xml:space="preserve"> </v>
      </c>
      <c r="Q121" s="392">
        <v>4</v>
      </c>
      <c r="R121" s="418" t="str">
        <f>'Age-Level'!C76</f>
        <v>With your family, make sure you have</v>
      </c>
      <c r="S121" s="384" t="str">
        <f>IF('Age-Level'!M76="A","A","")</f>
        <v/>
      </c>
    </row>
    <row r="122" spans="1:22" x14ac:dyDescent="0.2">
      <c r="A122" s="369"/>
      <c r="B122" s="370" t="str">
        <f>Badges!C366</f>
        <v>Use a how-to book, video, or</v>
      </c>
      <c r="C122" s="372" t="str">
        <f>IF(Badges!M366="A","A"," ")</f>
        <v xml:space="preserve"> </v>
      </c>
      <c r="E122" s="369">
        <v>5</v>
      </c>
      <c r="F122" s="370" t="str">
        <f>Badges!C440</f>
        <v>Share your dishes on a culinary</v>
      </c>
      <c r="G122" s="371"/>
      <c r="I122" s="583" t="str">
        <f>Badges!B516</f>
        <v>Budgeting</v>
      </c>
      <c r="J122" s="584"/>
      <c r="K122" s="584"/>
      <c r="Q122" s="392">
        <v>5</v>
      </c>
      <c r="R122" s="418" t="str">
        <f>'Age-Level'!C77</f>
        <v>Discuss bullying with your Girl Scout</v>
      </c>
      <c r="S122" s="384" t="str">
        <f>IF('Age-Level'!M77="A","A","")</f>
        <v/>
      </c>
    </row>
    <row r="123" spans="1:22" x14ac:dyDescent="0.2">
      <c r="A123" s="369">
        <v>4</v>
      </c>
      <c r="B123" s="370" t="str">
        <f>Badges!C367</f>
        <v>Frame it in four panels</v>
      </c>
      <c r="C123" s="371"/>
      <c r="E123" s="369"/>
      <c r="F123" s="370" t="str">
        <f>Badges!C441</f>
        <v>Throw a potluck party</v>
      </c>
      <c r="G123" s="372" t="str">
        <f>IF(Badges!M441="A","A"," ")</f>
        <v xml:space="preserve"> </v>
      </c>
      <c r="I123" s="369">
        <v>1</v>
      </c>
      <c r="J123" s="370" t="str">
        <f>Badges!C517</f>
        <v>Practice budgeting for your values</v>
      </c>
      <c r="K123" s="371"/>
      <c r="Q123" s="392"/>
      <c r="R123" s="392"/>
      <c r="S123" s="362"/>
    </row>
    <row r="124" spans="1:22" x14ac:dyDescent="0.2">
      <c r="A124" s="369"/>
      <c r="B124" s="370" t="str">
        <f>Badges!C368</f>
        <v>Use facial expressions</v>
      </c>
      <c r="C124" s="372" t="str">
        <f>IF(Badges!M368="A","A"," ")</f>
        <v xml:space="preserve"> </v>
      </c>
      <c r="E124" s="369"/>
      <c r="F124" s="370" t="str">
        <f>Badges!C442</f>
        <v>Host a "new cuisine" party</v>
      </c>
      <c r="G124" s="372" t="str">
        <f>IF(Badges!M442="A","A"," ")</f>
        <v xml:space="preserve"> </v>
      </c>
      <c r="I124" s="369"/>
      <c r="J124" s="370" t="str">
        <f>Badges!C518</f>
        <v>Create a team values list</v>
      </c>
      <c r="K124" s="372" t="str">
        <f>IF(Badges!M518="A","A"," ")</f>
        <v xml:space="preserve"> </v>
      </c>
      <c r="Q124" s="575"/>
      <c r="R124" s="576"/>
      <c r="S124" s="576"/>
    </row>
    <row r="125" spans="1:22" x14ac:dyDescent="0.2">
      <c r="A125" s="369"/>
      <c r="B125" s="370" t="str">
        <f>Badges!C369</f>
        <v>Use body postures</v>
      </c>
      <c r="C125" s="372" t="str">
        <f>IF(Badges!M369="A","A"," ")</f>
        <v xml:space="preserve"> </v>
      </c>
      <c r="E125" s="369"/>
      <c r="F125" s="370" t="str">
        <f>Badges!C443</f>
        <v>Hold a progressive dinner with</v>
      </c>
      <c r="G125" s="372" t="str">
        <f>IF(Badges!M443="A","A"," ")</f>
        <v xml:space="preserve"> </v>
      </c>
      <c r="I125" s="369"/>
      <c r="J125" s="370" t="str">
        <f>Badges!C519</f>
        <v>Make your own values list</v>
      </c>
      <c r="K125" s="372" t="str">
        <f>IF(Badges!M519="A","A"," ")</f>
        <v xml:space="preserve"> </v>
      </c>
    </row>
    <row r="126" spans="1:22" x14ac:dyDescent="0.2">
      <c r="A126" s="369"/>
      <c r="B126" s="370" t="str">
        <f>Badges!C370</f>
        <v xml:space="preserve">Use both facial expressions and </v>
      </c>
      <c r="C126" s="372" t="str">
        <f>IF(Badges!M370="A","A"," ")</f>
        <v xml:space="preserve"> </v>
      </c>
      <c r="E126" s="583" t="str">
        <f>Badges!B446</f>
        <v>Cadette First Aid</v>
      </c>
      <c r="F126" s="584"/>
      <c r="G126" s="584"/>
      <c r="I126" s="369"/>
      <c r="J126" s="370" t="str">
        <f>Badges!C520</f>
        <v>Find out how other people budget to</v>
      </c>
      <c r="K126" s="372" t="str">
        <f>IF(Badges!M520="A","A"," ")</f>
        <v xml:space="preserve"> </v>
      </c>
    </row>
    <row r="127" spans="1:22" x14ac:dyDescent="0.2">
      <c r="A127" s="369">
        <v>5</v>
      </c>
      <c r="B127" s="370" t="str">
        <f>Badges!C371</f>
        <v>Add the words</v>
      </c>
      <c r="C127" s="371"/>
      <c r="E127" s="369">
        <v>1</v>
      </c>
      <c r="F127" s="370" t="str">
        <f>Badges!C447</f>
        <v>Understand how to care for younger</v>
      </c>
      <c r="G127" s="371"/>
      <c r="I127" s="369">
        <v>2</v>
      </c>
      <c r="J127" s="370" t="str">
        <f>Badges!C521</f>
        <v>Learn to track your spending</v>
      </c>
      <c r="K127" s="371"/>
    </row>
    <row r="128" spans="1:22" x14ac:dyDescent="0.2">
      <c r="A128" s="369"/>
      <c r="B128" s="370" t="str">
        <f>Badges!C372</f>
        <v>Add some dialogue</v>
      </c>
      <c r="C128" s="372" t="str">
        <f>IF(Badges!M372="A","A"," ")</f>
        <v xml:space="preserve"> </v>
      </c>
      <c r="E128" s="369"/>
      <c r="F128" s="370" t="str">
        <f>Badges!C448</f>
        <v>Take a babysitting class</v>
      </c>
      <c r="G128" s="372" t="str">
        <f>IF(Badges!M448="A","A"," ")</f>
        <v xml:space="preserve"> </v>
      </c>
      <c r="I128" s="369"/>
      <c r="J128" s="370" t="str">
        <f>Badges!C522</f>
        <v>Get on the "write" track</v>
      </c>
      <c r="K128" s="372" t="str">
        <f>IF(Badges!M522="A","A"," ")</f>
        <v xml:space="preserve"> </v>
      </c>
    </row>
    <row r="129" spans="1:19" x14ac:dyDescent="0.2">
      <c r="A129" s="369"/>
      <c r="B129" s="370" t="str">
        <f>Badges!C373</f>
        <v>Add thought bubbles</v>
      </c>
      <c r="C129" s="372" t="str">
        <f>IF(Badges!M373="A","A"," ")</f>
        <v xml:space="preserve"> </v>
      </c>
      <c r="E129" s="369"/>
      <c r="F129" s="370" t="str">
        <f>Badges!C449</f>
        <v>Ask a medical professional</v>
      </c>
      <c r="G129" s="372" t="str">
        <f>IF(Badges!M449="A","A"," ")</f>
        <v xml:space="preserve"> </v>
      </c>
      <c r="I129" s="369"/>
      <c r="J129" s="370" t="str">
        <f>Badges!C523</f>
        <v>Spot spending habits</v>
      </c>
      <c r="K129" s="372" t="str">
        <f>IF(Badges!M523="A","A"," ")</f>
        <v xml:space="preserve"> </v>
      </c>
    </row>
    <row r="130" spans="1:19" x14ac:dyDescent="0.2">
      <c r="A130" s="369"/>
      <c r="B130" s="370" t="str">
        <f>Badges!C374</f>
        <v>Run a narrative in separate</v>
      </c>
      <c r="C130" s="372" t="str">
        <f>IF(Badges!M374="A","A"," ")</f>
        <v xml:space="preserve"> </v>
      </c>
      <c r="E130" s="369"/>
      <c r="F130" s="370" t="str">
        <f>Badges!C450</f>
        <v>Talk to child care professionals</v>
      </c>
      <c r="G130" s="372" t="str">
        <f>IF(Badges!M450="A","A"," ")</f>
        <v xml:space="preserve"> </v>
      </c>
      <c r="I130" s="369"/>
      <c r="J130" s="370" t="str">
        <f>Badges!C524</f>
        <v>Pretend you're a psychologist</v>
      </c>
      <c r="K130" s="372" t="str">
        <f>IF(Badges!M524="A","A"," ")</f>
        <v xml:space="preserve"> </v>
      </c>
    </row>
    <row r="131" spans="1:19" x14ac:dyDescent="0.2">
      <c r="A131" s="583" t="str">
        <f>Badges!B377</f>
        <v>Good Sportsmanship</v>
      </c>
      <c r="B131" s="584"/>
      <c r="C131" s="584"/>
      <c r="E131" s="369">
        <v>2</v>
      </c>
      <c r="F131" s="370" t="str">
        <f>Badges!C451</f>
        <v>Know how to use everything in a</v>
      </c>
      <c r="G131" s="371"/>
      <c r="I131" s="369">
        <v>3</v>
      </c>
      <c r="J131" s="370" t="str">
        <f>Badges!C525</f>
        <v>Find out about different ways to save</v>
      </c>
      <c r="K131" s="371"/>
    </row>
    <row r="132" spans="1:19" x14ac:dyDescent="0.2">
      <c r="A132" s="369">
        <v>1</v>
      </c>
      <c r="B132" s="370" t="str">
        <f>Badges!C378</f>
        <v>Create your own definition of</v>
      </c>
      <c r="C132" s="371"/>
      <c r="E132" s="369"/>
      <c r="F132" s="370" t="str">
        <f>Badges!C452</f>
        <v>Talk to a medical professional</v>
      </c>
      <c r="G132" s="372" t="str">
        <f>IF(Badges!M452="A","A"," ")</f>
        <v xml:space="preserve"> </v>
      </c>
      <c r="I132" s="369"/>
      <c r="J132" s="370" t="str">
        <f>Badges!C526</f>
        <v>Do field research</v>
      </c>
      <c r="K132" s="372" t="str">
        <f>IF(Badges!M526="A","A"," ")</f>
        <v xml:space="preserve"> </v>
      </c>
    </row>
    <row r="133" spans="1:19" x14ac:dyDescent="0.2">
      <c r="A133" s="369"/>
      <c r="B133" s="370" t="str">
        <f>Badges!C379</f>
        <v>Go to a sports event</v>
      </c>
      <c r="C133" s="372" t="str">
        <f>IF(Badges!M379="A","A"," ")</f>
        <v xml:space="preserve"> </v>
      </c>
      <c r="E133" s="369"/>
      <c r="F133" s="370" t="str">
        <f>Badges!C453</f>
        <v>Take a course</v>
      </c>
      <c r="G133" s="372" t="str">
        <f>IF(Badges!M453="A","A"," ")</f>
        <v xml:space="preserve"> </v>
      </c>
      <c r="I133" s="369"/>
      <c r="J133" s="370" t="str">
        <f>Badges!C527</f>
        <v>Let money talk</v>
      </c>
      <c r="K133" s="372" t="str">
        <f>IF(Badges!M527="A","A"," ")</f>
        <v xml:space="preserve"> </v>
      </c>
    </row>
    <row r="134" spans="1:19" x14ac:dyDescent="0.2">
      <c r="A134" s="369"/>
      <c r="B134" s="370" t="str">
        <f>Badges!C380</f>
        <v>Watch a sports series</v>
      </c>
      <c r="C134" s="372" t="str">
        <f>IF(Badges!M380="A","A"," ")</f>
        <v xml:space="preserve"> </v>
      </c>
      <c r="E134" s="369"/>
      <c r="F134" s="370" t="str">
        <f>Badges!C454</f>
        <v>Talk to an emergency responder</v>
      </c>
      <c r="G134" s="372" t="str">
        <f>IF(Badges!M454="A","A"," ")</f>
        <v xml:space="preserve"> </v>
      </c>
      <c r="I134" s="369"/>
      <c r="J134" s="370" t="str">
        <f>Badges!C528</f>
        <v>Hit the books</v>
      </c>
      <c r="K134" s="372" t="str">
        <f>IF(Badges!M528="A","A"," ")</f>
        <v xml:space="preserve"> </v>
      </c>
    </row>
    <row r="135" spans="1:19" x14ac:dyDescent="0.2">
      <c r="A135" s="369"/>
      <c r="B135" s="370" t="str">
        <f>Badges!C381</f>
        <v>Head to the Web</v>
      </c>
      <c r="C135" s="372" t="str">
        <f>IF(Badges!M381="A","A"," ")</f>
        <v xml:space="preserve"> </v>
      </c>
      <c r="E135" s="369">
        <v>3</v>
      </c>
      <c r="F135" s="370" t="str">
        <f>Badges!C455</f>
        <v>Find out how to prevent serious</v>
      </c>
      <c r="G135" s="371"/>
      <c r="I135" s="369">
        <v>4</v>
      </c>
      <c r="J135" s="370" t="str">
        <f>Badges!C529</f>
        <v>Explore different ways to give</v>
      </c>
      <c r="K135" s="371"/>
    </row>
    <row r="136" spans="1:19" x14ac:dyDescent="0.2">
      <c r="A136" s="369">
        <v>2</v>
      </c>
      <c r="B136" s="370" t="str">
        <f>Badges!C382</f>
        <v>Be a good competitor</v>
      </c>
      <c r="C136" s="371"/>
      <c r="E136" s="369"/>
      <c r="F136" s="370" t="str">
        <f>Badges!C456</f>
        <v>Talk to first aiders</v>
      </c>
      <c r="G136" s="372" t="str">
        <f>IF(Badges!M456="A","A"," ")</f>
        <v xml:space="preserve"> </v>
      </c>
      <c r="I136" s="369"/>
      <c r="J136" s="370" t="str">
        <f>Badges!C530</f>
        <v>Lead with your heart</v>
      </c>
      <c r="K136" s="372" t="str">
        <f>IF(Badges!M530="A","A"," ")</f>
        <v xml:space="preserve"> </v>
      </c>
    </row>
    <row r="137" spans="1:19" x14ac:dyDescent="0.2">
      <c r="A137" s="369"/>
      <c r="B137" s="370" t="str">
        <f>Badges!C383</f>
        <v>Make an illustrated quote book</v>
      </c>
      <c r="C137" s="372" t="str">
        <f>IF(Badges!M383="A","A"," ")</f>
        <v xml:space="preserve"> </v>
      </c>
      <c r="E137" s="369"/>
      <c r="F137" s="370" t="str">
        <f>Badges!C457</f>
        <v>Ask a wilderness expert</v>
      </c>
      <c r="G137" s="372" t="str">
        <f>IF(Badges!M457="A","A"," ")</f>
        <v xml:space="preserve"> </v>
      </c>
      <c r="I137" s="369"/>
      <c r="J137" s="370" t="str">
        <f>Badges!C531</f>
        <v>Team up with others</v>
      </c>
      <c r="K137" s="372" t="str">
        <f>IF(Badges!M531="A","A"," ")</f>
        <v xml:space="preserve"> </v>
      </c>
    </row>
    <row r="138" spans="1:19" x14ac:dyDescent="0.2">
      <c r="A138" s="369"/>
      <c r="B138" s="370" t="str">
        <f>Badges!C384</f>
        <v>Talk to an athletic director, coach</v>
      </c>
      <c r="C138" s="372" t="str">
        <f>IF(Badges!M384="A","A"," ")</f>
        <v xml:space="preserve"> </v>
      </c>
      <c r="E138" s="369"/>
      <c r="F138" s="370" t="str">
        <f>Badges!C458</f>
        <v>Find out about common injuries</v>
      </c>
      <c r="G138" s="372" t="str">
        <f>IF(Badges!M458="A","A"," ")</f>
        <v xml:space="preserve"> </v>
      </c>
      <c r="I138" s="369"/>
      <c r="J138" s="370" t="str">
        <f>Badges!C532</f>
        <v>Learn from a professional</v>
      </c>
      <c r="K138" s="372" t="str">
        <f>IF(Badges!M532="A","A"," ")</f>
        <v xml:space="preserve"> </v>
      </c>
    </row>
    <row r="139" spans="1:19" x14ac:dyDescent="0.2">
      <c r="A139" s="369"/>
      <c r="B139" s="370" t="str">
        <f>Badges!C385</f>
        <v>Get a biography of a female athlete</v>
      </c>
      <c r="C139" s="372" t="str">
        <f>IF(Badges!M385="A","A"," ")</f>
        <v xml:space="preserve"> </v>
      </c>
      <c r="E139" s="416"/>
      <c r="F139" s="417"/>
      <c r="G139" s="425"/>
      <c r="H139" s="376"/>
      <c r="I139" s="416"/>
      <c r="J139" s="417"/>
      <c r="K139" s="425"/>
      <c r="L139" s="376"/>
      <c r="M139" s="376"/>
    </row>
    <row r="140" spans="1:19" ht="23.25" x14ac:dyDescent="0.35">
      <c r="A140" s="599" t="str">
        <f ca="1">MID(CELL("filename",A78),FIND(IF(ISERROR(FIND("]",CELL("filename",A78))),"$","]"),CELL("filename",A78))+1,256)</f>
        <v>Kayla</v>
      </c>
      <c r="B140" s="599"/>
      <c r="C140" s="599"/>
      <c r="E140" s="578" t="s">
        <v>62</v>
      </c>
      <c r="F140" s="585"/>
      <c r="G140" s="585"/>
      <c r="H140" s="376"/>
      <c r="I140" s="577" t="s">
        <v>148</v>
      </c>
      <c r="J140" s="577"/>
      <c r="K140" s="577"/>
      <c r="L140" s="376"/>
      <c r="M140" s="600" t="s">
        <v>148</v>
      </c>
      <c r="N140" s="601"/>
      <c r="O140" s="602"/>
      <c r="Q140" s="600" t="s">
        <v>148</v>
      </c>
      <c r="R140" s="601"/>
      <c r="S140" s="602"/>
    </row>
    <row r="141" spans="1:19" x14ac:dyDescent="0.2">
      <c r="A141" s="364"/>
      <c r="B141" s="365"/>
      <c r="C141" s="366" t="s">
        <v>29</v>
      </c>
      <c r="E141" s="588" t="str">
        <f>'Fun Patches'!C5</f>
        <v>&lt;LIST PATCH HERE&gt;</v>
      </c>
      <c r="F141" s="589"/>
      <c r="G141" s="372" t="str">
        <f>IF('Fun Patches'!M5="A","A"," ")</f>
        <v xml:space="preserve"> </v>
      </c>
      <c r="H141" s="376"/>
      <c r="I141" s="380" t="str">
        <f>'Council Own'!B6</f>
        <v>&lt;&lt;List Badge Here&gt;&gt;</v>
      </c>
      <c r="J141" s="380"/>
      <c r="K141" s="380"/>
      <c r="L141" s="376"/>
      <c r="M141" s="380" t="str">
        <f>'Council Own'!B54</f>
        <v>&lt;&lt;List Badge Here&gt;&gt;</v>
      </c>
      <c r="N141" s="380"/>
      <c r="O141" s="380"/>
      <c r="Q141" s="380" t="str">
        <f>'Council Own'!B102</f>
        <v>&lt;&lt;List Badge Here&gt;&gt;</v>
      </c>
      <c r="R141" s="380"/>
      <c r="S141" s="380"/>
    </row>
    <row r="142" spans="1:19" x14ac:dyDescent="0.2">
      <c r="A142" s="590" t="s">
        <v>148</v>
      </c>
      <c r="B142" s="591"/>
      <c r="C142" s="592"/>
      <c r="E142" s="586" t="str">
        <f>'Fun Patches'!C6</f>
        <v>&lt;LIST PATCH HERE&gt;</v>
      </c>
      <c r="F142" s="587"/>
      <c r="G142" s="379" t="str">
        <f>IF('Fun Patches'!M6="A","A"," ")</f>
        <v xml:space="preserve"> </v>
      </c>
      <c r="H142" s="376"/>
      <c r="I142" s="369">
        <v>1</v>
      </c>
      <c r="J142" s="418" t="str">
        <f>'Council Own'!C7</f>
        <v>Discover Savannah GA</v>
      </c>
      <c r="K142" s="379" t="str">
        <f>IF('Council Own'!M7="A","A"," ")</f>
        <v xml:space="preserve"> </v>
      </c>
      <c r="L142" s="376"/>
      <c r="M142" s="369">
        <v>1</v>
      </c>
      <c r="N142" s="418" t="str">
        <f>'Council Own'!C55</f>
        <v>&lt;List Requirement Here&gt;</v>
      </c>
      <c r="O142" s="379" t="str">
        <f>IF('Council Own'!M55="A","A"," ")</f>
        <v xml:space="preserve"> </v>
      </c>
      <c r="Q142" s="369">
        <v>1</v>
      </c>
      <c r="R142" s="418" t="str">
        <f>'Council Own'!C103</f>
        <v>&lt;List Requirement Here&gt;</v>
      </c>
      <c r="S142" s="379" t="str">
        <f>IF('Council Own'!M103="A","A"," ")</f>
        <v xml:space="preserve"> </v>
      </c>
    </row>
    <row r="143" spans="1:19" x14ac:dyDescent="0.2">
      <c r="A143" s="593" t="str">
        <f>'Council Own'!B6</f>
        <v>&lt;&lt;List Badge Here&gt;&gt;</v>
      </c>
      <c r="B143" s="594"/>
      <c r="C143" s="374" t="str">
        <f>IF('Council Own'!M28="C","C",IF('Council Own'!M28="P","P",""))</f>
        <v/>
      </c>
      <c r="E143" s="586" t="str">
        <f>'Fun Patches'!C7</f>
        <v>&lt;LIST PATCH HERE&gt;</v>
      </c>
      <c r="F143" s="587"/>
      <c r="G143" s="379" t="str">
        <f>IF('Fun Patches'!M7="A","A"," ")</f>
        <v xml:space="preserve"> </v>
      </c>
      <c r="H143" s="376"/>
      <c r="I143" s="369"/>
      <c r="J143" s="418" t="str">
        <f>'Council Own'!C8</f>
        <v>&lt;List Requirement Here&gt;</v>
      </c>
      <c r="K143" s="379" t="str">
        <f>IF('Council Own'!M8="A","A"," ")</f>
        <v xml:space="preserve"> </v>
      </c>
      <c r="L143" s="376"/>
      <c r="M143" s="369"/>
      <c r="N143" s="418" t="str">
        <f>'Council Own'!C56</f>
        <v>&lt;List Requirement Here&gt;</v>
      </c>
      <c r="O143" s="379" t="str">
        <f>IF('Council Own'!M56="A","A"," ")</f>
        <v xml:space="preserve"> </v>
      </c>
      <c r="Q143" s="369"/>
      <c r="R143" s="418" t="str">
        <f>'Council Own'!C104</f>
        <v>&lt;List Requirement Here&gt;</v>
      </c>
      <c r="S143" s="379" t="str">
        <f>IF('Council Own'!M104="A","A"," ")</f>
        <v xml:space="preserve"> </v>
      </c>
    </row>
    <row r="144" spans="1:19" x14ac:dyDescent="0.2">
      <c r="A144" s="593" t="str">
        <f>'Council Own'!B30</f>
        <v>&lt;&lt;List Badge Here&gt;&gt;</v>
      </c>
      <c r="B144" s="594"/>
      <c r="C144" s="374" t="str">
        <f>IF('Council Own'!M52="C","C",IF('Council Own'!M52="P","P",""))</f>
        <v/>
      </c>
      <c r="E144" s="586" t="str">
        <f>'Fun Patches'!C8</f>
        <v>&lt;LIST PATCH HERE&gt;</v>
      </c>
      <c r="F144" s="587"/>
      <c r="G144" s="379" t="str">
        <f>IF('Fun Patches'!M8="A","A"," ")</f>
        <v xml:space="preserve"> </v>
      </c>
      <c r="H144" s="376"/>
      <c r="I144" s="369"/>
      <c r="J144" s="418" t="str">
        <f>'Council Own'!C9</f>
        <v>&lt;List Requirement Here&gt;</v>
      </c>
      <c r="K144" s="379" t="str">
        <f>IF('Council Own'!M9="A","A"," ")</f>
        <v xml:space="preserve"> </v>
      </c>
      <c r="L144" s="376"/>
      <c r="M144" s="369"/>
      <c r="N144" s="418" t="str">
        <f>'Council Own'!C57</f>
        <v>&lt;List Requirement Here&gt;</v>
      </c>
      <c r="O144" s="379" t="str">
        <f>IF('Council Own'!M57="A","A"," ")</f>
        <v xml:space="preserve"> </v>
      </c>
      <c r="Q144" s="369"/>
      <c r="R144" s="418" t="str">
        <f>'Council Own'!C105</f>
        <v>&lt;List Requirement Here&gt;</v>
      </c>
      <c r="S144" s="379" t="str">
        <f>IF('Council Own'!M105="A","A"," ")</f>
        <v xml:space="preserve"> </v>
      </c>
    </row>
    <row r="145" spans="1:19" x14ac:dyDescent="0.2">
      <c r="A145" s="593" t="str">
        <f>'Council Own'!B54</f>
        <v>&lt;&lt;List Badge Here&gt;&gt;</v>
      </c>
      <c r="B145" s="594"/>
      <c r="C145" s="374" t="str">
        <f>IF('Council Own'!M76="C","C",IF('Council Own'!M76="P","P",""))</f>
        <v/>
      </c>
      <c r="E145" s="586" t="str">
        <f>'Fun Patches'!C9</f>
        <v>&lt;LIST PATCH HERE&gt;</v>
      </c>
      <c r="F145" s="587"/>
      <c r="G145" s="379" t="str">
        <f>IF('Fun Patches'!M9="A","A"," ")</f>
        <v xml:space="preserve"> </v>
      </c>
      <c r="H145" s="376"/>
      <c r="I145" s="369"/>
      <c r="J145" s="418" t="str">
        <f>'Council Own'!C10</f>
        <v>&lt;List Requirement Here&gt;</v>
      </c>
      <c r="K145" s="379" t="str">
        <f>IF('Council Own'!M10="A","A"," ")</f>
        <v xml:space="preserve"> </v>
      </c>
      <c r="L145" s="376"/>
      <c r="M145" s="369"/>
      <c r="N145" s="418" t="str">
        <f>'Council Own'!C58</f>
        <v>&lt;List Requirement Here&gt;</v>
      </c>
      <c r="O145" s="379" t="str">
        <f>IF('Council Own'!M58="A","A"," ")</f>
        <v xml:space="preserve"> </v>
      </c>
      <c r="Q145" s="369"/>
      <c r="R145" s="418" t="str">
        <f>'Council Own'!C106</f>
        <v>&lt;List Requirement Here&gt;</v>
      </c>
      <c r="S145" s="379" t="str">
        <f>IF('Council Own'!M106="A","A"," ")</f>
        <v xml:space="preserve"> </v>
      </c>
    </row>
    <row r="146" spans="1:19" x14ac:dyDescent="0.2">
      <c r="A146" s="593" t="str">
        <f>'Council Own'!B78</f>
        <v>&lt;&lt;List Badge Here&gt;&gt;</v>
      </c>
      <c r="B146" s="594"/>
      <c r="C146" s="374" t="str">
        <f>IF('Council Own'!M100="C","C",IF('Council Own'!M100="P","P",""))</f>
        <v/>
      </c>
      <c r="E146" s="586" t="str">
        <f>'Fun Patches'!C10</f>
        <v>&lt;LIST PATCH HERE&gt;</v>
      </c>
      <c r="F146" s="587"/>
      <c r="G146" s="379" t="str">
        <f>IF('Fun Patches'!M10="A","A"," ")</f>
        <v xml:space="preserve"> </v>
      </c>
      <c r="I146" s="369">
        <v>2</v>
      </c>
      <c r="J146" s="418" t="str">
        <f>'Council Own'!C11</f>
        <v>&lt;List Requirement Here&gt;</v>
      </c>
      <c r="K146" s="379" t="str">
        <f>IF('Council Own'!M11="A","A"," ")</f>
        <v xml:space="preserve"> </v>
      </c>
      <c r="M146" s="369">
        <v>2</v>
      </c>
      <c r="N146" s="418" t="str">
        <f>'Council Own'!C59</f>
        <v>&lt;List Requirement Here&gt;</v>
      </c>
      <c r="O146" s="379" t="str">
        <f>IF('Council Own'!M59="A","A"," ")</f>
        <v xml:space="preserve"> </v>
      </c>
      <c r="Q146" s="369">
        <v>2</v>
      </c>
      <c r="R146" s="418" t="str">
        <f>'Council Own'!C107</f>
        <v>&lt;List Requirement Here&gt;</v>
      </c>
      <c r="S146" s="379" t="str">
        <f>IF('Council Own'!M107="A","A"," ")</f>
        <v xml:space="preserve"> </v>
      </c>
    </row>
    <row r="147" spans="1:19" ht="12.75" customHeight="1" x14ac:dyDescent="0.2">
      <c r="A147" s="593" t="str">
        <f>'Council Own'!B102</f>
        <v>&lt;&lt;List Badge Here&gt;&gt;</v>
      </c>
      <c r="B147" s="594"/>
      <c r="C147" s="374" t="str">
        <f>IF('Council Own'!M124="C","C",IF('Council Own'!M124="P","P",""))</f>
        <v/>
      </c>
      <c r="E147" s="586" t="str">
        <f>'Fun Patches'!C11</f>
        <v>&lt;LIST PATCH HERE&gt;</v>
      </c>
      <c r="F147" s="587"/>
      <c r="G147" s="379" t="str">
        <f>IF('Fun Patches'!M11="A","A"," ")</f>
        <v xml:space="preserve"> </v>
      </c>
      <c r="I147" s="369"/>
      <c r="J147" s="418" t="str">
        <f>'Council Own'!C12</f>
        <v>&lt;List Requirement Here&gt;</v>
      </c>
      <c r="K147" s="379" t="str">
        <f>IF('Council Own'!M12="A","A"," ")</f>
        <v xml:space="preserve"> </v>
      </c>
      <c r="M147" s="369"/>
      <c r="N147" s="418" t="str">
        <f>'Council Own'!C60</f>
        <v>&lt;List Requirement Here&gt;</v>
      </c>
      <c r="O147" s="379" t="str">
        <f>IF('Council Own'!M60="A","A"," ")</f>
        <v xml:space="preserve"> </v>
      </c>
      <c r="Q147" s="369"/>
      <c r="R147" s="418" t="str">
        <f>'Council Own'!C108</f>
        <v>&lt;List Requirement Here&gt;</v>
      </c>
      <c r="S147" s="379" t="str">
        <f>IF('Council Own'!M108="A","A"," ")</f>
        <v xml:space="preserve"> </v>
      </c>
    </row>
    <row r="148" spans="1:19" ht="12.75" customHeight="1" x14ac:dyDescent="0.2">
      <c r="A148" s="593" t="str">
        <f>'Council Own'!B126</f>
        <v>&lt;&lt;List Badge Here&gt;&gt;</v>
      </c>
      <c r="B148" s="594"/>
      <c r="C148" s="374" t="str">
        <f>IF('Council Own'!M148="C","C",IF('Council Own'!M148="P","P",""))</f>
        <v/>
      </c>
      <c r="E148" s="586" t="str">
        <f>'Fun Patches'!C12</f>
        <v>&lt;LIST PATCH HERE&gt;</v>
      </c>
      <c r="F148" s="587"/>
      <c r="G148" s="379" t="str">
        <f>IF('Fun Patches'!M12="A","A"," ")</f>
        <v xml:space="preserve"> </v>
      </c>
      <c r="I148" s="369"/>
      <c r="J148" s="418" t="str">
        <f>'Council Own'!C13</f>
        <v>&lt;List Requirement Here&gt;</v>
      </c>
      <c r="K148" s="379" t="str">
        <f>IF('Council Own'!M13="A","A"," ")</f>
        <v xml:space="preserve"> </v>
      </c>
      <c r="M148" s="369"/>
      <c r="N148" s="418" t="str">
        <f>'Council Own'!C61</f>
        <v>&lt;List Requirement Here&gt;</v>
      </c>
      <c r="O148" s="379" t="str">
        <f>IF('Council Own'!M61="A","A"," ")</f>
        <v xml:space="preserve"> </v>
      </c>
      <c r="Q148" s="369"/>
      <c r="R148" s="418" t="str">
        <f>'Council Own'!C109</f>
        <v>&lt;List Requirement Here&gt;</v>
      </c>
      <c r="S148" s="379" t="str">
        <f>IF('Council Own'!M109="A","A"," ")</f>
        <v xml:space="preserve"> </v>
      </c>
    </row>
    <row r="149" spans="1:19" x14ac:dyDescent="0.2">
      <c r="E149" s="586" t="str">
        <f>'Fun Patches'!C13</f>
        <v>&lt;LIST PATCH HERE&gt;</v>
      </c>
      <c r="F149" s="587"/>
      <c r="G149" s="379" t="str">
        <f>IF('Fun Patches'!M13="A","A"," ")</f>
        <v xml:space="preserve"> </v>
      </c>
      <c r="I149" s="369"/>
      <c r="J149" s="418" t="str">
        <f>'Council Own'!C14</f>
        <v>&lt;List Requirement Here&gt;</v>
      </c>
      <c r="K149" s="379" t="str">
        <f>IF('Council Own'!M14="A","A"," ")</f>
        <v xml:space="preserve"> </v>
      </c>
      <c r="M149" s="369"/>
      <c r="N149" s="418" t="str">
        <f>'Council Own'!C62</f>
        <v>&lt;List Requirement Here&gt;</v>
      </c>
      <c r="O149" s="379" t="str">
        <f>IF('Council Own'!M62="A","A"," ")</f>
        <v xml:space="preserve"> </v>
      </c>
      <c r="Q149" s="369"/>
      <c r="R149" s="418" t="str">
        <f>'Council Own'!C110</f>
        <v>&lt;List Requirement Here&gt;</v>
      </c>
      <c r="S149" s="379" t="str">
        <f>IF('Council Own'!M110="A","A"," ")</f>
        <v xml:space="preserve"> </v>
      </c>
    </row>
    <row r="150" spans="1:19" x14ac:dyDescent="0.2">
      <c r="E150" s="586" t="str">
        <f>'Fun Patches'!C14</f>
        <v>&lt;LIST PATCH HERE&gt;</v>
      </c>
      <c r="F150" s="587"/>
      <c r="G150" s="379" t="str">
        <f>IF('Fun Patches'!M14="A","A"," ")</f>
        <v xml:space="preserve"> </v>
      </c>
      <c r="I150" s="369">
        <v>3</v>
      </c>
      <c r="J150" s="418" t="str">
        <f>'Council Own'!C15</f>
        <v>&lt;List Requirement Here&gt;</v>
      </c>
      <c r="K150" s="379" t="str">
        <f>IF('Council Own'!M15="A","A"," ")</f>
        <v xml:space="preserve"> </v>
      </c>
      <c r="M150" s="369">
        <v>3</v>
      </c>
      <c r="N150" s="418" t="str">
        <f>'Council Own'!C63</f>
        <v>&lt;List Requirement Here&gt;</v>
      </c>
      <c r="O150" s="379" t="str">
        <f>IF('Council Own'!M63="A","A"," ")</f>
        <v xml:space="preserve"> </v>
      </c>
      <c r="Q150" s="369">
        <v>3</v>
      </c>
      <c r="R150" s="418" t="str">
        <f>'Council Own'!C111</f>
        <v>&lt;List Requirement Here&gt;</v>
      </c>
      <c r="S150" s="379" t="str">
        <f>IF('Council Own'!M111="A","A"," ")</f>
        <v xml:space="preserve"> </v>
      </c>
    </row>
    <row r="151" spans="1:19" x14ac:dyDescent="0.2">
      <c r="E151" s="586" t="str">
        <f>'Fun Patches'!C15</f>
        <v>&lt;LIST PATCH HERE&gt;</v>
      </c>
      <c r="F151" s="587"/>
      <c r="G151" s="379" t="str">
        <f>IF('Fun Patches'!M15="A","A"," ")</f>
        <v xml:space="preserve"> </v>
      </c>
      <c r="I151" s="369"/>
      <c r="J151" s="418" t="str">
        <f>'Council Own'!C16</f>
        <v>&lt;List Requirement Here&gt;</v>
      </c>
      <c r="K151" s="379" t="str">
        <f>IF('Council Own'!M16="A","A"," ")</f>
        <v xml:space="preserve"> </v>
      </c>
      <c r="M151" s="369"/>
      <c r="N151" s="418" t="str">
        <f>'Council Own'!C64</f>
        <v>&lt;List Requirement Here&gt;</v>
      </c>
      <c r="O151" s="379" t="str">
        <f>IF('Council Own'!M64="A","A"," ")</f>
        <v xml:space="preserve"> </v>
      </c>
      <c r="Q151" s="369"/>
      <c r="R151" s="418" t="str">
        <f>'Council Own'!C112</f>
        <v>&lt;List Requirement Here&gt;</v>
      </c>
      <c r="S151" s="379" t="str">
        <f>IF('Council Own'!M112="A","A"," ")</f>
        <v xml:space="preserve"> </v>
      </c>
    </row>
    <row r="152" spans="1:19" x14ac:dyDescent="0.2">
      <c r="E152" s="586" t="str">
        <f>'Fun Patches'!C16</f>
        <v>&lt;LIST PATCH HERE&gt;</v>
      </c>
      <c r="F152" s="587"/>
      <c r="G152" s="379" t="str">
        <f>IF('Fun Patches'!M16="A","A"," ")</f>
        <v xml:space="preserve"> </v>
      </c>
      <c r="I152" s="369"/>
      <c r="J152" s="418" t="str">
        <f>'Council Own'!C17</f>
        <v>&lt;List Requirement Here&gt;</v>
      </c>
      <c r="K152" s="379" t="str">
        <f>IF('Council Own'!M17="A","A"," ")</f>
        <v xml:space="preserve"> </v>
      </c>
      <c r="M152" s="369"/>
      <c r="N152" s="418" t="str">
        <f>'Council Own'!C65</f>
        <v>&lt;List Requirement Here&gt;</v>
      </c>
      <c r="O152" s="379" t="str">
        <f>IF('Council Own'!M65="A","A"," ")</f>
        <v xml:space="preserve"> </v>
      </c>
      <c r="Q152" s="369"/>
      <c r="R152" s="418" t="str">
        <f>'Council Own'!C113</f>
        <v>&lt;List Requirement Here&gt;</v>
      </c>
      <c r="S152" s="379" t="str">
        <f>IF('Council Own'!M113="A","A"," ")</f>
        <v xml:space="preserve"> </v>
      </c>
    </row>
    <row r="153" spans="1:19" x14ac:dyDescent="0.2">
      <c r="E153" s="588" t="str">
        <f>'Fun Patches'!C17</f>
        <v>&lt;LIST PATCH HERE&gt;</v>
      </c>
      <c r="F153" s="589"/>
      <c r="G153" s="372" t="str">
        <f>IF('Fun Patches'!M17="A","A"," ")</f>
        <v xml:space="preserve"> </v>
      </c>
      <c r="I153" s="369"/>
      <c r="J153" s="418" t="str">
        <f>'Council Own'!C18</f>
        <v>&lt;List Requirement Here&gt;</v>
      </c>
      <c r="K153" s="379" t="str">
        <f>IF('Council Own'!M18="A","A"," ")</f>
        <v xml:space="preserve"> </v>
      </c>
      <c r="M153" s="369"/>
      <c r="N153" s="418" t="str">
        <f>'Council Own'!C66</f>
        <v>&lt;List Requirement Here&gt;</v>
      </c>
      <c r="O153" s="379" t="str">
        <f>IF('Council Own'!M66="A","A"," ")</f>
        <v xml:space="preserve"> </v>
      </c>
      <c r="Q153" s="369"/>
      <c r="R153" s="418" t="str">
        <f>'Council Own'!C114</f>
        <v>&lt;List Requirement Here&gt;</v>
      </c>
      <c r="S153" s="379" t="str">
        <f>IF('Council Own'!M114="A","A"," ")</f>
        <v xml:space="preserve"> </v>
      </c>
    </row>
    <row r="154" spans="1:19" x14ac:dyDescent="0.2">
      <c r="E154" s="586" t="str">
        <f>'Fun Patches'!C18</f>
        <v>&lt;LIST PATCH HERE&gt;</v>
      </c>
      <c r="F154" s="587"/>
      <c r="G154" s="379" t="str">
        <f>IF('Fun Patches'!M18="A","A"," ")</f>
        <v xml:space="preserve"> </v>
      </c>
      <c r="I154" s="369">
        <v>4</v>
      </c>
      <c r="J154" s="418" t="str">
        <f>'Council Own'!C19</f>
        <v>&lt;List Requirement Here&gt;</v>
      </c>
      <c r="K154" s="379" t="str">
        <f>IF('Council Own'!M19="A","A"," ")</f>
        <v xml:space="preserve"> </v>
      </c>
      <c r="M154" s="369">
        <v>4</v>
      </c>
      <c r="N154" s="418" t="str">
        <f>'Council Own'!C67</f>
        <v>&lt;List Requirement Here&gt;</v>
      </c>
      <c r="O154" s="379" t="str">
        <f>IF('Council Own'!M67="A","A"," ")</f>
        <v xml:space="preserve"> </v>
      </c>
      <c r="Q154" s="369">
        <v>4</v>
      </c>
      <c r="R154" s="418" t="str">
        <f>'Council Own'!C115</f>
        <v>&lt;List Requirement Here&gt;</v>
      </c>
      <c r="S154" s="379" t="str">
        <f>IF('Council Own'!M115="A","A"," ")</f>
        <v xml:space="preserve"> </v>
      </c>
    </row>
    <row r="155" spans="1:19" x14ac:dyDescent="0.2">
      <c r="E155" s="586" t="str">
        <f>'Fun Patches'!C19</f>
        <v>&lt;LIST PATCH HERE&gt;</v>
      </c>
      <c r="F155" s="587"/>
      <c r="G155" s="379" t="str">
        <f>IF('Fun Patches'!M19="A","A"," ")</f>
        <v xml:space="preserve"> </v>
      </c>
      <c r="I155" s="369"/>
      <c r="J155" s="418" t="str">
        <f>'Council Own'!C20</f>
        <v>&lt;List Requirement Here&gt;</v>
      </c>
      <c r="K155" s="379" t="str">
        <f>IF('Council Own'!M20="A","A"," ")</f>
        <v xml:space="preserve"> </v>
      </c>
      <c r="M155" s="369"/>
      <c r="N155" s="418" t="str">
        <f>'Council Own'!C68</f>
        <v>&lt;List Requirement Here&gt;</v>
      </c>
      <c r="O155" s="379" t="str">
        <f>IF('Council Own'!M68="A","A"," ")</f>
        <v xml:space="preserve"> </v>
      </c>
      <c r="Q155" s="369"/>
      <c r="R155" s="418" t="str">
        <f>'Council Own'!C116</f>
        <v>&lt;List Requirement Here&gt;</v>
      </c>
      <c r="S155" s="379" t="str">
        <f>IF('Council Own'!M116="A","A"," ")</f>
        <v xml:space="preserve"> </v>
      </c>
    </row>
    <row r="156" spans="1:19" x14ac:dyDescent="0.2">
      <c r="E156" s="586" t="str">
        <f>'Fun Patches'!C20</f>
        <v>&lt;LIST PATCH HERE&gt;</v>
      </c>
      <c r="F156" s="587"/>
      <c r="G156" s="379" t="str">
        <f>IF('Fun Patches'!M20="A","A"," ")</f>
        <v xml:space="preserve"> </v>
      </c>
      <c r="I156" s="369"/>
      <c r="J156" s="418" t="str">
        <f>'Council Own'!C21</f>
        <v>&lt;List Requirement Here&gt;</v>
      </c>
      <c r="K156" s="379" t="str">
        <f>IF('Council Own'!M21="A","A"," ")</f>
        <v xml:space="preserve"> </v>
      </c>
      <c r="M156" s="369"/>
      <c r="N156" s="418" t="str">
        <f>'Council Own'!C69</f>
        <v>&lt;List Requirement Here&gt;</v>
      </c>
      <c r="O156" s="379" t="str">
        <f>IF('Council Own'!M69="A","A"," ")</f>
        <v xml:space="preserve"> </v>
      </c>
      <c r="Q156" s="369"/>
      <c r="R156" s="418" t="str">
        <f>'Council Own'!C117</f>
        <v>&lt;List Requirement Here&gt;</v>
      </c>
      <c r="S156" s="379" t="str">
        <f>IF('Council Own'!M117="A","A"," ")</f>
        <v xml:space="preserve"> </v>
      </c>
    </row>
    <row r="157" spans="1:19" x14ac:dyDescent="0.2">
      <c r="E157" s="586" t="str">
        <f>'Fun Patches'!C21</f>
        <v>&lt;LIST PATCH HERE&gt;</v>
      </c>
      <c r="F157" s="587"/>
      <c r="G157" s="379" t="str">
        <f>IF('Fun Patches'!M21="A","A"," ")</f>
        <v xml:space="preserve"> </v>
      </c>
      <c r="I157" s="369"/>
      <c r="J157" s="418" t="str">
        <f>'Council Own'!C22</f>
        <v>&lt;List Requirement Here&gt;</v>
      </c>
      <c r="K157" s="379" t="str">
        <f>IF('Council Own'!M22="A","A"," ")</f>
        <v xml:space="preserve"> </v>
      </c>
      <c r="M157" s="369"/>
      <c r="N157" s="418" t="str">
        <f>'Council Own'!C70</f>
        <v>&lt;List Requirement Here&gt;</v>
      </c>
      <c r="O157" s="379" t="str">
        <f>IF('Council Own'!M70="A","A"," ")</f>
        <v xml:space="preserve"> </v>
      </c>
      <c r="Q157" s="369"/>
      <c r="R157" s="418" t="str">
        <f>'Council Own'!C118</f>
        <v>&lt;List Requirement Here&gt;</v>
      </c>
      <c r="S157" s="379" t="str">
        <f>IF('Council Own'!M118="A","A"," ")</f>
        <v xml:space="preserve"> </v>
      </c>
    </row>
    <row r="158" spans="1:19" x14ac:dyDescent="0.2">
      <c r="E158" s="586" t="str">
        <f>'Fun Patches'!C22</f>
        <v>&lt;LIST PATCH HERE&gt;</v>
      </c>
      <c r="F158" s="587"/>
      <c r="G158" s="379" t="str">
        <f>IF('Fun Patches'!M22="A","A"," ")</f>
        <v xml:space="preserve"> </v>
      </c>
      <c r="I158" s="369">
        <v>5</v>
      </c>
      <c r="J158" s="418" t="str">
        <f>'Council Own'!C23</f>
        <v>&lt;List Requirement Here&gt;</v>
      </c>
      <c r="K158" s="379" t="str">
        <f>IF('Council Own'!M23="A","A"," ")</f>
        <v xml:space="preserve"> </v>
      </c>
      <c r="M158" s="369">
        <v>5</v>
      </c>
      <c r="N158" s="418" t="str">
        <f>'Council Own'!C71</f>
        <v>&lt;List Requirement Here&gt;</v>
      </c>
      <c r="O158" s="379" t="str">
        <f>IF('Council Own'!M71="A","A"," ")</f>
        <v xml:space="preserve"> </v>
      </c>
      <c r="Q158" s="369">
        <v>5</v>
      </c>
      <c r="R158" s="418" t="str">
        <f>'Council Own'!C119</f>
        <v>&lt;List Requirement Here&gt;</v>
      </c>
      <c r="S158" s="379" t="str">
        <f>IF('Council Own'!M119="A","A"," ")</f>
        <v xml:space="preserve"> </v>
      </c>
    </row>
    <row r="159" spans="1:19" x14ac:dyDescent="0.2">
      <c r="E159" s="586" t="str">
        <f>'Fun Patches'!C23</f>
        <v>&lt;LIST PATCH HERE&gt;</v>
      </c>
      <c r="F159" s="587"/>
      <c r="G159" s="379" t="str">
        <f>IF('Fun Patches'!M23="A","A"," ")</f>
        <v xml:space="preserve"> </v>
      </c>
      <c r="I159" s="369"/>
      <c r="J159" s="418" t="str">
        <f>'Council Own'!C24</f>
        <v>&lt;List Requirement Here&gt;</v>
      </c>
      <c r="K159" s="379" t="str">
        <f>IF('Council Own'!M24="A","A"," ")</f>
        <v xml:space="preserve"> </v>
      </c>
      <c r="M159" s="369"/>
      <c r="N159" s="418" t="str">
        <f>'Council Own'!C72</f>
        <v>&lt;List Requirement Here&gt;</v>
      </c>
      <c r="O159" s="379" t="str">
        <f>IF('Council Own'!M72="A","A"," ")</f>
        <v xml:space="preserve"> </v>
      </c>
      <c r="Q159" s="369"/>
      <c r="R159" s="418" t="str">
        <f>'Council Own'!C120</f>
        <v>&lt;List Requirement Here&gt;</v>
      </c>
      <c r="S159" s="379" t="str">
        <f>IF('Council Own'!M120="A","A"," ")</f>
        <v xml:space="preserve"> </v>
      </c>
    </row>
    <row r="160" spans="1:19" x14ac:dyDescent="0.2">
      <c r="E160" s="586" t="str">
        <f>'Fun Patches'!C24</f>
        <v>&lt;LIST PATCH HERE&gt;</v>
      </c>
      <c r="F160" s="587"/>
      <c r="G160" s="379" t="str">
        <f>IF('Fun Patches'!M24="A","A"," ")</f>
        <v xml:space="preserve"> </v>
      </c>
      <c r="I160" s="369"/>
      <c r="J160" s="418" t="str">
        <f>'Council Own'!C25</f>
        <v>&lt;List Requirement Here&gt;</v>
      </c>
      <c r="K160" s="379" t="str">
        <f>IF('Council Own'!M25="A","A"," ")</f>
        <v xml:space="preserve"> </v>
      </c>
      <c r="M160" s="369"/>
      <c r="N160" s="418" t="str">
        <f>'Council Own'!C73</f>
        <v>&lt;List Requirement Here&gt;</v>
      </c>
      <c r="O160" s="379" t="str">
        <f>IF('Council Own'!M73="A","A"," ")</f>
        <v xml:space="preserve"> </v>
      </c>
      <c r="Q160" s="369"/>
      <c r="R160" s="418" t="str">
        <f>'Council Own'!C121</f>
        <v>&lt;List Requirement Here&gt;</v>
      </c>
      <c r="S160" s="379" t="str">
        <f>IF('Council Own'!M121="A","A"," ")</f>
        <v xml:space="preserve"> </v>
      </c>
    </row>
    <row r="161" spans="5:19" x14ac:dyDescent="0.2">
      <c r="E161" s="586" t="str">
        <f>'Fun Patches'!C25</f>
        <v>&lt;LIST PATCH HERE&gt;</v>
      </c>
      <c r="F161" s="587"/>
      <c r="G161" s="379" t="str">
        <f>IF('Fun Patches'!M25="A","A"," ")</f>
        <v xml:space="preserve"> </v>
      </c>
      <c r="I161" s="369"/>
      <c r="J161" s="418" t="str">
        <f>'Council Own'!C26</f>
        <v>&lt;List Requirement Here&gt;</v>
      </c>
      <c r="K161" s="379" t="str">
        <f>IF('Council Own'!M26="A","A"," ")</f>
        <v xml:space="preserve"> </v>
      </c>
      <c r="M161" s="369"/>
      <c r="N161" s="418" t="str">
        <f>'Council Own'!C74</f>
        <v>&lt;List Requirement Here&gt;</v>
      </c>
      <c r="O161" s="379" t="str">
        <f>IF('Council Own'!M68="A","A"," ")</f>
        <v xml:space="preserve"> </v>
      </c>
      <c r="Q161" s="369"/>
      <c r="R161" s="418" t="str">
        <f>'Council Own'!C122</f>
        <v>&lt;List Requirement Here&gt;</v>
      </c>
      <c r="S161" s="379" t="str">
        <f>IF('Council Own'!M122="A","A"," ")</f>
        <v xml:space="preserve"> </v>
      </c>
    </row>
    <row r="162" spans="5:19" x14ac:dyDescent="0.2">
      <c r="E162" s="586" t="str">
        <f>'Fun Patches'!C26</f>
        <v>&lt;LIST PATCH HERE&gt;</v>
      </c>
      <c r="F162" s="587"/>
      <c r="G162" s="379" t="str">
        <f>IF('Fun Patches'!M26="A","A"," ")</f>
        <v xml:space="preserve"> </v>
      </c>
      <c r="I162" s="380" t="str">
        <f>'Council Own'!B30</f>
        <v>&lt;&lt;List Badge Here&gt;&gt;</v>
      </c>
      <c r="J162" s="380"/>
      <c r="K162" s="380"/>
      <c r="M162" s="380" t="str">
        <f>'Council Own'!B78</f>
        <v>&lt;&lt;List Badge Here&gt;&gt;</v>
      </c>
      <c r="N162" s="380"/>
      <c r="O162" s="380"/>
      <c r="Q162" s="380" t="str">
        <f>'Council Own'!B126</f>
        <v>&lt;&lt;List Badge Here&gt;&gt;</v>
      </c>
      <c r="R162" s="380"/>
      <c r="S162" s="380"/>
    </row>
    <row r="163" spans="5:19" x14ac:dyDescent="0.2">
      <c r="E163" s="586" t="str">
        <f>'Fun Patches'!C27</f>
        <v>&lt;LIST PATCH HERE&gt;</v>
      </c>
      <c r="F163" s="587"/>
      <c r="G163" s="379" t="str">
        <f>IF('Fun Patches'!M27="A","A"," ")</f>
        <v xml:space="preserve"> </v>
      </c>
      <c r="I163" s="369">
        <v>1</v>
      </c>
      <c r="J163" s="418" t="str">
        <f>'Council Own'!C31</f>
        <v>&lt;List Requirement Here&gt;</v>
      </c>
      <c r="K163" s="379" t="str">
        <f>IF('Council Own'!M31="A","A"," ")</f>
        <v xml:space="preserve"> </v>
      </c>
      <c r="M163" s="369">
        <v>1</v>
      </c>
      <c r="N163" s="418" t="str">
        <f>'Council Own'!C79</f>
        <v>&lt;List Requirement Here&gt;</v>
      </c>
      <c r="O163" s="379" t="str">
        <f>IF('Council Own'!M79="A","A"," ")</f>
        <v xml:space="preserve"> </v>
      </c>
      <c r="Q163" s="369">
        <v>1</v>
      </c>
      <c r="R163" s="418" t="str">
        <f>'Council Own'!C127</f>
        <v>&lt;List Requirement Here&gt;</v>
      </c>
      <c r="S163" s="379" t="str">
        <f>IF('Council Own'!M127="A","A"," ")</f>
        <v xml:space="preserve"> </v>
      </c>
    </row>
    <row r="164" spans="5:19" x14ac:dyDescent="0.2">
      <c r="E164" s="586" t="str">
        <f>'Fun Patches'!C28</f>
        <v>&lt;LIST PATCH HERE&gt;</v>
      </c>
      <c r="F164" s="587"/>
      <c r="G164" s="379" t="str">
        <f>IF('Fun Patches'!M28="A","A"," ")</f>
        <v xml:space="preserve"> </v>
      </c>
      <c r="I164" s="369"/>
      <c r="J164" s="418" t="str">
        <f>'Council Own'!C32</f>
        <v>&lt;List Requirement Here&gt;</v>
      </c>
      <c r="K164" s="379" t="str">
        <f>IF('Council Own'!M32="A","A"," ")</f>
        <v xml:space="preserve"> </v>
      </c>
      <c r="M164" s="369"/>
      <c r="N164" s="418" t="str">
        <f>'Council Own'!C80</f>
        <v>&lt;List Requirement Here&gt;</v>
      </c>
      <c r="O164" s="379" t="str">
        <f>IF('Council Own'!M80="A","A"," ")</f>
        <v xml:space="preserve"> </v>
      </c>
      <c r="Q164" s="369"/>
      <c r="R164" s="418" t="str">
        <f>'Council Own'!C128</f>
        <v>&lt;List Requirement Here&gt;</v>
      </c>
      <c r="S164" s="379" t="str">
        <f>IF('Council Own'!M128="A","A"," ")</f>
        <v xml:space="preserve"> </v>
      </c>
    </row>
    <row r="165" spans="5:19" x14ac:dyDescent="0.2">
      <c r="E165" s="586" t="str">
        <f>'Fun Patches'!C29</f>
        <v>&lt;LIST PATCH HERE&gt;</v>
      </c>
      <c r="F165" s="587"/>
      <c r="G165" s="379" t="str">
        <f>IF('Fun Patches'!M29="A","A"," ")</f>
        <v xml:space="preserve"> </v>
      </c>
      <c r="I165" s="369"/>
      <c r="J165" s="418" t="str">
        <f>'Council Own'!C33</f>
        <v>&lt;List Requirement Here&gt;</v>
      </c>
      <c r="K165" s="379" t="str">
        <f>IF('Council Own'!M33="A","A"," ")</f>
        <v xml:space="preserve"> </v>
      </c>
      <c r="M165" s="369"/>
      <c r="N165" s="418" t="str">
        <f>'Council Own'!C81</f>
        <v>&lt;List Requirement Here&gt;</v>
      </c>
      <c r="O165" s="379" t="str">
        <f>IF('Council Own'!M81="A","A"," ")</f>
        <v xml:space="preserve"> </v>
      </c>
      <c r="Q165" s="369"/>
      <c r="R165" s="418" t="str">
        <f>'Council Own'!C129</f>
        <v>&lt;List Requirement Here&gt;</v>
      </c>
      <c r="S165" s="379" t="str">
        <f>IF('Council Own'!M129="A","A"," ")</f>
        <v xml:space="preserve"> </v>
      </c>
    </row>
    <row r="166" spans="5:19" x14ac:dyDescent="0.2">
      <c r="E166" s="586" t="str">
        <f>'Fun Patches'!C30</f>
        <v>&lt;LIST PATCH HERE&gt;</v>
      </c>
      <c r="F166" s="587"/>
      <c r="G166" s="379" t="str">
        <f>IF('Fun Patches'!M30="A","A"," ")</f>
        <v xml:space="preserve"> </v>
      </c>
      <c r="I166" s="369"/>
      <c r="J166" s="418" t="str">
        <f>'Council Own'!C34</f>
        <v>&lt;List Requirement Here&gt;</v>
      </c>
      <c r="K166" s="379" t="str">
        <f>IF('Council Own'!M34="A","A"," ")</f>
        <v xml:space="preserve"> </v>
      </c>
      <c r="M166" s="369"/>
      <c r="N166" s="418" t="str">
        <f>'Council Own'!C82</f>
        <v>&lt;List Requirement Here&gt;</v>
      </c>
      <c r="O166" s="379" t="str">
        <f>IF('Council Own'!M82="A","A"," ")</f>
        <v xml:space="preserve"> </v>
      </c>
      <c r="Q166" s="369"/>
      <c r="R166" s="418" t="str">
        <f>'Council Own'!C130</f>
        <v>&lt;List Requirement Here&gt;</v>
      </c>
      <c r="S166" s="379" t="str">
        <f>IF('Council Own'!M130="A","A"," ")</f>
        <v xml:space="preserve"> </v>
      </c>
    </row>
    <row r="167" spans="5:19" x14ac:dyDescent="0.2">
      <c r="E167" s="586" t="str">
        <f>'Fun Patches'!C31</f>
        <v>&lt;LIST PATCH HERE&gt;</v>
      </c>
      <c r="F167" s="587"/>
      <c r="G167" s="379" t="str">
        <f>IF('Fun Patches'!M31="A","A"," ")</f>
        <v xml:space="preserve"> </v>
      </c>
      <c r="I167" s="369">
        <v>2</v>
      </c>
      <c r="J167" s="418" t="str">
        <f>'Council Own'!C35</f>
        <v>&lt;List Requirement Here&gt;</v>
      </c>
      <c r="K167" s="379" t="str">
        <f>IF('Council Own'!M35="A","A"," ")</f>
        <v xml:space="preserve"> </v>
      </c>
      <c r="M167" s="369">
        <v>2</v>
      </c>
      <c r="N167" s="418" t="str">
        <f>'Council Own'!C83</f>
        <v>&lt;List Requirement Here&gt;</v>
      </c>
      <c r="O167" s="379" t="str">
        <f>IF('Council Own'!M83="A","A"," ")</f>
        <v xml:space="preserve"> </v>
      </c>
      <c r="Q167" s="369">
        <v>2</v>
      </c>
      <c r="R167" s="418" t="str">
        <f>'Council Own'!C131</f>
        <v>&lt;List Requirement Here&gt;</v>
      </c>
      <c r="S167" s="379" t="str">
        <f>IF('Council Own'!M131="A","A"," ")</f>
        <v xml:space="preserve"> </v>
      </c>
    </row>
    <row r="168" spans="5:19" x14ac:dyDescent="0.2">
      <c r="E168" s="586" t="str">
        <f>'Fun Patches'!C32</f>
        <v>&lt;LIST PATCH HERE&gt;</v>
      </c>
      <c r="F168" s="587"/>
      <c r="G168" s="379" t="str">
        <f>IF('Fun Patches'!M32="A","A"," ")</f>
        <v xml:space="preserve"> </v>
      </c>
      <c r="I168" s="369"/>
      <c r="J168" s="418" t="str">
        <f>'Council Own'!C36</f>
        <v>&lt;List Requirement Here&gt;</v>
      </c>
      <c r="K168" s="379" t="str">
        <f>IF('Council Own'!M36="A","A"," ")</f>
        <v xml:space="preserve"> </v>
      </c>
      <c r="M168" s="369"/>
      <c r="N168" s="418" t="str">
        <f>'Council Own'!C84</f>
        <v>&lt;List Requirement Here&gt;</v>
      </c>
      <c r="O168" s="379" t="str">
        <f>IF('Council Own'!M84="A","A"," ")</f>
        <v xml:space="preserve"> </v>
      </c>
      <c r="Q168" s="369"/>
      <c r="R168" s="418" t="str">
        <f>'Council Own'!C132</f>
        <v>&lt;List Requirement Here&gt;</v>
      </c>
      <c r="S168" s="379" t="str">
        <f>IF('Council Own'!M132="A","A"," ")</f>
        <v xml:space="preserve"> </v>
      </c>
    </row>
    <row r="169" spans="5:19" x14ac:dyDescent="0.2">
      <c r="E169" s="586" t="str">
        <f>'Fun Patches'!C33</f>
        <v>&lt;LIST PATCH HERE&gt;</v>
      </c>
      <c r="F169" s="587"/>
      <c r="G169" s="379" t="str">
        <f>IF('Fun Patches'!M33="A","A"," ")</f>
        <v xml:space="preserve"> </v>
      </c>
      <c r="I169" s="369"/>
      <c r="J169" s="418" t="str">
        <f>'Council Own'!C37</f>
        <v>&lt;List Requirement Here&gt;</v>
      </c>
      <c r="K169" s="379" t="str">
        <f>IF('Council Own'!M37="A","A"," ")</f>
        <v xml:space="preserve"> </v>
      </c>
      <c r="M169" s="369"/>
      <c r="N169" s="418" t="str">
        <f>'Council Own'!C85</f>
        <v>&lt;List Requirement Here&gt;</v>
      </c>
      <c r="O169" s="379" t="str">
        <f>IF('Council Own'!M85="A","A"," ")</f>
        <v xml:space="preserve"> </v>
      </c>
      <c r="Q169" s="369"/>
      <c r="R169" s="418" t="str">
        <f>'Council Own'!C133</f>
        <v>&lt;List Requirement Here&gt;</v>
      </c>
      <c r="S169" s="379" t="str">
        <f>IF('Council Own'!M133="A","A"," ")</f>
        <v xml:space="preserve"> </v>
      </c>
    </row>
    <row r="170" spans="5:19" x14ac:dyDescent="0.2">
      <c r="E170" s="586" t="str">
        <f>'Fun Patches'!C34</f>
        <v>&lt;LIST PATCH HERE&gt;</v>
      </c>
      <c r="F170" s="587"/>
      <c r="G170" s="379" t="str">
        <f>IF('Fun Patches'!M34="A","A"," ")</f>
        <v xml:space="preserve"> </v>
      </c>
      <c r="I170" s="369"/>
      <c r="J170" s="418" t="str">
        <f>'Council Own'!C38</f>
        <v>&lt;List Requirement Here&gt;</v>
      </c>
      <c r="K170" s="379" t="str">
        <f>IF('Council Own'!M38="A","A"," ")</f>
        <v xml:space="preserve"> </v>
      </c>
      <c r="M170" s="369"/>
      <c r="N170" s="418" t="str">
        <f>'Council Own'!C86</f>
        <v>&lt;List Requirement Here&gt;</v>
      </c>
      <c r="O170" s="379" t="str">
        <f>IF('Council Own'!M86="A","A"," ")</f>
        <v xml:space="preserve"> </v>
      </c>
      <c r="Q170" s="369"/>
      <c r="R170" s="418" t="str">
        <f>'Council Own'!C134</f>
        <v>&lt;List Requirement Here&gt;</v>
      </c>
      <c r="S170" s="379" t="str">
        <f>IF('Council Own'!M134="A","A"," ")</f>
        <v xml:space="preserve"> </v>
      </c>
    </row>
    <row r="171" spans="5:19" x14ac:dyDescent="0.2">
      <c r="E171" s="586" t="str">
        <f>'Fun Patches'!C35</f>
        <v>&lt;LIST PATCH HERE&gt;</v>
      </c>
      <c r="F171" s="587"/>
      <c r="G171" s="379" t="str">
        <f>IF('Fun Patches'!M35="A","A"," ")</f>
        <v xml:space="preserve"> </v>
      </c>
      <c r="I171" s="369">
        <v>3</v>
      </c>
      <c r="J171" s="418" t="str">
        <f>'Council Own'!C39</f>
        <v>&lt;List Requirement Here&gt;</v>
      </c>
      <c r="K171" s="379" t="str">
        <f>IF('Council Own'!M39="A","A"," ")</f>
        <v xml:space="preserve"> </v>
      </c>
      <c r="M171" s="369">
        <v>3</v>
      </c>
      <c r="N171" s="418" t="str">
        <f>'Council Own'!C87</f>
        <v>&lt;List Requirement Here&gt;</v>
      </c>
      <c r="O171" s="379" t="str">
        <f>IF('Council Own'!M87="A","A"," ")</f>
        <v xml:space="preserve"> </v>
      </c>
      <c r="Q171" s="369">
        <v>3</v>
      </c>
      <c r="R171" s="418" t="str">
        <f>'Council Own'!C135</f>
        <v>&lt;List Requirement Here&gt;</v>
      </c>
      <c r="S171" s="379" t="str">
        <f>IF('Council Own'!M135="A","A"," ")</f>
        <v xml:space="preserve"> </v>
      </c>
    </row>
    <row r="172" spans="5:19" ht="12.75" customHeight="1" x14ac:dyDescent="0.2">
      <c r="E172" s="586" t="str">
        <f>'Fun Patches'!C36</f>
        <v>&lt;LIST PATCH HERE&gt;</v>
      </c>
      <c r="F172" s="587"/>
      <c r="G172" s="379" t="str">
        <f>IF('Fun Patches'!M36="A","A"," ")</f>
        <v xml:space="preserve"> </v>
      </c>
      <c r="I172" s="369"/>
      <c r="J172" s="418" t="str">
        <f>'Council Own'!C40</f>
        <v>&lt;List Requirement Here&gt;</v>
      </c>
      <c r="K172" s="379" t="str">
        <f>IF('Council Own'!M40="A","A"," ")</f>
        <v xml:space="preserve"> </v>
      </c>
      <c r="M172" s="369"/>
      <c r="N172" s="418" t="str">
        <f>'Council Own'!C88</f>
        <v>&lt;List Requirement Here&gt;</v>
      </c>
      <c r="O172" s="379" t="str">
        <f>IF('Council Own'!M88="A","A"," ")</f>
        <v xml:space="preserve"> </v>
      </c>
      <c r="Q172" s="369"/>
      <c r="R172" s="418" t="str">
        <f>'Council Own'!C136</f>
        <v>&lt;List Requirement Here&gt;</v>
      </c>
      <c r="S172" s="379" t="str">
        <f>IF('Council Own'!M136="A","A"," ")</f>
        <v xml:space="preserve"> </v>
      </c>
    </row>
    <row r="173" spans="5:19" ht="12.75" customHeight="1" x14ac:dyDescent="0.2">
      <c r="E173" s="586" t="str">
        <f>'Fun Patches'!C37</f>
        <v>&lt;LIST PATCH HERE&gt;</v>
      </c>
      <c r="F173" s="587"/>
      <c r="G173" s="379" t="str">
        <f>IF('Fun Patches'!M37="A","A"," ")</f>
        <v xml:space="preserve"> </v>
      </c>
      <c r="I173" s="369"/>
      <c r="J173" s="418" t="str">
        <f>'Council Own'!C41</f>
        <v>&lt;List Requirement Here&gt;</v>
      </c>
      <c r="K173" s="379" t="str">
        <f>IF('Council Own'!M41="A","A"," ")</f>
        <v xml:space="preserve"> </v>
      </c>
      <c r="M173" s="369"/>
      <c r="N173" s="418" t="str">
        <f>'Council Own'!C89</f>
        <v>&lt;List Requirement Here&gt;</v>
      </c>
      <c r="O173" s="379" t="str">
        <f>IF('Council Own'!M89="A","A"," ")</f>
        <v xml:space="preserve"> </v>
      </c>
      <c r="Q173" s="369"/>
      <c r="R173" s="418" t="str">
        <f>'Council Own'!C137</f>
        <v>&lt;List Requirement Here&gt;</v>
      </c>
      <c r="S173" s="379" t="str">
        <f>IF('Council Own'!M137="A","A"," ")</f>
        <v xml:space="preserve"> </v>
      </c>
    </row>
    <row r="174" spans="5:19" x14ac:dyDescent="0.2">
      <c r="E174" s="586" t="str">
        <f>'Fun Patches'!C38</f>
        <v>&lt;LIST PATCH HERE&gt;</v>
      </c>
      <c r="F174" s="587"/>
      <c r="G174" s="379" t="str">
        <f>IF('Fun Patches'!M38="A","A"," ")</f>
        <v xml:space="preserve"> </v>
      </c>
      <c r="I174" s="369"/>
      <c r="J174" s="418" t="str">
        <f>'Council Own'!C42</f>
        <v>&lt;List Requirement Here&gt;</v>
      </c>
      <c r="K174" s="379" t="str">
        <f>IF('Council Own'!M42="A","A"," ")</f>
        <v xml:space="preserve"> </v>
      </c>
      <c r="M174" s="369"/>
      <c r="N174" s="418" t="str">
        <f>'Council Own'!C90</f>
        <v>&lt;List Requirement Here&gt;</v>
      </c>
      <c r="O174" s="379" t="str">
        <f>IF('Council Own'!M90="A","A"," ")</f>
        <v xml:space="preserve"> </v>
      </c>
      <c r="Q174" s="369"/>
      <c r="R174" s="418" t="str">
        <f>'Council Own'!C138</f>
        <v>&lt;List Requirement Here&gt;</v>
      </c>
      <c r="S174" s="379" t="str">
        <f>IF('Council Own'!M138="A","A"," ")</f>
        <v xml:space="preserve"> </v>
      </c>
    </row>
    <row r="175" spans="5:19" x14ac:dyDescent="0.2">
      <c r="E175" s="586" t="str">
        <f>'Fun Patches'!C39</f>
        <v>&lt;LIST PATCH HERE&gt;</v>
      </c>
      <c r="F175" s="587"/>
      <c r="G175" s="379" t="str">
        <f>IF('Fun Patches'!M39="A","A"," ")</f>
        <v xml:space="preserve"> </v>
      </c>
      <c r="I175" s="369">
        <v>4</v>
      </c>
      <c r="J175" s="418" t="str">
        <f>'Council Own'!C43</f>
        <v>&lt;List Requirement Here&gt;</v>
      </c>
      <c r="K175" s="379" t="str">
        <f>IF('Council Own'!M43="A","A"," ")</f>
        <v xml:space="preserve"> </v>
      </c>
      <c r="M175" s="369">
        <v>4</v>
      </c>
      <c r="N175" s="418" t="str">
        <f>'Council Own'!C91</f>
        <v>&lt;List Requirement Here&gt;</v>
      </c>
      <c r="O175" s="379" t="str">
        <f>IF('Council Own'!M91="A","A"," ")</f>
        <v xml:space="preserve"> </v>
      </c>
      <c r="Q175" s="369">
        <v>4</v>
      </c>
      <c r="R175" s="418" t="str">
        <f>'Council Own'!C139</f>
        <v>&lt;List Requirement Here&gt;</v>
      </c>
      <c r="S175" s="379" t="str">
        <f>IF('Council Own'!M139="A","A"," ")</f>
        <v xml:space="preserve"> </v>
      </c>
    </row>
    <row r="176" spans="5:19" x14ac:dyDescent="0.2">
      <c r="E176" s="586" t="str">
        <f>'Fun Patches'!C40</f>
        <v>&lt;LIST PATCH HERE&gt;</v>
      </c>
      <c r="F176" s="587"/>
      <c r="G176" s="379" t="str">
        <f>IF('Fun Patches'!M40="A","A"," ")</f>
        <v xml:space="preserve"> </v>
      </c>
      <c r="I176" s="369"/>
      <c r="J176" s="418" t="str">
        <f>'Council Own'!C44</f>
        <v>&lt;List Requirement Here&gt;</v>
      </c>
      <c r="K176" s="379" t="str">
        <f>IF('Council Own'!M44="A","A"," ")</f>
        <v xml:space="preserve"> </v>
      </c>
      <c r="M176" s="369"/>
      <c r="N176" s="418" t="str">
        <f>'Council Own'!C92</f>
        <v>&lt;List Requirement Here&gt;</v>
      </c>
      <c r="O176" s="379" t="str">
        <f>IF('Council Own'!M92="A","A"," ")</f>
        <v xml:space="preserve"> </v>
      </c>
      <c r="Q176" s="369"/>
      <c r="R176" s="418" t="str">
        <f>'Council Own'!C140</f>
        <v>&lt;List Requirement Here&gt;</v>
      </c>
      <c r="S176" s="379" t="str">
        <f>IF('Council Own'!M140="A","A"," ")</f>
        <v xml:space="preserve"> </v>
      </c>
    </row>
    <row r="177" spans="1:19" x14ac:dyDescent="0.2">
      <c r="E177" s="586" t="str">
        <f>'Fun Patches'!C41</f>
        <v>&lt;LIST PATCH HERE&gt;</v>
      </c>
      <c r="F177" s="587"/>
      <c r="G177" s="379" t="str">
        <f>IF('Fun Patches'!M41="A","A"," ")</f>
        <v xml:space="preserve"> </v>
      </c>
      <c r="I177" s="369"/>
      <c r="J177" s="418" t="str">
        <f>'Council Own'!C45</f>
        <v>&lt;List Requirement Here&gt;</v>
      </c>
      <c r="K177" s="379" t="str">
        <f>IF('Council Own'!M45="A","A"," ")</f>
        <v xml:space="preserve"> </v>
      </c>
      <c r="M177" s="369"/>
      <c r="N177" s="418" t="str">
        <f>'Council Own'!C93</f>
        <v>&lt;List Requirement Here&gt;</v>
      </c>
      <c r="O177" s="379" t="str">
        <f>IF('Council Own'!M93="A","A"," ")</f>
        <v xml:space="preserve"> </v>
      </c>
      <c r="Q177" s="369"/>
      <c r="R177" s="418" t="str">
        <f>'Council Own'!C141</f>
        <v>&lt;List Requirement Here&gt;</v>
      </c>
      <c r="S177" s="379" t="str">
        <f>IF('Council Own'!M141="A","A"," ")</f>
        <v xml:space="preserve"> </v>
      </c>
    </row>
    <row r="178" spans="1:19" x14ac:dyDescent="0.2">
      <c r="E178" s="586" t="str">
        <f>'Fun Patches'!C42</f>
        <v>&lt;LIST PATCH HERE&gt;</v>
      </c>
      <c r="F178" s="587"/>
      <c r="G178" s="379" t="str">
        <f>IF('Fun Patches'!M42="A","A"," ")</f>
        <v xml:space="preserve"> </v>
      </c>
      <c r="I178" s="369"/>
      <c r="J178" s="418" t="str">
        <f>'Council Own'!C46</f>
        <v>&lt;List Requirement Here&gt;</v>
      </c>
      <c r="K178" s="379" t="str">
        <f>IF('Council Own'!M46="A","A"," ")</f>
        <v xml:space="preserve"> </v>
      </c>
      <c r="M178" s="369"/>
      <c r="N178" s="418" t="str">
        <f>'Council Own'!C94</f>
        <v>&lt;List Requirement Here&gt;</v>
      </c>
      <c r="O178" s="379" t="str">
        <f>IF('Council Own'!M94="A","A"," ")</f>
        <v xml:space="preserve"> </v>
      </c>
      <c r="Q178" s="369"/>
      <c r="R178" s="418" t="str">
        <f>'Council Own'!C142</f>
        <v>&lt;List Requirement Here&gt;</v>
      </c>
      <c r="S178" s="379" t="str">
        <f>IF('Council Own'!M142="A","A"," ")</f>
        <v xml:space="preserve"> </v>
      </c>
    </row>
    <row r="179" spans="1:19" x14ac:dyDescent="0.2">
      <c r="E179" s="586" t="str">
        <f>'Fun Patches'!C43</f>
        <v>&lt;LIST PATCH HERE&gt;</v>
      </c>
      <c r="F179" s="587"/>
      <c r="G179" s="379" t="str">
        <f>IF('Fun Patches'!M43="A","A"," ")</f>
        <v xml:space="preserve"> </v>
      </c>
      <c r="I179" s="369">
        <v>5</v>
      </c>
      <c r="J179" s="418" t="str">
        <f>'Council Own'!C47</f>
        <v>&lt;List Requirement Here&gt;</v>
      </c>
      <c r="K179" s="379" t="str">
        <f>IF('Council Own'!M47="A","A"," ")</f>
        <v xml:space="preserve"> </v>
      </c>
      <c r="M179" s="369">
        <v>5</v>
      </c>
      <c r="N179" s="418" t="str">
        <f>'Council Own'!C95</f>
        <v>&lt;List Requirement Here&gt;</v>
      </c>
      <c r="O179" s="379" t="str">
        <f>IF('Council Own'!M95="A","A"," ")</f>
        <v xml:space="preserve"> </v>
      </c>
      <c r="Q179" s="369">
        <v>5</v>
      </c>
      <c r="R179" s="418" t="str">
        <f>'Council Own'!C143</f>
        <v>&lt;List Requirement Here&gt;</v>
      </c>
      <c r="S179" s="379" t="str">
        <f>IF('Council Own'!M143="A","A"," ")</f>
        <v xml:space="preserve"> </v>
      </c>
    </row>
    <row r="180" spans="1:19" x14ac:dyDescent="0.2">
      <c r="E180" s="586" t="str">
        <f>'Fun Patches'!C44</f>
        <v>&lt;LIST PATCH HERE&gt;</v>
      </c>
      <c r="F180" s="587"/>
      <c r="G180" s="379" t="str">
        <f>IF('Fun Patches'!M44="A","A"," ")</f>
        <v xml:space="preserve"> </v>
      </c>
      <c r="I180" s="369"/>
      <c r="J180" s="418" t="str">
        <f>'Council Own'!C48</f>
        <v>&lt;List Requirement Here&gt;</v>
      </c>
      <c r="K180" s="379" t="str">
        <f>IF('Council Own'!M48="A","A"," ")</f>
        <v xml:space="preserve"> </v>
      </c>
      <c r="M180" s="369"/>
      <c r="N180" s="418" t="str">
        <f>'Council Own'!C96</f>
        <v>&lt;List Requirement Here&gt;</v>
      </c>
      <c r="O180" s="379" t="str">
        <f>IF('Council Own'!M96="A","A"," ")</f>
        <v xml:space="preserve"> </v>
      </c>
      <c r="Q180" s="369"/>
      <c r="R180" s="418" t="str">
        <f>'Council Own'!C144</f>
        <v>&lt;List Requirement Here&gt;</v>
      </c>
      <c r="S180" s="379" t="str">
        <f>IF('Council Own'!M144="A","A"," ")</f>
        <v xml:space="preserve"> </v>
      </c>
    </row>
    <row r="181" spans="1:19" x14ac:dyDescent="0.2">
      <c r="E181" s="586" t="str">
        <f>'Fun Patches'!C45</f>
        <v>&lt;LIST PATCH HERE&gt;</v>
      </c>
      <c r="F181" s="587"/>
      <c r="G181" s="379" t="str">
        <f>IF('Fun Patches'!M45="A","A"," ")</f>
        <v xml:space="preserve"> </v>
      </c>
      <c r="I181" s="369"/>
      <c r="J181" s="418" t="str">
        <f>'Council Own'!C49</f>
        <v>&lt;List Requirement Here&gt;</v>
      </c>
      <c r="K181" s="379" t="str">
        <f>IF('Council Own'!M49="A","A"," ")</f>
        <v xml:space="preserve"> </v>
      </c>
      <c r="M181" s="369"/>
      <c r="N181" s="418" t="str">
        <f>'Council Own'!C97</f>
        <v>&lt;List Requirement Here&gt;</v>
      </c>
      <c r="O181" s="379" t="str">
        <f>IF('Council Own'!M97="A","A"," ")</f>
        <v xml:space="preserve"> </v>
      </c>
      <c r="Q181" s="369"/>
      <c r="R181" s="418" t="str">
        <f>'Council Own'!C145</f>
        <v>&lt;List Requirement Here&gt;</v>
      </c>
      <c r="S181" s="379" t="str">
        <f>IF('Council Own'!M145="A","A"," ")</f>
        <v xml:space="preserve"> </v>
      </c>
    </row>
    <row r="182" spans="1:19" x14ac:dyDescent="0.2">
      <c r="E182" s="586" t="str">
        <f>'Fun Patches'!C46</f>
        <v>&lt;LIST PATCH HERE&gt;</v>
      </c>
      <c r="F182" s="587"/>
      <c r="G182" s="379" t="str">
        <f>IF('Fun Patches'!M46="A","A"," ")</f>
        <v xml:space="preserve"> </v>
      </c>
      <c r="I182" s="369"/>
      <c r="J182" s="418" t="str">
        <f>'Council Own'!C50</f>
        <v>&lt;List Requirement Here&gt;</v>
      </c>
      <c r="K182" s="379" t="str">
        <f>IF('Council Own'!M50="A","A"," ")</f>
        <v xml:space="preserve"> </v>
      </c>
      <c r="M182" s="369"/>
      <c r="N182" s="418" t="str">
        <f>'Council Own'!C98</f>
        <v>&lt;List Requirement Here&gt;</v>
      </c>
      <c r="O182" s="379" t="str">
        <f>IF('Council Own'!M98="A","A"," ")</f>
        <v xml:space="preserve"> </v>
      </c>
      <c r="Q182" s="369"/>
      <c r="R182" s="418" t="str">
        <f>'Council Own'!C146</f>
        <v>&lt;List Requirement Here&gt;</v>
      </c>
      <c r="S182" s="379" t="str">
        <f>IF('Council Own'!M146="A","A"," ")</f>
        <v xml:space="preserve"> </v>
      </c>
    </row>
    <row r="183" spans="1:19" x14ac:dyDescent="0.2">
      <c r="E183" s="588" t="str">
        <f>'Fun Patches'!C47</f>
        <v>&lt;LIST PATCH HERE&gt;</v>
      </c>
      <c r="F183" s="589"/>
      <c r="G183" s="372" t="str">
        <f>IF('Fun Patches'!M47="A","A"," ")</f>
        <v xml:space="preserve"> </v>
      </c>
      <c r="I183" s="416"/>
      <c r="J183" s="385"/>
      <c r="K183" s="425"/>
    </row>
    <row r="184" spans="1:19" x14ac:dyDescent="0.2">
      <c r="E184" s="586" t="str">
        <f>'Fun Patches'!C48</f>
        <v>&lt;LIST PATCH HERE&gt;</v>
      </c>
      <c r="F184" s="587"/>
      <c r="G184" s="379" t="str">
        <f>IF('Fun Patches'!M48="A","A"," ")</f>
        <v xml:space="preserve"> </v>
      </c>
      <c r="I184" s="416"/>
      <c r="J184" s="385"/>
      <c r="K184" s="425"/>
    </row>
    <row r="185" spans="1:19" x14ac:dyDescent="0.2">
      <c r="E185" s="586" t="str">
        <f>'Fun Patches'!C49</f>
        <v>&lt;LIST PATCH HERE&gt;</v>
      </c>
      <c r="F185" s="587"/>
      <c r="G185" s="379" t="str">
        <f>IF('Fun Patches'!M49="A","A"," ")</f>
        <v xml:space="preserve"> </v>
      </c>
      <c r="I185" s="416"/>
      <c r="J185" s="385"/>
      <c r="K185" s="425"/>
    </row>
    <row r="186" spans="1:19" x14ac:dyDescent="0.2">
      <c r="A186" s="578" t="s">
        <v>81</v>
      </c>
      <c r="B186" s="579"/>
      <c r="C186" s="579"/>
      <c r="E186" s="586" t="str">
        <f>'Fun Patches'!C50</f>
        <v>&lt;LIST PATCH HERE&gt;</v>
      </c>
      <c r="F186" s="587"/>
      <c r="G186" s="379" t="str">
        <f>IF('Fun Patches'!M50="A","A"," ")</f>
        <v xml:space="preserve"> </v>
      </c>
      <c r="I186" s="416"/>
      <c r="J186" s="385"/>
      <c r="K186" s="425"/>
    </row>
    <row r="187" spans="1:19" x14ac:dyDescent="0.2">
      <c r="A187" s="580" t="s">
        <v>78</v>
      </c>
      <c r="B187" s="581"/>
      <c r="C187" s="582"/>
      <c r="E187" s="586" t="str">
        <f>'Fun Patches'!C51</f>
        <v>&lt;LIST PATCH HERE&gt;</v>
      </c>
      <c r="F187" s="587"/>
      <c r="G187" s="379" t="str">
        <f>IF('Fun Patches'!M51="A","A"," ")</f>
        <v xml:space="preserve"> </v>
      </c>
      <c r="I187" s="416"/>
      <c r="J187" s="385"/>
      <c r="K187" s="425"/>
    </row>
    <row r="188" spans="1:19" x14ac:dyDescent="0.2">
      <c r="A188" s="580" t="s">
        <v>79</v>
      </c>
      <c r="B188" s="581"/>
      <c r="C188" s="582"/>
      <c r="E188" s="586" t="str">
        <f>'Fun Patches'!C52</f>
        <v>&lt;LIST PATCH HERE&gt;</v>
      </c>
      <c r="F188" s="587"/>
      <c r="G188" s="379" t="str">
        <f>IF('Fun Patches'!M52="A","A"," ")</f>
        <v xml:space="preserve"> </v>
      </c>
      <c r="I188" s="416"/>
      <c r="J188" s="385"/>
      <c r="K188" s="425"/>
    </row>
    <row r="189" spans="1:19" x14ac:dyDescent="0.2">
      <c r="A189" s="595" t="s">
        <v>80</v>
      </c>
      <c r="B189" s="596"/>
      <c r="C189" s="597"/>
      <c r="E189" s="586" t="str">
        <f>'Fun Patches'!C53</f>
        <v>&lt;LIST PATCH HERE&gt;</v>
      </c>
      <c r="F189" s="587"/>
      <c r="G189" s="379" t="str">
        <f>IF('Fun Patches'!M53="A","A"," ")</f>
        <v xml:space="preserve"> </v>
      </c>
      <c r="J189" s="376"/>
      <c r="K189" s="376"/>
    </row>
    <row r="190" spans="1:19" x14ac:dyDescent="0.2">
      <c r="E190" s="586" t="str">
        <f>'Fun Patches'!C54</f>
        <v>&lt;LIST PATCH HERE&gt;</v>
      </c>
      <c r="F190" s="587"/>
      <c r="G190" s="379" t="str">
        <f>IF('Fun Patches'!M54="A","A"," ")</f>
        <v xml:space="preserve"> </v>
      </c>
    </row>
    <row r="191" spans="1:19" x14ac:dyDescent="0.2">
      <c r="E191" s="416"/>
      <c r="F191" s="385"/>
      <c r="G191" s="425"/>
    </row>
    <row r="222" spans="1:3" x14ac:dyDescent="0.2">
      <c r="A222" s="424"/>
      <c r="B222" s="424"/>
      <c r="C222" s="424"/>
    </row>
    <row r="225" spans="1:3" x14ac:dyDescent="0.2">
      <c r="A225" s="424"/>
      <c r="B225" s="424"/>
      <c r="C225" s="424"/>
    </row>
    <row r="226" spans="1:3" x14ac:dyDescent="0.2">
      <c r="A226" s="424"/>
      <c r="B226" s="424"/>
      <c r="C226" s="424"/>
    </row>
    <row r="227" spans="1:3" x14ac:dyDescent="0.2">
      <c r="A227" s="424"/>
      <c r="B227" s="424"/>
      <c r="C227" s="424"/>
    </row>
    <row r="228" spans="1:3" x14ac:dyDescent="0.2">
      <c r="A228" s="424"/>
      <c r="B228" s="424"/>
      <c r="C228" s="424"/>
    </row>
    <row r="229" spans="1:3" x14ac:dyDescent="0.2">
      <c r="A229" s="424"/>
      <c r="B229" s="424"/>
      <c r="C229" s="424"/>
    </row>
  </sheetData>
  <sheetProtection password="EB7E" sheet="1" objects="1" scenarios="1" selectLockedCells="1" selectUnlockedCells="1"/>
  <mergeCells count="178">
    <mergeCell ref="A188:C188"/>
    <mergeCell ref="E188:F188"/>
    <mergeCell ref="A189:C189"/>
    <mergeCell ref="E189:F189"/>
    <mergeCell ref="E190:F190"/>
    <mergeCell ref="E183:F183"/>
    <mergeCell ref="E184:F184"/>
    <mergeCell ref="E185:F185"/>
    <mergeCell ref="A186:C186"/>
    <mergeCell ref="E186:F186"/>
    <mergeCell ref="A187:C187"/>
    <mergeCell ref="E187:F187"/>
    <mergeCell ref="E177:F177"/>
    <mergeCell ref="E178:F178"/>
    <mergeCell ref="E179:F179"/>
    <mergeCell ref="E180:F180"/>
    <mergeCell ref="E181:F181"/>
    <mergeCell ref="E182:F182"/>
    <mergeCell ref="E171:F171"/>
    <mergeCell ref="E172:F172"/>
    <mergeCell ref="E173:F173"/>
    <mergeCell ref="E174:F174"/>
    <mergeCell ref="E175:F175"/>
    <mergeCell ref="E176:F176"/>
    <mergeCell ref="E165:F165"/>
    <mergeCell ref="E166:F166"/>
    <mergeCell ref="E167:F167"/>
    <mergeCell ref="E168:F168"/>
    <mergeCell ref="E169:F169"/>
    <mergeCell ref="E170:F170"/>
    <mergeCell ref="E159:F159"/>
    <mergeCell ref="E160:F160"/>
    <mergeCell ref="E161:F161"/>
    <mergeCell ref="E162:F162"/>
    <mergeCell ref="E163:F163"/>
    <mergeCell ref="E164:F164"/>
    <mergeCell ref="E153:F153"/>
    <mergeCell ref="E154:F154"/>
    <mergeCell ref="E155:F155"/>
    <mergeCell ref="E156:F156"/>
    <mergeCell ref="E157:F157"/>
    <mergeCell ref="E158:F158"/>
    <mergeCell ref="A148:B148"/>
    <mergeCell ref="E148:F148"/>
    <mergeCell ref="E149:F149"/>
    <mergeCell ref="E150:F150"/>
    <mergeCell ref="E151:F151"/>
    <mergeCell ref="E152:F152"/>
    <mergeCell ref="A145:B145"/>
    <mergeCell ref="E145:F145"/>
    <mergeCell ref="A146:B146"/>
    <mergeCell ref="E146:F146"/>
    <mergeCell ref="A147:B147"/>
    <mergeCell ref="E147:F147"/>
    <mergeCell ref="A142:C142"/>
    <mergeCell ref="E142:F142"/>
    <mergeCell ref="A143:B143"/>
    <mergeCell ref="E143:F143"/>
    <mergeCell ref="A144:B144"/>
    <mergeCell ref="E144:F144"/>
    <mergeCell ref="A140:C140"/>
    <mergeCell ref="E140:G140"/>
    <mergeCell ref="I140:K140"/>
    <mergeCell ref="M140:O140"/>
    <mergeCell ref="Q140:S140"/>
    <mergeCell ref="E141:F141"/>
    <mergeCell ref="Q111:R111"/>
    <mergeCell ref="Q117:R117"/>
    <mergeCell ref="I122:K122"/>
    <mergeCell ref="Q124:S124"/>
    <mergeCell ref="E126:G126"/>
    <mergeCell ref="A131:C131"/>
    <mergeCell ref="I101:K101"/>
    <mergeCell ref="A104:C104"/>
    <mergeCell ref="E105:G105"/>
    <mergeCell ref="Q105:R105"/>
    <mergeCell ref="M108:O108"/>
    <mergeCell ref="A110:C110"/>
    <mergeCell ref="Q95:R95"/>
    <mergeCell ref="Q96:R96"/>
    <mergeCell ref="M97:O97"/>
    <mergeCell ref="Q97:R97"/>
    <mergeCell ref="Q98:R98"/>
    <mergeCell ref="Q99:R99"/>
    <mergeCell ref="Q89:R89"/>
    <mergeCell ref="Q90:R90"/>
    <mergeCell ref="Q91:R91"/>
    <mergeCell ref="Q92:R92"/>
    <mergeCell ref="Q93:R93"/>
    <mergeCell ref="Q94:R94"/>
    <mergeCell ref="A85:B85"/>
    <mergeCell ref="Q85:R85"/>
    <mergeCell ref="Q86:R86"/>
    <mergeCell ref="A87:C87"/>
    <mergeCell ref="Q87:R87"/>
    <mergeCell ref="B88:C88"/>
    <mergeCell ref="Q88:R88"/>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76:B76"/>
    <mergeCell ref="M76:O76"/>
    <mergeCell ref="Q76:R76"/>
    <mergeCell ref="A77:B77"/>
    <mergeCell ref="Q77:R77"/>
    <mergeCell ref="A78:B78"/>
    <mergeCell ref="Q78:R78"/>
    <mergeCell ref="A73:B73"/>
    <mergeCell ref="Q73:R73"/>
    <mergeCell ref="A74:B74"/>
    <mergeCell ref="Q74:R74"/>
    <mergeCell ref="A75:B75"/>
    <mergeCell ref="Q75:R75"/>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Q28:S28"/>
    <mergeCell ref="M32:O32"/>
    <mergeCell ref="I36:K36"/>
    <mergeCell ref="E40:G40"/>
    <mergeCell ref="A44:C44"/>
    <mergeCell ref="Q49:S49"/>
    <mergeCell ref="A18:B18"/>
    <mergeCell ref="A19:B19"/>
    <mergeCell ref="E19:G19"/>
    <mergeCell ref="A20:B20"/>
    <mergeCell ref="A21:B21"/>
    <mergeCell ref="A23:C23"/>
    <mergeCell ref="A13:B13"/>
    <mergeCell ref="A14:B14"/>
    <mergeCell ref="A15:B15"/>
    <mergeCell ref="I15:K15"/>
    <mergeCell ref="A16:C16"/>
    <mergeCell ref="A17:B17"/>
    <mergeCell ref="A8:B8"/>
    <mergeCell ref="A9:B9"/>
    <mergeCell ref="A10:C10"/>
    <mergeCell ref="A11:B11"/>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s>
  <pageMargins left="0.75" right="0.75" top="0.4" bottom="0.2" header="0.2" footer="0.2"/>
  <pageSetup scale="64" fitToHeight="0" orientation="landscape" horizontalDpi="300" verticalDpi="300" r:id="rId1"/>
  <headerFooter alignWithMargins="0">
    <oddHeader>&amp;C&amp;"Arial,Bold"&amp;12CadetteTrax - &amp;10&amp;D</oddHeader>
  </headerFooter>
  <rowBreaks count="1" manualBreakCount="1">
    <brk id="69" max="1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9"/>
  <sheetViews>
    <sheetView showGridLines="0" zoomScale="90" zoomScaleNormal="90" workbookViewId="0">
      <selection activeCell="A2" sqref="A2"/>
    </sheetView>
  </sheetViews>
  <sheetFormatPr defaultRowHeight="12.75" x14ac:dyDescent="0.2"/>
  <cols>
    <col min="1" max="1" width="2.7109375" style="363" customWidth="1"/>
    <col min="2" max="2" width="30.7109375" style="363" customWidth="1"/>
    <col min="3" max="4" width="2.5703125" style="363" customWidth="1"/>
    <col min="5" max="5" width="2.7109375" style="363" bestFit="1" customWidth="1"/>
    <col min="6" max="6" width="30.28515625" style="363" customWidth="1"/>
    <col min="7" max="7" width="3" style="363" customWidth="1"/>
    <col min="8" max="8" width="3.140625" style="363" customWidth="1"/>
    <col min="9" max="9" width="2" style="363" customWidth="1"/>
    <col min="10" max="10" width="30.28515625" style="363" customWidth="1"/>
    <col min="11" max="11" width="3" style="363" customWidth="1"/>
    <col min="12" max="12" width="3.140625" style="363" customWidth="1"/>
    <col min="13" max="13" width="2" style="363" customWidth="1"/>
    <col min="14" max="14" width="30.28515625" style="363" customWidth="1"/>
    <col min="15" max="16" width="3" style="363" customWidth="1"/>
    <col min="17" max="17" width="2.7109375" style="363" customWidth="1"/>
    <col min="18" max="18" width="30.5703125" style="363" customWidth="1"/>
    <col min="19" max="19" width="2.7109375" style="363" customWidth="1"/>
    <col min="20" max="16384" width="9.140625" style="363"/>
  </cols>
  <sheetData>
    <row r="1" spans="1:21" ht="21" customHeight="1" x14ac:dyDescent="0.35">
      <c r="A1" s="619" t="str">
        <f ca="1">MID(CELL("filename",A1),FIND(IF(ISERROR(FIND("]",CELL("filename",A1))),"$","]"),CELL("filename",A1))+1,256)</f>
        <v>Bekah</v>
      </c>
      <c r="B1" s="620"/>
      <c r="C1" s="620"/>
      <c r="D1" s="388"/>
      <c r="E1" s="610" t="s">
        <v>16</v>
      </c>
      <c r="F1" s="615"/>
      <c r="G1" s="615"/>
      <c r="I1" s="610" t="s">
        <v>16</v>
      </c>
      <c r="J1" s="610"/>
      <c r="K1" s="610"/>
      <c r="M1" s="610" t="s">
        <v>16</v>
      </c>
      <c r="N1" s="610"/>
      <c r="O1" s="610"/>
      <c r="Q1" s="610" t="s">
        <v>16</v>
      </c>
      <c r="R1" s="610"/>
      <c r="S1" s="610"/>
      <c r="T1" s="361"/>
      <c r="U1" s="361"/>
    </row>
    <row r="2" spans="1:21" s="367" customFormat="1" ht="13.5" thickBot="1" x14ac:dyDescent="0.25">
      <c r="A2" s="364"/>
      <c r="B2" s="365"/>
      <c r="C2" s="366" t="s">
        <v>17</v>
      </c>
      <c r="D2" s="365"/>
      <c r="E2" s="583" t="str">
        <f>Badges!B52</f>
        <v>Public Speaker</v>
      </c>
      <c r="F2" s="584"/>
      <c r="G2" s="584"/>
      <c r="H2" s="363"/>
      <c r="I2" s="583" t="str">
        <f>Badges!B122</f>
        <v>Book Artist</v>
      </c>
      <c r="J2" s="584"/>
      <c r="K2" s="584"/>
      <c r="L2" s="363"/>
      <c r="M2" s="583" t="str">
        <f>Badges!B191</f>
        <v>Trailblazing</v>
      </c>
      <c r="N2" s="584"/>
      <c r="O2" s="584"/>
      <c r="Q2" s="583" t="str">
        <f>Badges!B261</f>
        <v>Animal Helpers</v>
      </c>
      <c r="R2" s="584"/>
      <c r="S2" s="584"/>
      <c r="T2" s="361"/>
      <c r="U2" s="361"/>
    </row>
    <row r="3" spans="1:21" x14ac:dyDescent="0.2">
      <c r="A3" s="617" t="s">
        <v>147</v>
      </c>
      <c r="B3" s="618"/>
      <c r="C3" s="368">
        <f>INT(COUNTIF(C5:C21,"C"))+INT(COUNTIF(C73:C85,"C"))</f>
        <v>1</v>
      </c>
      <c r="E3" s="369">
        <v>2</v>
      </c>
      <c r="F3" s="370" t="str">
        <f>Badges!C57</f>
        <v>Focus on body language</v>
      </c>
      <c r="G3" s="371"/>
      <c r="I3" s="369">
        <v>3</v>
      </c>
      <c r="J3" s="370" t="str">
        <f>Badges!C131</f>
        <v>Try out book artist techniques</v>
      </c>
      <c r="K3" s="371"/>
      <c r="M3" s="369">
        <v>4</v>
      </c>
      <c r="N3" s="370" t="str">
        <f>Badges!C204</f>
        <v>Gain some trailblazing know-how</v>
      </c>
      <c r="O3" s="371"/>
      <c r="Q3" s="369">
        <v>5</v>
      </c>
      <c r="R3" s="370" t="str">
        <f>Badges!C278</f>
        <v>Look at how animals might help us</v>
      </c>
      <c r="S3" s="371"/>
      <c r="T3" s="361"/>
      <c r="U3" s="361"/>
    </row>
    <row r="4" spans="1:21" x14ac:dyDescent="0.2">
      <c r="A4" s="577" t="str">
        <f>Summary!A3</f>
        <v>It's Your World -- Change It!</v>
      </c>
      <c r="B4" s="577"/>
      <c r="C4" s="577"/>
      <c r="E4" s="369"/>
      <c r="F4" s="370" t="str">
        <f>Badges!C58</f>
        <v>Get a group together and play</v>
      </c>
      <c r="G4" s="372" t="str">
        <f>IF(Badges!N58="A","A"," ")</f>
        <v xml:space="preserve"> </v>
      </c>
      <c r="I4" s="369"/>
      <c r="J4" s="370" t="str">
        <f>Badges!C132</f>
        <v>Fold method and glue method</v>
      </c>
      <c r="K4" s="372" t="str">
        <f>IF(Badges!N132="A","A"," ")</f>
        <v xml:space="preserve"> </v>
      </c>
      <c r="M4" s="369"/>
      <c r="N4" s="370" t="str">
        <f>Badges!C205</f>
        <v>Learn how to purify water</v>
      </c>
      <c r="O4" s="372" t="str">
        <f>IF(Badges!N205="A","A"," ")</f>
        <v xml:space="preserve"> </v>
      </c>
      <c r="Q4" s="369"/>
      <c r="R4" s="370" t="str">
        <f>Badges!C279</f>
        <v>Get a sense of different animals'</v>
      </c>
      <c r="S4" s="372" t="str">
        <f>IF(Badges!N279="A","A"," ")</f>
        <v xml:space="preserve"> </v>
      </c>
      <c r="T4" s="361"/>
      <c r="U4" s="361"/>
    </row>
    <row r="5" spans="1:21" ht="12.75" customHeight="1" x14ac:dyDescent="0.2">
      <c r="A5" s="608" t="str">
        <f>Summary!A4</f>
        <v>Digital Movie Maker</v>
      </c>
      <c r="B5" s="609"/>
      <c r="C5" s="373" t="str">
        <f>IF(Badges!N28="C","C",IF(Badges!N28="P","P",""))</f>
        <v>C</v>
      </c>
      <c r="E5" s="369"/>
      <c r="F5" s="370" t="str">
        <f>Badges!C59</f>
        <v>Videotape yourself miming one</v>
      </c>
      <c r="G5" s="372" t="str">
        <f>IF(Badges!N59="A","A"," ")</f>
        <v xml:space="preserve"> </v>
      </c>
      <c r="I5" s="369"/>
      <c r="J5" s="370" t="str">
        <f>Badges!C133</f>
        <v>Fold method and stitch method</v>
      </c>
      <c r="K5" s="372" t="str">
        <f>IF(Badges!N133="A","A"," ")</f>
        <v xml:space="preserve"> </v>
      </c>
      <c r="M5" s="369"/>
      <c r="N5" s="370" t="str">
        <f>Badges!C206</f>
        <v>Practice navigating with a map and</v>
      </c>
      <c r="O5" s="372" t="str">
        <f>IF(Badges!N206="A","A"," ")</f>
        <v xml:space="preserve"> </v>
      </c>
      <c r="Q5" s="369"/>
      <c r="R5" s="370" t="str">
        <f>Badges!C280</f>
        <v>Talk to an animal expert at a zoo</v>
      </c>
      <c r="S5" s="372" t="str">
        <f>IF(Badges!N280="A","A"," ")</f>
        <v xml:space="preserve"> </v>
      </c>
      <c r="T5" s="361"/>
      <c r="U5" s="361"/>
    </row>
    <row r="6" spans="1:21" ht="12.75" customHeight="1" x14ac:dyDescent="0.2">
      <c r="A6" s="606" t="str">
        <f>Summary!A5</f>
        <v>Eating for Beauty</v>
      </c>
      <c r="B6" s="607"/>
      <c r="C6" s="374" t="str">
        <f>IF(Badges!N51="C","C",IF(Badges!N51="P","P",""))</f>
        <v/>
      </c>
      <c r="E6" s="369"/>
      <c r="F6" s="370" t="str">
        <f>Badges!C60</f>
        <v>Pretend an item is something else</v>
      </c>
      <c r="G6" s="372" t="str">
        <f>IF(Badges!N60="A","A"," ")</f>
        <v xml:space="preserve"> </v>
      </c>
      <c r="I6" s="369"/>
      <c r="J6" s="370" t="str">
        <f>Badges!C134</f>
        <v>Glue method and stitch method</v>
      </c>
      <c r="K6" s="372" t="str">
        <f>IF(Badges!N134="A","A"," ")</f>
        <v xml:space="preserve"> </v>
      </c>
      <c r="M6" s="369"/>
      <c r="N6" s="370" t="str">
        <f>Badges!C207</f>
        <v>Pitch your tent three times in three</v>
      </c>
      <c r="O6" s="372" t="str">
        <f>IF(Badges!N207="A","A"," ")</f>
        <v xml:space="preserve"> </v>
      </c>
      <c r="Q6" s="369"/>
      <c r="R6" s="370" t="str">
        <f>Badges!C281</f>
        <v>Practice being a scientist</v>
      </c>
      <c r="S6" s="372" t="str">
        <f>IF(Badges!N281="A","A"," ")</f>
        <v xml:space="preserve"> </v>
      </c>
      <c r="T6" s="361"/>
      <c r="U6" s="361"/>
    </row>
    <row r="7" spans="1:21" x14ac:dyDescent="0.2">
      <c r="A7" s="606" t="str">
        <f>Summary!A6</f>
        <v>Public Speaker</v>
      </c>
      <c r="B7" s="607"/>
      <c r="C7" s="374" t="str">
        <f>IF(Badges!N74="C","C",IF(Badges!N74="P","P",""))</f>
        <v/>
      </c>
      <c r="E7" s="369">
        <v>3</v>
      </c>
      <c r="F7" s="370" t="str">
        <f>Badges!C61</f>
        <v>Find your voice</v>
      </c>
      <c r="G7" s="371"/>
      <c r="I7" s="369">
        <v>4</v>
      </c>
      <c r="J7" s="370" t="str">
        <f>Badges!C135</f>
        <v>Focus on function</v>
      </c>
      <c r="K7" s="371"/>
      <c r="M7" s="369">
        <v>5</v>
      </c>
      <c r="N7" s="370" t="str">
        <f>Badges!C208</f>
        <v>Head out on the trail</v>
      </c>
      <c r="O7" s="371"/>
      <c r="Q7" s="583" t="str">
        <f>Badges!B284</f>
        <v>Field Day</v>
      </c>
      <c r="R7" s="584"/>
      <c r="S7" s="584"/>
    </row>
    <row r="8" spans="1:21" x14ac:dyDescent="0.2">
      <c r="A8" s="606" t="str">
        <f>Summary!A7</f>
        <v>Science of Happiness</v>
      </c>
      <c r="B8" s="607"/>
      <c r="C8" s="374" t="str">
        <f>IF(Badges!N97="C","C",IF(Badges!N97="P","P",""))</f>
        <v/>
      </c>
      <c r="E8" s="369"/>
      <c r="F8" s="370" t="str">
        <f>Badges!C62</f>
        <v>Repeat one word, one sentence, and</v>
      </c>
      <c r="G8" s="372" t="str">
        <f>IF(Badges!N62="A","A"," ")</f>
        <v xml:space="preserve"> </v>
      </c>
      <c r="I8" s="369"/>
      <c r="J8" s="370" t="str">
        <f>Badges!C136</f>
        <v>Make an organizational book</v>
      </c>
      <c r="K8" s="372" t="str">
        <f>IF(Badges!N136="A","A"," ")</f>
        <v xml:space="preserve"> </v>
      </c>
      <c r="M8" s="369"/>
      <c r="N8" s="370" t="str">
        <f>Badges!C209</f>
        <v>Play stuff-sack dramatics</v>
      </c>
      <c r="O8" s="372" t="str">
        <f>IF(Badges!N209="A","A"," ")</f>
        <v xml:space="preserve"> </v>
      </c>
      <c r="Q8" s="369">
        <v>1</v>
      </c>
      <c r="R8" s="370" t="str">
        <f>Badges!C285</f>
        <v>Team up and dress up</v>
      </c>
      <c r="S8" s="371"/>
    </row>
    <row r="9" spans="1:21" x14ac:dyDescent="0.2">
      <c r="A9" s="613" t="str">
        <f>Summary!A8</f>
        <v>Screenwriter</v>
      </c>
      <c r="B9" s="614"/>
      <c r="C9" s="375" t="str">
        <f>IF(Badges!N120="C","C",IF(Badges!N120="P","P",""))</f>
        <v/>
      </c>
      <c r="E9" s="369"/>
      <c r="F9" s="370" t="str">
        <f>Badges!C63</f>
        <v>Tell your own story, from birth until</v>
      </c>
      <c r="G9" s="372" t="str">
        <f>IF(Badges!N63="A","A"," ")</f>
        <v xml:space="preserve"> </v>
      </c>
      <c r="I9" s="369"/>
      <c r="J9" s="370" t="str">
        <f>Badges!C137</f>
        <v>Make a scrapbook, memory book,</v>
      </c>
      <c r="K9" s="372" t="str">
        <f>IF(Badges!N137="A","A"," ")</f>
        <v xml:space="preserve"> </v>
      </c>
      <c r="M9" s="369"/>
      <c r="N9" s="370" t="str">
        <f>Badges!C210</f>
        <v>See the stars</v>
      </c>
      <c r="O9" s="372" t="str">
        <f>IF(Badges!N210="A","A"," ")</f>
        <v xml:space="preserve"> </v>
      </c>
      <c r="Q9" s="369"/>
      <c r="R9" s="370" t="str">
        <f>Badges!C286</f>
        <v>Go, Blue! Go, Red!</v>
      </c>
      <c r="S9" s="372" t="str">
        <f>IF(Badges!N286="A","A"," ")</f>
        <v xml:space="preserve"> </v>
      </c>
    </row>
    <row r="10" spans="1:21" x14ac:dyDescent="0.2">
      <c r="A10" s="577" t="str">
        <f>Summary!A9</f>
        <v>It's Your Planet -- Love It!</v>
      </c>
      <c r="B10" s="577"/>
      <c r="C10" s="577"/>
      <c r="E10" s="369"/>
      <c r="F10" s="370" t="str">
        <f>Badges!C64</f>
        <v>Practice impressions of three</v>
      </c>
      <c r="G10" s="372" t="str">
        <f>IF(Badges!N64="A","A"," ")</f>
        <v xml:space="preserve"> </v>
      </c>
      <c r="I10" s="369"/>
      <c r="J10" s="370" t="str">
        <f>Badges!C138</f>
        <v>Make a gift book</v>
      </c>
      <c r="K10" s="372" t="str">
        <f>IF(Badges!N138="A","A"," ")</f>
        <v xml:space="preserve"> </v>
      </c>
      <c r="M10" s="369"/>
      <c r="N10" s="370" t="str">
        <f>Badges!C211</f>
        <v>Tell a progressive story</v>
      </c>
      <c r="O10" s="372" t="str">
        <f>IF(Badges!N211="A","A"," ")</f>
        <v xml:space="preserve"> </v>
      </c>
      <c r="Q10" s="369"/>
      <c r="R10" s="370" t="str">
        <f>Badges!C287</f>
        <v>Unique uniforms</v>
      </c>
      <c r="S10" s="372" t="str">
        <f>IF(Badges!N287="A","A"," ")</f>
        <v xml:space="preserve"> </v>
      </c>
    </row>
    <row r="11" spans="1:21" x14ac:dyDescent="0.2">
      <c r="A11" s="608" t="str">
        <f>Summary!A10</f>
        <v>Book Artist</v>
      </c>
      <c r="B11" s="609"/>
      <c r="C11" s="373" t="str">
        <f>IF(Badges!N144="C","C",IF(Badges!N144="P","P",""))</f>
        <v/>
      </c>
      <c r="E11" s="369">
        <v>4</v>
      </c>
      <c r="F11" s="370" t="str">
        <f>Badges!C65</f>
        <v>Choose or create a piece to perform</v>
      </c>
      <c r="G11" s="371"/>
      <c r="I11" s="369">
        <v>5</v>
      </c>
      <c r="J11" s="370" t="str">
        <f>Badges!C139</f>
        <v>Focus on style</v>
      </c>
      <c r="K11" s="371"/>
      <c r="M11" s="583" t="str">
        <f>Badges!B214</f>
        <v>Babysitter</v>
      </c>
      <c r="N11" s="584"/>
      <c r="O11" s="584"/>
      <c r="Q11" s="369"/>
      <c r="R11" s="370" t="str">
        <f>Badges!C288</f>
        <v>Theme costumes</v>
      </c>
      <c r="S11" s="372" t="str">
        <f>IF(Badges!N288="A","A"," ")</f>
        <v xml:space="preserve"> </v>
      </c>
    </row>
    <row r="12" spans="1:21" x14ac:dyDescent="0.2">
      <c r="A12" s="606" t="str">
        <f>Summary!A11</f>
        <v>Woodworker</v>
      </c>
      <c r="B12" s="607"/>
      <c r="C12" s="374" t="str">
        <f>IF(Badges!N167="C","C",IF(Badges!N167="P","P",""))</f>
        <v/>
      </c>
      <c r="E12" s="369"/>
      <c r="F12" s="370" t="str">
        <f>Badges!C66</f>
        <v>Write a speech about something</v>
      </c>
      <c r="G12" s="372" t="str">
        <f>IF(Badges!N66="A","A"," ")</f>
        <v xml:space="preserve"> </v>
      </c>
      <c r="I12" s="369"/>
      <c r="J12" s="370" t="str">
        <f>Badges!C140</f>
        <v xml:space="preserve">Make a book from something </v>
      </c>
      <c r="K12" s="372" t="str">
        <f>IF(Badges!N140="A","A"," ")</f>
        <v xml:space="preserve"> </v>
      </c>
      <c r="M12" s="369">
        <v>1</v>
      </c>
      <c r="N12" s="370" t="str">
        <f>Badges!C215</f>
        <v>Get to know how kids develop</v>
      </c>
      <c r="O12" s="371"/>
      <c r="Q12" s="369">
        <v>2</v>
      </c>
      <c r="R12" s="370" t="str">
        <f>Badges!C289</f>
        <v>Host a historical game</v>
      </c>
      <c r="S12" s="371"/>
    </row>
    <row r="13" spans="1:21" x14ac:dyDescent="0.2">
      <c r="A13" s="606" t="str">
        <f>Summary!A12</f>
        <v>Special Agent</v>
      </c>
      <c r="B13" s="607"/>
      <c r="C13" s="374" t="str">
        <f>IF(Badges!N190="C","C",IF(Badges!N190="P","P",""))</f>
        <v/>
      </c>
      <c r="E13" s="369"/>
      <c r="F13" s="370" t="str">
        <f>Badges!C67</f>
        <v>Create a piece for a character</v>
      </c>
      <c r="G13" s="372" t="str">
        <f>IF(Badges!N67="A","A"," ")</f>
        <v xml:space="preserve"> </v>
      </c>
      <c r="I13" s="369"/>
      <c r="J13" s="370" t="str">
        <f>Badges!C141</f>
        <v>Try a different binding technique or</v>
      </c>
      <c r="K13" s="372" t="str">
        <f>IF(Badges!N141="A","A"," ")</f>
        <v xml:space="preserve"> </v>
      </c>
      <c r="M13" s="369"/>
      <c r="N13" s="370" t="str">
        <f>Badges!C216</f>
        <v>Observe kids in person for at least</v>
      </c>
      <c r="O13" s="372" t="str">
        <f>IF(Badges!N216="A","A"," ")</f>
        <v xml:space="preserve"> </v>
      </c>
      <c r="Q13" s="369"/>
      <c r="R13" s="370" t="str">
        <f>Badges!C290</f>
        <v>An amazing race</v>
      </c>
      <c r="S13" s="372" t="str">
        <f>IF(Badges!N290="A","A"," ")</f>
        <v xml:space="preserve"> </v>
      </c>
    </row>
    <row r="14" spans="1:21" x14ac:dyDescent="0.2">
      <c r="A14" s="606" t="str">
        <f>Summary!A13</f>
        <v>Trailblazing</v>
      </c>
      <c r="B14" s="607"/>
      <c r="C14" s="374" t="str">
        <f>IF(Badges!N213="C","C",IF(Badges!N213="P","P",""))</f>
        <v/>
      </c>
      <c r="E14" s="369"/>
      <c r="F14" s="370" t="str">
        <f>Badges!C68</f>
        <v>Pick an existing piece</v>
      </c>
      <c r="G14" s="372" t="str">
        <f>IF(Badges!N68="A","A"," ")</f>
        <v xml:space="preserve"> </v>
      </c>
      <c r="I14" s="369"/>
      <c r="J14" s="370" t="str">
        <f>Badges!C142</f>
        <v>Get creative with the definition of</v>
      </c>
      <c r="K14" s="372" t="str">
        <f>IF(Badges!N142="A","A"," ")</f>
        <v xml:space="preserve"> </v>
      </c>
      <c r="M14" s="369"/>
      <c r="N14" s="370" t="str">
        <f>Badges!C217</f>
        <v xml:space="preserve">Ask an expert  </v>
      </c>
      <c r="O14" s="372" t="str">
        <f>IF(Badges!N217="A","A"," ")</f>
        <v xml:space="preserve"> </v>
      </c>
      <c r="Q14" s="369"/>
      <c r="R14" s="370" t="str">
        <f>Badges!C291</f>
        <v>Target practice</v>
      </c>
      <c r="S14" s="372" t="str">
        <f>IF(Badges!N291="A","A"," ")</f>
        <v xml:space="preserve"> </v>
      </c>
    </row>
    <row r="15" spans="1:21" x14ac:dyDescent="0.2">
      <c r="A15" s="613" t="str">
        <f>Summary!A14</f>
        <v>Babysitter</v>
      </c>
      <c r="B15" s="614"/>
      <c r="C15" s="375" t="str">
        <f>IF(Badges!N236="C","C",IF(Badges!N236="P","P",""))</f>
        <v>P</v>
      </c>
      <c r="E15" s="369">
        <v>5</v>
      </c>
      <c r="F15" s="370" t="str">
        <f>Badges!C69</f>
        <v>Get onstage</v>
      </c>
      <c r="G15" s="371"/>
      <c r="I15" s="583" t="str">
        <f>Badges!B145</f>
        <v>Woodworker</v>
      </c>
      <c r="J15" s="584"/>
      <c r="K15" s="584"/>
      <c r="M15" s="369"/>
      <c r="N15" s="370" t="str">
        <f>Badges!C218</f>
        <v>Find information at the library or</v>
      </c>
      <c r="O15" s="372" t="str">
        <f>IF(Badges!N218="A","A"," ")</f>
        <v xml:space="preserve"> </v>
      </c>
      <c r="Q15" s="369"/>
      <c r="R15" s="370" t="str">
        <f>Badges!C292</f>
        <v>Tests of strength</v>
      </c>
      <c r="S15" s="372" t="str">
        <f>IF(Badges!N292="A","A"," ")</f>
        <v xml:space="preserve"> </v>
      </c>
    </row>
    <row r="16" spans="1:21" x14ac:dyDescent="0.2">
      <c r="A16" s="577" t="str">
        <f>Summary!A15</f>
        <v>It's Your Story -- Tell It!</v>
      </c>
      <c r="B16" s="577"/>
      <c r="C16" s="577"/>
      <c r="E16" s="369"/>
      <c r="F16" s="370" t="str">
        <f>Badges!C70</f>
        <v>Create a theater in your own home</v>
      </c>
      <c r="G16" s="372" t="str">
        <f>IF(Badges!N70="A","A"," ")</f>
        <v xml:space="preserve"> </v>
      </c>
      <c r="I16" s="369">
        <v>1</v>
      </c>
      <c r="J16" s="370" t="str">
        <f>Badges!C146</f>
        <v>Swing a hammer</v>
      </c>
      <c r="K16" s="371"/>
      <c r="M16" s="369">
        <v>2</v>
      </c>
      <c r="N16" s="370" t="str">
        <f>Badges!C219</f>
        <v>Prepare for challenges</v>
      </c>
      <c r="O16" s="371"/>
      <c r="Q16" s="369">
        <v>3</v>
      </c>
      <c r="R16" s="370" t="str">
        <f>Badges!C293</f>
        <v>Play a scientific game</v>
      </c>
      <c r="S16" s="371"/>
    </row>
    <row r="17" spans="1:19" x14ac:dyDescent="0.2">
      <c r="A17" s="608" t="str">
        <f>Summary!A16</f>
        <v>Night Owl</v>
      </c>
      <c r="B17" s="609"/>
      <c r="C17" s="373" t="str">
        <f>IF(Badges!N260="C","C",IF(Badges!N260="P","P",""))</f>
        <v/>
      </c>
      <c r="E17" s="369"/>
      <c r="F17" s="370" t="str">
        <f>Badges!C71</f>
        <v>Perform at school</v>
      </c>
      <c r="G17" s="372" t="str">
        <f>IF(Badges!N71="A","A"," ")</f>
        <v xml:space="preserve"> </v>
      </c>
      <c r="I17" s="369"/>
      <c r="J17" s="370" t="str">
        <f>Badges!C147</f>
        <v>Write your name in nails</v>
      </c>
      <c r="K17" s="372" t="str">
        <f>IF(Badges!N146="A","A"," ")</f>
        <v xml:space="preserve"> </v>
      </c>
      <c r="M17" s="369"/>
      <c r="N17" s="370" t="str">
        <f>Badges!C220</f>
        <v>Attend a babysitter training course</v>
      </c>
      <c r="O17" s="372" t="str">
        <f>IF(Badges!N220="A","A"," ")</f>
        <v xml:space="preserve"> </v>
      </c>
      <c r="Q17" s="369"/>
      <c r="R17" s="370" t="str">
        <f>Badges!C294</f>
        <v>Construction challenge</v>
      </c>
      <c r="S17" s="372" t="str">
        <f>IF(Badges!N294="A","A"," ")</f>
        <v xml:space="preserve"> </v>
      </c>
    </row>
    <row r="18" spans="1:19" x14ac:dyDescent="0.2">
      <c r="A18" s="606" t="str">
        <f>Summary!A17</f>
        <v>Animal Helpers</v>
      </c>
      <c r="B18" s="607"/>
      <c r="C18" s="374" t="str">
        <f>IF(Badges!N283="C","C",IF(Badges!N283="P","P",""))</f>
        <v/>
      </c>
      <c r="E18" s="369"/>
      <c r="F18" s="370" t="str">
        <f>Badges!C72</f>
        <v>Go to your audience</v>
      </c>
      <c r="G18" s="372" t="str">
        <f>IF(Badges!N72="A","A"," ")</f>
        <v xml:space="preserve"> </v>
      </c>
      <c r="I18" s="369"/>
      <c r="J18" s="370" t="str">
        <f>Badges!C148</f>
        <v>Make a design with nails on wood</v>
      </c>
      <c r="K18" s="372" t="str">
        <f>IF(Badges!N147="A","A"," ")</f>
        <v xml:space="preserve"> </v>
      </c>
      <c r="M18" s="369"/>
      <c r="N18" s="370" t="str">
        <f>Badges!C221</f>
        <v>Interview five moms about what they</v>
      </c>
      <c r="O18" s="372" t="str">
        <f>IF(Badges!N221="A","A"," ")</f>
        <v xml:space="preserve"> </v>
      </c>
      <c r="Q18" s="369"/>
      <c r="R18" s="370" t="str">
        <f>Badges!C295</f>
        <v>Soar winners</v>
      </c>
      <c r="S18" s="372" t="str">
        <f>IF(Badges!N295="A","A"," ")</f>
        <v xml:space="preserve"> </v>
      </c>
    </row>
    <row r="19" spans="1:19" x14ac:dyDescent="0.2">
      <c r="A19" s="606" t="str">
        <f>Summary!A18</f>
        <v>Field Day</v>
      </c>
      <c r="B19" s="607"/>
      <c r="C19" s="374" t="str">
        <f>IF(Badges!N306="C","C",IF(Badges!N306="P","P",""))</f>
        <v/>
      </c>
      <c r="E19" s="583" t="str">
        <f>Badges!B75</f>
        <v>Science of Happiness</v>
      </c>
      <c r="F19" s="584"/>
      <c r="G19" s="584"/>
      <c r="I19" s="369"/>
      <c r="J19" s="370" t="str">
        <f>Badges!C149</f>
        <v>Create a sculpture</v>
      </c>
      <c r="K19" s="372" t="str">
        <f>IF(Badges!N148="A","A"," ")</f>
        <v xml:space="preserve"> </v>
      </c>
      <c r="M19" s="369"/>
      <c r="N19" s="370" t="str">
        <f>Badges!C222</f>
        <v>Interview five experienced babysitters</v>
      </c>
      <c r="O19" s="372" t="str">
        <f>IF(Badges!N222="A","A"," ")</f>
        <v xml:space="preserve"> </v>
      </c>
      <c r="Q19" s="369"/>
      <c r="R19" s="370" t="str">
        <f>Badges!C296</f>
        <v>Make it "flink."</v>
      </c>
      <c r="S19" s="372" t="str">
        <f>IF(Badges!N296="A","A"," ")</f>
        <v xml:space="preserve"> </v>
      </c>
    </row>
    <row r="20" spans="1:19" x14ac:dyDescent="0.2">
      <c r="A20" s="606" t="str">
        <f>Summary!A19</f>
        <v>Entrepreneur</v>
      </c>
      <c r="B20" s="607"/>
      <c r="C20" s="374" t="str">
        <f>IF(Badges!N329="C","C",IF(Badges!N329="P","P",""))</f>
        <v/>
      </c>
      <c r="E20" s="369">
        <v>1</v>
      </c>
      <c r="F20" s="370" t="str">
        <f>Badges!C76</f>
        <v>Make yourself happier</v>
      </c>
      <c r="G20" s="371"/>
      <c r="I20" s="369">
        <v>2</v>
      </c>
      <c r="J20" s="370" t="str">
        <f>Badges!C150</f>
        <v>Keep it level</v>
      </c>
      <c r="K20" s="371"/>
      <c r="M20" s="369">
        <v>3</v>
      </c>
      <c r="N20" s="370" t="str">
        <f>Badges!C223</f>
        <v>Focus on play</v>
      </c>
      <c r="O20" s="371"/>
      <c r="Q20" s="369">
        <v>4</v>
      </c>
      <c r="R20" s="370" t="str">
        <f>Badges!C297</f>
        <v>Find fun in fiction</v>
      </c>
      <c r="S20" s="371"/>
    </row>
    <row r="21" spans="1:19" x14ac:dyDescent="0.2">
      <c r="A21" s="606" t="str">
        <f>Summary!A20</f>
        <v>Netiquette</v>
      </c>
      <c r="B21" s="607"/>
      <c r="C21" s="374" t="str">
        <f>IF(Badges!N352="C","C",IF(Badges!N352="P","P",""))</f>
        <v/>
      </c>
      <c r="E21" s="369"/>
      <c r="F21" s="370" t="str">
        <f>Badges!C77</f>
        <v>Get into a state of "flow"</v>
      </c>
      <c r="G21" s="372" t="str">
        <f>IF(Badges!N77="A","A"," ")</f>
        <v xml:space="preserve"> </v>
      </c>
      <c r="I21" s="369"/>
      <c r="J21" s="370" t="str">
        <f>Badges!C151</f>
        <v>Level up</v>
      </c>
      <c r="K21" s="372" t="str">
        <f>IF(Badges!N150="A","A"," ")</f>
        <v xml:space="preserve"> </v>
      </c>
      <c r="M21" s="369"/>
      <c r="N21" s="370" t="str">
        <f>Badges!C224</f>
        <v>Interview an educational toy or game</v>
      </c>
      <c r="O21" s="372" t="str">
        <f>IF(Badges!N224="A","A"," ")</f>
        <v xml:space="preserve"> </v>
      </c>
      <c r="Q21" s="369"/>
      <c r="R21" s="370" t="str">
        <f>Badges!C298</f>
        <v>From read to reality</v>
      </c>
      <c r="S21" s="372" t="str">
        <f>IF(Badges!N298="A","A"," ")</f>
        <v xml:space="preserve"> </v>
      </c>
    </row>
    <row r="22" spans="1:19" x14ac:dyDescent="0.2">
      <c r="A22" s="376"/>
      <c r="B22" s="377"/>
      <c r="C22" s="415"/>
      <c r="E22" s="369"/>
      <c r="F22" s="370" t="str">
        <f>Badges!C78</f>
        <v>Count three blessings</v>
      </c>
      <c r="G22" s="372" t="str">
        <f>IF(Badges!N78="A","A"," ")</f>
        <v xml:space="preserve"> </v>
      </c>
      <c r="I22" s="369"/>
      <c r="J22" s="370" t="str">
        <f>Badges!C152</f>
        <v>Make it right</v>
      </c>
      <c r="K22" s="372" t="str">
        <f>IF(Badges!N151="A","A"," ")</f>
        <v xml:space="preserve"> </v>
      </c>
      <c r="M22" s="369"/>
      <c r="N22" s="370" t="str">
        <f>Badges!C225</f>
        <v>Observe kids at a toy store for two</v>
      </c>
      <c r="O22" s="372" t="str">
        <f>IF(Badges!N225="A","A"," ")</f>
        <v xml:space="preserve"> </v>
      </c>
      <c r="Q22" s="369"/>
      <c r="R22" s="370" t="str">
        <f>Badges!C299</f>
        <v>From virtual to reality</v>
      </c>
      <c r="S22" s="372" t="str">
        <f>IF(Badges!N299="A","A"," ")</f>
        <v xml:space="preserve"> </v>
      </c>
    </row>
    <row r="23" spans="1:19" x14ac:dyDescent="0.2">
      <c r="A23" s="583" t="str">
        <f>Badges!B6</f>
        <v>Digital Movie Maker</v>
      </c>
      <c r="B23" s="584"/>
      <c r="C23" s="584"/>
      <c r="E23" s="369"/>
      <c r="F23" s="370" t="str">
        <f>Badges!C79</f>
        <v>Stop and smell the roses</v>
      </c>
      <c r="G23" s="372" t="str">
        <f>IF(Badges!N79="A","A"," ")</f>
        <v xml:space="preserve"> </v>
      </c>
      <c r="I23" s="369"/>
      <c r="J23" s="370" t="str">
        <f>Badges!C153</f>
        <v>Do a survey</v>
      </c>
      <c r="K23" s="372" t="str">
        <f>IF(Badges!N152="A","A"," ")</f>
        <v xml:space="preserve"> </v>
      </c>
      <c r="M23" s="369"/>
      <c r="N23" s="370" t="str">
        <f>Badges!C226</f>
        <v>Volunteer for at least two hours</v>
      </c>
      <c r="O23" s="372" t="str">
        <f>IF(Badges!N226="A","A"," ")</f>
        <v xml:space="preserve"> </v>
      </c>
      <c r="Q23" s="369"/>
      <c r="R23" s="370" t="str">
        <f>Badges!C300</f>
        <v>From board to reality</v>
      </c>
      <c r="S23" s="372" t="str">
        <f>IF(Badges!N300="A","A"," ")</f>
        <v xml:space="preserve"> </v>
      </c>
    </row>
    <row r="24" spans="1:19" x14ac:dyDescent="0.2">
      <c r="A24" s="369">
        <v>1</v>
      </c>
      <c r="B24" s="370" t="str">
        <f>Badges!C7</f>
        <v>Learn digital video basics</v>
      </c>
      <c r="C24" s="371"/>
      <c r="E24" s="369">
        <v>2</v>
      </c>
      <c r="F24" s="370" t="str">
        <f>Badges!C80</f>
        <v>Think differently for happiness</v>
      </c>
      <c r="G24" s="371"/>
      <c r="I24" s="369">
        <v>3</v>
      </c>
      <c r="J24" s="370" t="str">
        <f>Badges!C154</f>
        <v>Use a screwdriver</v>
      </c>
      <c r="K24" s="371"/>
      <c r="M24" s="369">
        <v>4</v>
      </c>
      <c r="N24" s="370" t="str">
        <f>Badges!C227</f>
        <v>Find potential employers</v>
      </c>
      <c r="O24" s="371"/>
      <c r="Q24" s="369">
        <v>5</v>
      </c>
      <c r="R24" s="370" t="str">
        <f>Badges!C301</f>
        <v>Stage your grand finale</v>
      </c>
      <c r="S24" s="371"/>
    </row>
    <row r="25" spans="1:19" x14ac:dyDescent="0.2">
      <c r="A25" s="369"/>
      <c r="B25" s="370" t="str">
        <f>Badges!C8</f>
        <v>Connect with a local expert to learn</v>
      </c>
      <c r="C25" s="372" t="str">
        <f>IF(Badges!N8="A","A"," ")</f>
        <v>A</v>
      </c>
      <c r="E25" s="369"/>
      <c r="F25" s="370" t="str">
        <f>Badges!C81</f>
        <v>Focus on what's realistic</v>
      </c>
      <c r="G25" s="372" t="str">
        <f>IF(Badges!N81="A","A"," ")</f>
        <v xml:space="preserve"> </v>
      </c>
      <c r="I25" s="369"/>
      <c r="J25" s="370" t="str">
        <f>Badges!C155</f>
        <v>Fix loose screws</v>
      </c>
      <c r="K25" s="372" t="str">
        <f>IF(Badges!N154="A","A"," ")</f>
        <v xml:space="preserve"> </v>
      </c>
      <c r="M25" s="369"/>
      <c r="N25" s="370" t="str">
        <f>Badges!C228</f>
        <v>Market yourself</v>
      </c>
      <c r="O25" s="372" t="str">
        <f>IF(Badges!N228="A","A"," ")</f>
        <v xml:space="preserve"> </v>
      </c>
      <c r="Q25" s="369"/>
      <c r="R25" s="370" t="str">
        <f>Badges!C302</f>
        <v>A puzzle pentathlon</v>
      </c>
      <c r="S25" s="372" t="str">
        <f>IF(Badges!N302="A","A"," ")</f>
        <v xml:space="preserve"> </v>
      </c>
    </row>
    <row r="26" spans="1:19" x14ac:dyDescent="0.2">
      <c r="A26" s="369"/>
      <c r="B26" s="370" t="str">
        <f>Badges!C9</f>
        <v>Take a class</v>
      </c>
      <c r="C26" s="372" t="str">
        <f>IF(Badges!N9="A","A"," ")</f>
        <v xml:space="preserve"> </v>
      </c>
      <c r="E26" s="369"/>
      <c r="F26" s="370" t="str">
        <f>Badges!C82</f>
        <v>Try to use your strengths</v>
      </c>
      <c r="G26" s="372" t="str">
        <f>IF(Badges!N82="A","A"," ")</f>
        <v xml:space="preserve"> </v>
      </c>
      <c r="I26" s="369"/>
      <c r="J26" s="370" t="str">
        <f>Badges!C156</f>
        <v>Attach it, detach it</v>
      </c>
      <c r="K26" s="372" t="str">
        <f>IF(Badges!N155="A","A"," ")</f>
        <v xml:space="preserve"> </v>
      </c>
      <c r="M26" s="369"/>
      <c r="N26" s="370" t="str">
        <f>Badges!C229</f>
        <v xml:space="preserve">Create a questionnaire to give to </v>
      </c>
      <c r="O26" s="372" t="str">
        <f>IF(Badges!N229="A","A"," ")</f>
        <v>A</v>
      </c>
      <c r="Q26" s="369"/>
      <c r="R26" s="370" t="str">
        <f>Badges!C303</f>
        <v>A relay pentathlon</v>
      </c>
      <c r="S26" s="372" t="str">
        <f>IF(Badges!N303="A","A"," ")</f>
        <v xml:space="preserve"> </v>
      </c>
    </row>
    <row r="27" spans="1:19" x14ac:dyDescent="0.2">
      <c r="A27" s="369"/>
      <c r="B27" s="370" t="str">
        <f>Badges!C10</f>
        <v>Teach yourself</v>
      </c>
      <c r="C27" s="372" t="str">
        <f>IF(Badges!N10="A","A"," ")</f>
        <v xml:space="preserve"> </v>
      </c>
      <c r="E27" s="369"/>
      <c r="F27" s="370" t="str">
        <f>Badges!C79</f>
        <v>Stop and smell the roses</v>
      </c>
      <c r="G27" s="372" t="str">
        <f>IF(Badges!N83="A","A"," ")</f>
        <v xml:space="preserve"> </v>
      </c>
      <c r="I27" s="369"/>
      <c r="J27" s="370" t="str">
        <f>Badges!C157</f>
        <v>Build with a screwdriver</v>
      </c>
      <c r="K27" s="372" t="str">
        <f>IF(Badges!N156="A","A"," ")</f>
        <v xml:space="preserve"> </v>
      </c>
      <c r="M27" s="369"/>
      <c r="N27" s="370" t="str">
        <f>Badges!C230</f>
        <v>Conduct interviews with potential</v>
      </c>
      <c r="O27" s="372" t="str">
        <f>IF(Badges!N230="A","A"," ")</f>
        <v xml:space="preserve"> </v>
      </c>
      <c r="Q27" s="369"/>
      <c r="R27" s="370" t="str">
        <f>Badges!C304</f>
        <v>A wheel pentathlon</v>
      </c>
      <c r="S27" s="372" t="str">
        <f>IF(Badges!N304="A","A"," ")</f>
        <v xml:space="preserve"> </v>
      </c>
    </row>
    <row r="28" spans="1:19" x14ac:dyDescent="0.2">
      <c r="A28" s="369">
        <v>2</v>
      </c>
      <c r="B28" s="370" t="str">
        <f>Badges!C11</f>
        <v>Film. Then film some more…</v>
      </c>
      <c r="C28" s="371"/>
      <c r="E28" s="369">
        <v>3</v>
      </c>
      <c r="F28" s="370" t="str">
        <f>Badges!C84</f>
        <v>Get happy through others</v>
      </c>
      <c r="G28" s="371"/>
      <c r="I28" s="369">
        <v>4</v>
      </c>
      <c r="J28" s="370" t="str">
        <f>Badges!C158</f>
        <v>Saw some wood</v>
      </c>
      <c r="K28" s="371"/>
      <c r="M28" s="369">
        <v>5</v>
      </c>
      <c r="N28" s="370" t="str">
        <f>Badges!C231</f>
        <v>Practice your babysitting skills</v>
      </c>
      <c r="O28" s="371"/>
      <c r="Q28" s="583" t="str">
        <f>Badges!B307</f>
        <v>Entrepreneur</v>
      </c>
      <c r="R28" s="584"/>
      <c r="S28" s="584"/>
    </row>
    <row r="29" spans="1:19" x14ac:dyDescent="0.2">
      <c r="A29" s="369"/>
      <c r="B29" s="370" t="str">
        <f>Badges!C12</f>
        <v>Film a sporting event</v>
      </c>
      <c r="C29" s="372" t="str">
        <f>IF(Badges!N12="A","A"," ")</f>
        <v xml:space="preserve"> </v>
      </c>
      <c r="E29" s="369"/>
      <c r="F29" s="370" t="str">
        <f>Badges!C85</f>
        <v>Make a gratitude visit</v>
      </c>
      <c r="G29" s="372" t="str">
        <f>IF(Badges!N85="A","A"," ")</f>
        <v xml:space="preserve"> </v>
      </c>
      <c r="I29" s="369"/>
      <c r="J29" s="370" t="str">
        <f>Badges!C159</f>
        <v>End the alphabet</v>
      </c>
      <c r="K29" s="372" t="str">
        <f>IF(Badges!N158="A","A"," ")</f>
        <v xml:space="preserve"> </v>
      </c>
      <c r="M29" s="369"/>
      <c r="N29" s="370" t="str">
        <f>Badges!C232</f>
        <v>Come prepared for a game</v>
      </c>
      <c r="O29" s="372" t="str">
        <f>IF(Badges!N232="A","A"," ")</f>
        <v xml:space="preserve"> </v>
      </c>
      <c r="Q29" s="369">
        <v>1</v>
      </c>
      <c r="R29" s="370" t="str">
        <f>Badges!C308</f>
        <v>Brainstorm business ideas</v>
      </c>
      <c r="S29" s="371"/>
    </row>
    <row r="30" spans="1:19" x14ac:dyDescent="0.2">
      <c r="A30" s="369"/>
      <c r="B30" s="370" t="str">
        <f>Badges!C13</f>
        <v>Film a celebration</v>
      </c>
      <c r="C30" s="372" t="str">
        <f>IF(Badges!N13="A","A"," ")</f>
        <v xml:space="preserve"> </v>
      </c>
      <c r="E30" s="369"/>
      <c r="F30" s="370" t="str">
        <f>Badges!C86</f>
        <v>Write a forgiveness letter</v>
      </c>
      <c r="G30" s="372" t="str">
        <f>IF(Badges!N86="A","A"," ")</f>
        <v xml:space="preserve"> </v>
      </c>
      <c r="I30" s="369"/>
      <c r="J30" s="370" t="str">
        <f>Badges!C160</f>
        <v>Square it off</v>
      </c>
      <c r="K30" s="372" t="str">
        <f>IF(Badges!N159="A","A"," ")</f>
        <v xml:space="preserve"> </v>
      </c>
      <c r="M30" s="369"/>
      <c r="N30" s="370" t="str">
        <f>Badges!C233</f>
        <v>Make a tasty snack</v>
      </c>
      <c r="O30" s="372" t="str">
        <f>IF(Badges!N233="A","A"," ")</f>
        <v xml:space="preserve"> </v>
      </c>
      <c r="Q30" s="369"/>
      <c r="R30" s="370" t="str">
        <f>Badges!C309</f>
        <v>Interview your client</v>
      </c>
      <c r="S30" s="372" t="str">
        <f>IF(Badges!N309="A","A"," ")</f>
        <v xml:space="preserve"> </v>
      </c>
    </row>
    <row r="31" spans="1:19" x14ac:dyDescent="0.2">
      <c r="A31" s="369"/>
      <c r="B31" s="370" t="str">
        <f>Badges!C14</f>
        <v>Film a day in your life</v>
      </c>
      <c r="C31" s="372" t="str">
        <f>IF(Badges!N14="A","A"," ")</f>
        <v>A</v>
      </c>
      <c r="E31" s="369"/>
      <c r="F31" s="370" t="str">
        <f>Badges!C83</f>
        <v>Be happy for others</v>
      </c>
      <c r="G31" s="372" t="str">
        <f>IF(Badges!N87="A","A"," ")</f>
        <v xml:space="preserve"> </v>
      </c>
      <c r="I31" s="369"/>
      <c r="J31" s="370" t="str">
        <f>Badges!C161</f>
        <v>Make a simple doll</v>
      </c>
      <c r="K31" s="372" t="str">
        <f>IF(Badges!N160="A","A"," ")</f>
        <v xml:space="preserve"> </v>
      </c>
      <c r="M31" s="369"/>
      <c r="N31" s="370" t="str">
        <f>Badges!C234</f>
        <v>Plan a fun craft</v>
      </c>
      <c r="O31" s="372" t="str">
        <f>IF(Badges!N234="A","A"," ")</f>
        <v xml:space="preserve"> </v>
      </c>
      <c r="Q31" s="369"/>
      <c r="R31" s="370" t="str">
        <f>Badges!C310</f>
        <v>Become a keen observer</v>
      </c>
      <c r="S31" s="372" t="str">
        <f>IF(Badges!N310="A","A"," ")</f>
        <v xml:space="preserve"> </v>
      </c>
    </row>
    <row r="32" spans="1:19" x14ac:dyDescent="0.2">
      <c r="A32" s="369">
        <v>3</v>
      </c>
      <c r="B32" s="370" t="str">
        <f>Badges!C15</f>
        <v>Pick the perfect subject</v>
      </c>
      <c r="C32" s="371"/>
      <c r="E32" s="369">
        <v>4</v>
      </c>
      <c r="F32" s="370" t="str">
        <f>Badges!C88</f>
        <v>Do a helpful happiness experiment</v>
      </c>
      <c r="G32" s="371"/>
      <c r="I32" s="369">
        <v>5</v>
      </c>
      <c r="J32" s="370" t="str">
        <f>Badges!C162</f>
        <v>Build something yourself</v>
      </c>
      <c r="K32" s="371"/>
      <c r="M32" s="583" t="str">
        <f>Badges!B238</f>
        <v>Night Owl</v>
      </c>
      <c r="N32" s="584"/>
      <c r="O32" s="584"/>
      <c r="Q32" s="369"/>
      <c r="R32" s="370" t="str">
        <f>Badges!C311</f>
        <v>Group brainstorm</v>
      </c>
      <c r="S32" s="372" t="str">
        <f>IF(Badges!N311="A","A"," ")</f>
        <v xml:space="preserve"> </v>
      </c>
    </row>
    <row r="33" spans="1:19" x14ac:dyDescent="0.2">
      <c r="A33" s="369"/>
      <c r="B33" s="370" t="str">
        <f>Badges!C16</f>
        <v>Share a scene from a book in the</v>
      </c>
      <c r="C33" s="372" t="str">
        <f>IF(Badges!N16="A","A"," ")</f>
        <v xml:space="preserve"> </v>
      </c>
      <c r="E33" s="369"/>
      <c r="F33" s="370" t="str">
        <f>Badges!C89</f>
        <v xml:space="preserve">Design your own five-question </v>
      </c>
      <c r="G33" s="372" t="str">
        <f>IF(Badges!N89="A","A"," ")</f>
        <v xml:space="preserve"> </v>
      </c>
      <c r="I33" s="369"/>
      <c r="J33" s="370" t="str">
        <f>Badges!C163</f>
        <v>Build with your expert</v>
      </c>
      <c r="K33" s="372" t="str">
        <f>IF(Badges!N162="A","A"," ")</f>
        <v xml:space="preserve"> </v>
      </c>
      <c r="M33" s="369">
        <v>1</v>
      </c>
      <c r="N33" s="370" t="str">
        <f>Badges!C239</f>
        <v>Take a field trip to explore the night</v>
      </c>
      <c r="O33" s="371"/>
      <c r="Q33" s="369">
        <v>2</v>
      </c>
      <c r="R33" s="370" t="str">
        <f>Badges!C312</f>
        <v>Improve one idea</v>
      </c>
      <c r="S33" s="371"/>
    </row>
    <row r="34" spans="1:19" x14ac:dyDescent="0.2">
      <c r="A34" s="369"/>
      <c r="B34" s="370" t="str">
        <f>Badges!C17</f>
        <v>Share a cause</v>
      </c>
      <c r="C34" s="372" t="str">
        <f>IF(Badges!N17="A","A"," ")</f>
        <v>A</v>
      </c>
      <c r="E34" s="369"/>
      <c r="F34" s="370" t="str">
        <f>Badges!C90</f>
        <v>Try quick polling</v>
      </c>
      <c r="G34" s="372" t="str">
        <f>IF(Badges!N90="A","A"," ")</f>
        <v xml:space="preserve"> </v>
      </c>
      <c r="I34" s="369"/>
      <c r="J34" s="370" t="str">
        <f>Badges!C164</f>
        <v>Build with home improvers</v>
      </c>
      <c r="K34" s="372" t="str">
        <f>IF(Badges!N163="A","A"," ")</f>
        <v xml:space="preserve"> </v>
      </c>
      <c r="M34" s="369"/>
      <c r="N34" s="370" t="str">
        <f>Badges!C240</f>
        <v>Share night art</v>
      </c>
      <c r="O34" s="372" t="str">
        <f>IF(Badges!N240="A","A"," ")</f>
        <v xml:space="preserve"> </v>
      </c>
      <c r="Q34" s="369"/>
      <c r="R34" s="370" t="str">
        <f>Badges!C313</f>
        <v>Divide your idea into different parts</v>
      </c>
      <c r="S34" s="372" t="str">
        <f>IF(Badges!N313="A","A"," ")</f>
        <v xml:space="preserve"> </v>
      </c>
    </row>
    <row r="35" spans="1:19" x14ac:dyDescent="0.2">
      <c r="A35" s="369"/>
      <c r="B35" s="370" t="str">
        <f>Badges!C18</f>
        <v>Share a family story</v>
      </c>
      <c r="C35" s="372" t="str">
        <f>IF(Badges!N18="A","A"," ")</f>
        <v xml:space="preserve"> </v>
      </c>
      <c r="E35" s="369"/>
      <c r="F35" s="370" t="str">
        <f>Badges!C87</f>
        <v>Make something meaningful</v>
      </c>
      <c r="G35" s="372" t="str">
        <f>IF(Badges!N91="A","A"," ")</f>
        <v xml:space="preserve"> </v>
      </c>
      <c r="I35" s="369"/>
      <c r="J35" s="370" t="str">
        <f>Badges!C165</f>
        <v>Build at a craft store or artisan</v>
      </c>
      <c r="K35" s="372" t="str">
        <f>IF(Badges!N164="A","A"," ")</f>
        <v xml:space="preserve"> </v>
      </c>
      <c r="M35" s="369"/>
      <c r="N35" s="370" t="str">
        <f>Badges!C241</f>
        <v>Get into nightlife</v>
      </c>
      <c r="O35" s="372" t="str">
        <f>IF(Badges!N241="A","A"," ")</f>
        <v xml:space="preserve"> </v>
      </c>
      <c r="Q35" s="369"/>
      <c r="R35" s="370" t="str">
        <f>Badges!C314</f>
        <v>Beat your competitors</v>
      </c>
      <c r="S35" s="372" t="str">
        <f>IF(Badges!N314="A","A"," ")</f>
        <v xml:space="preserve"> </v>
      </c>
    </row>
    <row r="36" spans="1:19" ht="12.75" customHeight="1" x14ac:dyDescent="0.2">
      <c r="A36" s="369">
        <v>4</v>
      </c>
      <c r="B36" s="370" t="str">
        <f>Badges!C19</f>
        <v>Action</v>
      </c>
      <c r="C36" s="371"/>
      <c r="E36" s="369">
        <v>5</v>
      </c>
      <c r="F36" s="370" t="str">
        <f>Badges!C92</f>
        <v>Create a happiness action plan</v>
      </c>
      <c r="G36" s="371"/>
      <c r="I36" s="583" t="str">
        <f>Badges!B168</f>
        <v>Special Agent</v>
      </c>
      <c r="J36" s="584"/>
      <c r="K36" s="584"/>
      <c r="M36" s="369"/>
      <c r="N36" s="370" t="str">
        <f>Badges!C242</f>
        <v>Go solar (or luncar, or …</v>
      </c>
      <c r="O36" s="372" t="str">
        <f>IF(Badges!N242="A","A"," ")</f>
        <v xml:space="preserve"> </v>
      </c>
      <c r="Q36" s="369"/>
      <c r="R36" s="370" t="str">
        <f>Badges!C315</f>
        <v>Use a "guideline."</v>
      </c>
      <c r="S36" s="372" t="str">
        <f>IF(Badges!N315="A","A"," ")</f>
        <v xml:space="preserve"> </v>
      </c>
    </row>
    <row r="37" spans="1:19" ht="12.75" customHeight="1" x14ac:dyDescent="0.2">
      <c r="A37" s="369"/>
      <c r="B37" s="370" t="str">
        <f>Badges!C20</f>
        <v>Work solo</v>
      </c>
      <c r="C37" s="372" t="str">
        <f>IF(Badges!N20="A","A"," ")</f>
        <v xml:space="preserve"> </v>
      </c>
      <c r="E37" s="369"/>
      <c r="F37" s="370" t="str">
        <f>Badges!C93</f>
        <v>Find a happiness helper</v>
      </c>
      <c r="G37" s="372" t="str">
        <f>IF(Badges!N93="A","A"," ")</f>
        <v xml:space="preserve"> </v>
      </c>
      <c r="I37" s="369">
        <v>1</v>
      </c>
      <c r="J37" s="370" t="str">
        <f>Badges!C169</f>
        <v>Investigate investigation</v>
      </c>
      <c r="K37" s="371"/>
      <c r="M37" s="369">
        <v>2</v>
      </c>
      <c r="N37" s="370" t="str">
        <f>Badges!C243</f>
        <v>Tour your world after dark</v>
      </c>
      <c r="O37" s="371"/>
      <c r="Q37" s="369">
        <v>3</v>
      </c>
      <c r="R37" s="370" t="str">
        <f>Badges!C316</f>
        <v>Get into the financial side of things</v>
      </c>
      <c r="S37" s="371"/>
    </row>
    <row r="38" spans="1:19" x14ac:dyDescent="0.2">
      <c r="A38" s="369"/>
      <c r="B38" s="370" t="str">
        <f>Badges!C21</f>
        <v>Work with friends</v>
      </c>
      <c r="C38" s="372" t="str">
        <f>IF(Badges!N21="A","A"," ")</f>
        <v>A</v>
      </c>
      <c r="E38" s="369"/>
      <c r="F38" s="370" t="str">
        <f>Badges!C94</f>
        <v>Create an inspiration collage with</v>
      </c>
      <c r="G38" s="372" t="str">
        <f>IF(Badges!N94="A","A"," ")</f>
        <v xml:space="preserve"> </v>
      </c>
      <c r="I38" s="369"/>
      <c r="J38" s="370" t="str">
        <f>Badges!C170</f>
        <v>Organize a CSI-themed night for</v>
      </c>
      <c r="K38" s="372" t="str">
        <f>IF(Badges!N170="A","A"," ")</f>
        <v xml:space="preserve"> </v>
      </c>
      <c r="M38" s="369"/>
      <c r="N38" s="370" t="str">
        <f>Badges!C244</f>
        <v>Tour your neighborhood at night</v>
      </c>
      <c r="O38" s="372" t="str">
        <f>IF(Badges!N244="A","A"," ")</f>
        <v xml:space="preserve"> </v>
      </c>
      <c r="Q38" s="369"/>
      <c r="R38" s="370" t="str">
        <f>Badges!C317</f>
        <v>Seed money</v>
      </c>
      <c r="S38" s="372" t="str">
        <f>IF(Badges!N317="A","A"," ")</f>
        <v xml:space="preserve"> </v>
      </c>
    </row>
    <row r="39" spans="1:19" x14ac:dyDescent="0.2">
      <c r="A39" s="369"/>
      <c r="B39" s="370" t="str">
        <f>Badges!C22</f>
        <v>Work with a mentor</v>
      </c>
      <c r="C39" s="372" t="str">
        <f>IF(Badges!N22="A","A"," ")</f>
        <v xml:space="preserve"> </v>
      </c>
      <c r="E39" s="369"/>
      <c r="F39" s="370" t="str">
        <f>Badges!C91</f>
        <v>Focus on one friend</v>
      </c>
      <c r="G39" s="372" t="str">
        <f>IF(Badges!N95="A","A"," ")</f>
        <v xml:space="preserve"> </v>
      </c>
      <c r="I39" s="369"/>
      <c r="J39" s="370" t="str">
        <f>Badges!C171</f>
        <v>Host an "Identity Crisis" party</v>
      </c>
      <c r="K39" s="372" t="str">
        <f>IF(Badges!N171="A","A"," ")</f>
        <v xml:space="preserve"> </v>
      </c>
      <c r="M39" s="369"/>
      <c r="N39" s="370" t="str">
        <f>Badges!C245</f>
        <v>Visit a park, trail, lake, stream, or</v>
      </c>
      <c r="O39" s="372" t="str">
        <f>IF(Badges!N245="A","A"," ")</f>
        <v xml:space="preserve"> </v>
      </c>
      <c r="Q39" s="369"/>
      <c r="R39" s="370" t="str">
        <f>Badges!C318</f>
        <v>Business models</v>
      </c>
      <c r="S39" s="372" t="str">
        <f>IF(Badges!N318="A","A"," ")</f>
        <v xml:space="preserve"> </v>
      </c>
    </row>
    <row r="40" spans="1:19" x14ac:dyDescent="0.2">
      <c r="A40" s="369">
        <v>5</v>
      </c>
      <c r="B40" s="370" t="str">
        <f>Badges!C23</f>
        <v>Edit and premiere your movie</v>
      </c>
      <c r="C40" s="371"/>
      <c r="E40" s="583" t="str">
        <f>Badges!B98</f>
        <v>Screenwriter</v>
      </c>
      <c r="F40" s="616"/>
      <c r="G40" s="616"/>
      <c r="I40" s="369"/>
      <c r="J40" s="370" t="str">
        <f>Badges!C172</f>
        <v>Play Jane Bond</v>
      </c>
      <c r="K40" s="372" t="str">
        <f>IF(Badges!N172="A","A"," ")</f>
        <v xml:space="preserve"> </v>
      </c>
      <c r="M40" s="369"/>
      <c r="N40" s="370" t="str">
        <f>Badges!C246</f>
        <v>Visit a place that's open 24 hours</v>
      </c>
      <c r="O40" s="372" t="str">
        <f>IF(Badges!N246="A","A"," ")</f>
        <v xml:space="preserve"> </v>
      </c>
      <c r="Q40" s="369"/>
      <c r="R40" s="370" t="str">
        <f>Badges!C319</f>
        <v>Merchandising</v>
      </c>
      <c r="S40" s="372" t="str">
        <f>IF(Badges!N319="A","A"," ")</f>
        <v xml:space="preserve"> </v>
      </c>
    </row>
    <row r="41" spans="1:19" x14ac:dyDescent="0.2">
      <c r="A41" s="369"/>
      <c r="B41" s="370" t="str">
        <f>Badges!C24</f>
        <v>Add a sound track</v>
      </c>
      <c r="C41" s="372" t="str">
        <f>IF(Badges!N24="A","A"," ")</f>
        <v>A</v>
      </c>
      <c r="E41" s="369">
        <v>1</v>
      </c>
      <c r="F41" s="370" t="str">
        <f>Badges!C99</f>
        <v>Decide what makes a good script</v>
      </c>
      <c r="G41" s="371"/>
      <c r="I41" s="369">
        <v>2</v>
      </c>
      <c r="J41" s="370" t="str">
        <f>Badges!C173</f>
        <v>Reveal reality</v>
      </c>
      <c r="K41" s="371"/>
      <c r="M41" s="369">
        <v>3</v>
      </c>
      <c r="N41" s="370" t="str">
        <f>Badges!C247</f>
        <v>Meet people who work night hours</v>
      </c>
      <c r="O41" s="371"/>
      <c r="Q41" s="369">
        <v>4</v>
      </c>
      <c r="R41" s="370" t="str">
        <f>Badges!C320</f>
        <v>Imagine creating a business</v>
      </c>
      <c r="S41" s="371"/>
    </row>
    <row r="42" spans="1:19" ht="12.75" customHeight="1" x14ac:dyDescent="0.2">
      <c r="A42" s="369"/>
      <c r="B42" s="370" t="str">
        <f>Badges!C25</f>
        <v>Add a title and credits</v>
      </c>
      <c r="C42" s="372" t="str">
        <f>IF(Badges!N25="A","A"," ")</f>
        <v xml:space="preserve"> </v>
      </c>
      <c r="E42" s="369"/>
      <c r="F42" s="370" t="str">
        <f>Badges!C100</f>
        <v xml:space="preserve">Watch one movie or three shows in </v>
      </c>
      <c r="G42" s="372" t="str">
        <f>IF(Badges!N100="A","A"," ")</f>
        <v xml:space="preserve"> </v>
      </c>
      <c r="I42" s="369"/>
      <c r="J42" s="370" t="str">
        <f>Badges!C174</f>
        <v>Interview someone in forensics</v>
      </c>
      <c r="K42" s="372" t="str">
        <f>IF(Badges!N174="A","A"," ")</f>
        <v xml:space="preserve"> </v>
      </c>
      <c r="M42" s="369"/>
      <c r="N42" s="370" t="str">
        <f>Badges!C248</f>
        <v>Be an investigative reporter</v>
      </c>
      <c r="O42" s="372" t="str">
        <f>IF(Badges!N248="A","A"," ")</f>
        <v xml:space="preserve"> </v>
      </c>
      <c r="Q42" s="369"/>
      <c r="R42" s="370" t="str">
        <f>Badges!C321</f>
        <v>Write up a five-point business plan</v>
      </c>
      <c r="S42" s="372" t="str">
        <f>IF(Badges!N321="A","A"," ")</f>
        <v xml:space="preserve"> </v>
      </c>
    </row>
    <row r="43" spans="1:19" ht="12.75" customHeight="1" x14ac:dyDescent="0.2">
      <c r="A43" s="369"/>
      <c r="B43" s="370" t="str">
        <f>Badges!C26</f>
        <v>Add transitions</v>
      </c>
      <c r="C43" s="372" t="str">
        <f>IF(Badges!N26="A","A"," ")</f>
        <v xml:space="preserve"> </v>
      </c>
      <c r="E43" s="369"/>
      <c r="F43" s="370" t="str">
        <f>Badges!C101</f>
        <v>Host a script-dissection party with</v>
      </c>
      <c r="G43" s="372" t="str">
        <f>IF(Badges!N101="A","A"," ")</f>
        <v xml:space="preserve"> </v>
      </c>
      <c r="I43" s="369"/>
      <c r="J43" s="370" t="str">
        <f>Badges!C175</f>
        <v>Try the eyewitness challenge</v>
      </c>
      <c r="K43" s="372" t="str">
        <f>IF(Badges!N175="A","A"," ")</f>
        <v xml:space="preserve"> </v>
      </c>
      <c r="M43" s="369"/>
      <c r="N43" s="370" t="str">
        <f>Badges!C249</f>
        <v>Take part in the night shift</v>
      </c>
      <c r="O43" s="372" t="str">
        <f>IF(Badges!N249="A","A"," ")</f>
        <v xml:space="preserve"> </v>
      </c>
      <c r="Q43" s="369"/>
      <c r="R43" s="370" t="str">
        <f>Badges!C322</f>
        <v>Develop your "pitch."</v>
      </c>
      <c r="S43" s="372" t="str">
        <f>IF(Badges!N322="A","A"," ")</f>
        <v xml:space="preserve"> </v>
      </c>
    </row>
    <row r="44" spans="1:19" x14ac:dyDescent="0.2">
      <c r="A44" s="583" t="str">
        <f>Badges!B29</f>
        <v>Eating for Beauty</v>
      </c>
      <c r="B44" s="584"/>
      <c r="C44" s="584"/>
      <c r="E44" s="369"/>
      <c r="F44" s="370" t="str">
        <f>Badges!C102</f>
        <v>Read two scripts</v>
      </c>
      <c r="G44" s="372" t="str">
        <f>IF(Badges!N102="A","A"," ")</f>
        <v xml:space="preserve"> </v>
      </c>
      <c r="I44" s="369"/>
      <c r="J44" s="370" t="str">
        <f>Badges!C176</f>
        <v>Make some impressions</v>
      </c>
      <c r="K44" s="372" t="str">
        <f>IF(Badges!N176="A","A"," ")</f>
        <v xml:space="preserve"> </v>
      </c>
      <c r="M44" s="369"/>
      <c r="N44" s="370" t="str">
        <f>Badges!C250</f>
        <v>Create a photo essay</v>
      </c>
      <c r="O44" s="372" t="str">
        <f>IF(Badges!N250="A","A"," ")</f>
        <v xml:space="preserve"> </v>
      </c>
      <c r="Q44" s="369"/>
      <c r="R44" s="370" t="str">
        <f>Badges!C323</f>
        <v>Make a mock up of an</v>
      </c>
      <c r="S44" s="372" t="str">
        <f>IF(Badges!N323="A","A"," ")</f>
        <v xml:space="preserve"> </v>
      </c>
    </row>
    <row r="45" spans="1:19" x14ac:dyDescent="0.2">
      <c r="A45" s="369">
        <v>1</v>
      </c>
      <c r="B45" s="370" t="str">
        <f>Badges!C30</f>
        <v>Know how good nutrition helps your</v>
      </c>
      <c r="C45" s="371"/>
      <c r="E45" s="369">
        <v>2</v>
      </c>
      <c r="F45" s="370" t="str">
        <f>Badges!C103</f>
        <v>Come up with an idea for a story</v>
      </c>
      <c r="G45" s="371"/>
      <c r="I45" s="369">
        <v>3</v>
      </c>
      <c r="J45" s="370" t="str">
        <f>Badges!C177</f>
        <v xml:space="preserve">Try the science  </v>
      </c>
      <c r="K45" s="371"/>
      <c r="M45" s="369">
        <v>4</v>
      </c>
      <c r="N45" s="370" t="str">
        <f>Badges!C251</f>
        <v>Explore nature at night</v>
      </c>
      <c r="O45" s="371"/>
      <c r="Q45" s="369">
        <v>5</v>
      </c>
      <c r="R45" s="370" t="str">
        <f>Badges!C324</f>
        <v>Practice sharing your business</v>
      </c>
      <c r="S45" s="371"/>
    </row>
    <row r="46" spans="1:19" x14ac:dyDescent="0.2">
      <c r="A46" s="369"/>
      <c r="B46" s="370" t="str">
        <f>Badges!C31</f>
        <v>Eat by color</v>
      </c>
      <c r="C46" s="372" t="str">
        <f>IF(Badges!N31="A","A"," ")</f>
        <v xml:space="preserve"> </v>
      </c>
      <c r="E46" s="369"/>
      <c r="F46" s="370" t="str">
        <f>Badges!C104</f>
        <v>Look into your own life</v>
      </c>
      <c r="G46" s="372" t="str">
        <f>IF(Badges!N104="A","A"," ")</f>
        <v xml:space="preserve"> </v>
      </c>
      <c r="I46" s="369"/>
      <c r="J46" s="370" t="str">
        <f>Badges!C178</f>
        <v>Forensic chemistry</v>
      </c>
      <c r="K46" s="372" t="str">
        <f>IF(Badges!N178="A","A"," ")</f>
        <v xml:space="preserve"> </v>
      </c>
      <c r="M46" s="369"/>
      <c r="N46" s="370" t="str">
        <f>Badges!C252</f>
        <v>Examine the night sky</v>
      </c>
      <c r="O46" s="372" t="str">
        <f>IF(Badges!N252="A","A"," ")</f>
        <v xml:space="preserve"> </v>
      </c>
      <c r="Q46" s="369"/>
      <c r="R46" s="370" t="str">
        <f>Badges!C325</f>
        <v>Present your idea to someone who</v>
      </c>
      <c r="S46" s="372" t="str">
        <f>IF(Badges!N325="A","A"," ")</f>
        <v xml:space="preserve"> </v>
      </c>
    </row>
    <row r="47" spans="1:19" x14ac:dyDescent="0.2">
      <c r="A47" s="369"/>
      <c r="B47" s="370" t="str">
        <f>Badges!C32</f>
        <v>Have a food-log challenge with</v>
      </c>
      <c r="C47" s="372" t="str">
        <f>IF(Badges!N32="A","A"," ")</f>
        <v xml:space="preserve"> </v>
      </c>
      <c r="E47" s="369"/>
      <c r="F47" s="370" t="str">
        <f>Badges!C105</f>
        <v>Add to a story you already know</v>
      </c>
      <c r="G47" s="372" t="str">
        <f>IF(Badges!N105="A","A"," ")</f>
        <v xml:space="preserve"> </v>
      </c>
      <c r="I47" s="369"/>
      <c r="J47" s="370" t="str">
        <f>Badges!C179</f>
        <v>Forensic physics</v>
      </c>
      <c r="K47" s="372" t="str">
        <f>IF(Badges!N179="A","A"," ")</f>
        <v xml:space="preserve"> </v>
      </c>
      <c r="M47" s="369"/>
      <c r="N47" s="370" t="str">
        <f>Badges!C253</f>
        <v>Create a nocturnal animal</v>
      </c>
      <c r="O47" s="372" t="str">
        <f>IF(Badges!N253="A","A"," ")</f>
        <v xml:space="preserve"> </v>
      </c>
      <c r="Q47" s="369"/>
      <c r="R47" s="370" t="str">
        <f>Badges!C326</f>
        <v>Present to an expert</v>
      </c>
      <c r="S47" s="372" t="str">
        <f>IF(Badges!N326="A","A"," ")</f>
        <v xml:space="preserve"> </v>
      </c>
    </row>
    <row r="48" spans="1:19" x14ac:dyDescent="0.2">
      <c r="A48" s="369"/>
      <c r="B48" s="370" t="str">
        <f>Badges!C33</f>
        <v>Make your own food pyramid</v>
      </c>
      <c r="C48" s="372" t="str">
        <f>IF(Badges!N33="A","A"," ")</f>
        <v xml:space="preserve"> </v>
      </c>
      <c r="E48" s="369"/>
      <c r="F48" s="370" t="str">
        <f>Badges!C106</f>
        <v>Play Story Maker</v>
      </c>
      <c r="G48" s="372" t="str">
        <f>IF(Badges!N106="A","A"," ")</f>
        <v xml:space="preserve"> </v>
      </c>
      <c r="I48" s="369"/>
      <c r="J48" s="370" t="str">
        <f>Badges!C180</f>
        <v>Forensic biology</v>
      </c>
      <c r="K48" s="372" t="str">
        <f>IF(Badges!N180="A","A"," ")</f>
        <v xml:space="preserve"> </v>
      </c>
      <c r="M48" s="369"/>
      <c r="N48" s="370" t="str">
        <f>Badges!C254</f>
        <v>Sketch a landscape plan for your</v>
      </c>
      <c r="O48" s="372" t="str">
        <f>IF(Badges!N254="A","A"," ")</f>
        <v xml:space="preserve"> </v>
      </c>
      <c r="Q48" s="369"/>
      <c r="R48" s="370" t="str">
        <f>Badges!C327</f>
        <v>Gather a group of clients</v>
      </c>
      <c r="S48" s="372" t="str">
        <f>IF(Badges!N327="A","A"," ")</f>
        <v xml:space="preserve"> </v>
      </c>
    </row>
    <row r="49" spans="1:19" x14ac:dyDescent="0.2">
      <c r="A49" s="369">
        <v>2</v>
      </c>
      <c r="B49" s="370" t="str">
        <f>Badges!C34</f>
        <v>Find out how what you eat affects</v>
      </c>
      <c r="C49" s="371"/>
      <c r="E49" s="369">
        <v>3</v>
      </c>
      <c r="F49" s="370" t="str">
        <f>Badges!C107</f>
        <v>Get to know your characters</v>
      </c>
      <c r="G49" s="371"/>
      <c r="I49" s="369">
        <v>4</v>
      </c>
      <c r="J49" s="370" t="str">
        <f>Badges!C181</f>
        <v>Key in to body language</v>
      </c>
      <c r="K49" s="371"/>
      <c r="M49" s="369">
        <v>5</v>
      </c>
      <c r="N49" s="370" t="str">
        <f>Badges!C255</f>
        <v>Host the Extreme Nighttime Party</v>
      </c>
      <c r="O49" s="371"/>
      <c r="Q49" s="583" t="str">
        <f>Badges!B330</f>
        <v>Netiquette</v>
      </c>
      <c r="R49" s="584"/>
      <c r="S49" s="584"/>
    </row>
    <row r="50" spans="1:19" x14ac:dyDescent="0.2">
      <c r="A50" s="369"/>
      <c r="B50" s="370" t="str">
        <f>Badges!C35</f>
        <v>Get enough water</v>
      </c>
      <c r="C50" s="372" t="str">
        <f>IF(Badges!N35="A","A"," ")</f>
        <v xml:space="preserve"> </v>
      </c>
      <c r="E50" s="369"/>
      <c r="F50" s="370" t="str">
        <f>Badges!C108</f>
        <v>Spend some time people watching</v>
      </c>
      <c r="G50" s="372" t="str">
        <f>IF(Badges!N108="A","A"," ")</f>
        <v xml:space="preserve"> </v>
      </c>
      <c r="I50" s="369"/>
      <c r="J50" s="370" t="str">
        <f>Badges!C182</f>
        <v>Find out about "tells"</v>
      </c>
      <c r="K50" s="372" t="str">
        <f>IF(Badges!N182="A","A"," ")</f>
        <v xml:space="preserve"> </v>
      </c>
      <c r="M50" s="369"/>
      <c r="N50" s="370" t="str">
        <f>Badges!C256</f>
        <v>A "night" activity for younger Girl</v>
      </c>
      <c r="O50" s="372" t="str">
        <f>IF(Badges!N256="A","A"," ")</f>
        <v xml:space="preserve"> </v>
      </c>
      <c r="Q50" s="369">
        <v>1</v>
      </c>
      <c r="R50" s="370" t="str">
        <f>Badges!C331</f>
        <v>Explore "oops!" and "wow!"</v>
      </c>
      <c r="S50" s="371"/>
    </row>
    <row r="51" spans="1:19" x14ac:dyDescent="0.2">
      <c r="A51" s="369"/>
      <c r="B51" s="370" t="str">
        <f>Badges!C36</f>
        <v>Make a Top 10 list of antioxidant-</v>
      </c>
      <c r="C51" s="372" t="str">
        <f>IF(Badges!N36="A","A"," ")</f>
        <v xml:space="preserve"> </v>
      </c>
      <c r="E51" s="369"/>
      <c r="F51" s="370" t="str">
        <f>Badges!C109</f>
        <v>Exaggerate details about people</v>
      </c>
      <c r="G51" s="372" t="str">
        <f>IF(Badges!N109="A","A"," ")</f>
        <v xml:space="preserve"> </v>
      </c>
      <c r="I51" s="369"/>
      <c r="J51" s="370" t="str">
        <f>Badges!C183</f>
        <v>Research body language</v>
      </c>
      <c r="K51" s="372" t="str">
        <f>IF(Badges!N183="A","A"," ")</f>
        <v xml:space="preserve"> </v>
      </c>
      <c r="M51" s="369"/>
      <c r="N51" s="370" t="str">
        <f>Badges!C257</f>
        <v>A "Power Down!" night</v>
      </c>
      <c r="O51" s="372" t="str">
        <f>IF(Badges!N257="A","A"," ")</f>
        <v xml:space="preserve"> </v>
      </c>
      <c r="Q51" s="369"/>
      <c r="R51" s="370" t="str">
        <f>Badges!C332</f>
        <v>Brainstorm some "oops" and "wow"</v>
      </c>
      <c r="S51" s="372" t="str">
        <f>IF(Badges!N332="A","A"," ")</f>
        <v xml:space="preserve"> </v>
      </c>
    </row>
    <row r="52" spans="1:19" x14ac:dyDescent="0.2">
      <c r="A52" s="369"/>
      <c r="B52" s="370" t="str">
        <f>Badges!C37</f>
        <v>Do a grocery-store scavenger hunt</v>
      </c>
      <c r="C52" s="372" t="str">
        <f>IF(Badges!N37="A","A"," ")</f>
        <v xml:space="preserve"> </v>
      </c>
      <c r="E52" s="369"/>
      <c r="F52" s="370" t="str">
        <f>Badges!C110</f>
        <v>Mix and match</v>
      </c>
      <c r="G52" s="372" t="str">
        <f>IF(Badges!N110="A","A"," ")</f>
        <v xml:space="preserve"> </v>
      </c>
      <c r="I52" s="369"/>
      <c r="J52" s="370" t="str">
        <f>Badges!C184</f>
        <v>Check out voice analysis</v>
      </c>
      <c r="K52" s="372" t="str">
        <f>IF(Badges!N184="A","A"," ")</f>
        <v xml:space="preserve"> </v>
      </c>
      <c r="M52" s="369"/>
      <c r="N52" s="370" t="str">
        <f>Badges!C258</f>
        <v>A nighttime legend</v>
      </c>
      <c r="O52" s="372" t="str">
        <f>IF(Badges!N258="A","A"," ")</f>
        <v xml:space="preserve"> </v>
      </c>
      <c r="Q52" s="369"/>
      <c r="R52" s="370" t="str">
        <f>Badges!C333</f>
        <v>Interview someone with a job that</v>
      </c>
      <c r="S52" s="372" t="str">
        <f>IF(Badges!N333="A","A"," ")</f>
        <v xml:space="preserve"> </v>
      </c>
    </row>
    <row r="53" spans="1:19" x14ac:dyDescent="0.2">
      <c r="A53" s="369">
        <v>3</v>
      </c>
      <c r="B53" s="370" t="str">
        <f>Badges!C38</f>
        <v>Explore how your diet affects your</v>
      </c>
      <c r="C53" s="371"/>
      <c r="E53" s="369">
        <v>4</v>
      </c>
      <c r="F53" s="370" t="str">
        <f>Badges!C111</f>
        <v>Build the plot</v>
      </c>
      <c r="G53" s="371"/>
      <c r="I53" s="369">
        <v>5</v>
      </c>
      <c r="J53" s="370" t="str">
        <f>Badges!C185</f>
        <v>Practice the art of detection</v>
      </c>
      <c r="K53" s="371"/>
      <c r="M53" s="583" t="str">
        <f>Badges!B261</f>
        <v>Animal Helpers</v>
      </c>
      <c r="N53" s="584"/>
      <c r="O53" s="584"/>
      <c r="Q53" s="369"/>
      <c r="R53" s="370" t="str">
        <f>Badges!C334</f>
        <v>Read four published stories</v>
      </c>
      <c r="S53" s="372" t="str">
        <f>IF(Badges!N334="A","A"," ")</f>
        <v xml:space="preserve"> </v>
      </c>
    </row>
    <row r="54" spans="1:19" x14ac:dyDescent="0.2">
      <c r="A54" s="369"/>
      <c r="B54" s="370" t="str">
        <f>Badges!C39</f>
        <v>Food makeovers</v>
      </c>
      <c r="C54" s="372" t="str">
        <f>IF(Badges!N39="A","A"," ")</f>
        <v xml:space="preserve"> </v>
      </c>
      <c r="E54" s="369"/>
      <c r="F54" s="370" t="str">
        <f>Badges!C112</f>
        <v>Fill out the worksheet using your</v>
      </c>
      <c r="G54" s="372" t="str">
        <f>IF(Badges!N112="A","A"," ")</f>
        <v xml:space="preserve"> </v>
      </c>
      <c r="I54" s="369"/>
      <c r="J54" s="370" t="str">
        <f>Badges!C186</f>
        <v>Write a scene or script for your own</v>
      </c>
      <c r="K54" s="372" t="str">
        <f>IF(Badges!N186="A","A"," ")</f>
        <v xml:space="preserve"> </v>
      </c>
      <c r="M54" s="369">
        <v>1</v>
      </c>
      <c r="N54" s="370" t="str">
        <f>Badges!C262</f>
        <v>Explore the connection between</v>
      </c>
      <c r="O54" s="371"/>
      <c r="Q54" s="369">
        <v>2</v>
      </c>
      <c r="R54" s="370" t="str">
        <f>Badges!C335</f>
        <v>Dig into stories of "ouch" -and repair</v>
      </c>
      <c r="S54" s="371"/>
    </row>
    <row r="55" spans="1:19" x14ac:dyDescent="0.2">
      <c r="A55" s="369"/>
      <c r="B55" s="370" t="str">
        <f>Badges!C40</f>
        <v>Sugar detective</v>
      </c>
      <c r="C55" s="372" t="str">
        <f>IF(Badges!N40="A","A"," ")</f>
        <v xml:space="preserve"> </v>
      </c>
      <c r="E55" s="369"/>
      <c r="F55" s="370" t="str">
        <f>Badges!C113</f>
        <v>Find your plot twists in the news</v>
      </c>
      <c r="G55" s="372" t="str">
        <f>IF(Badges!N113="A","A"," ")</f>
        <v xml:space="preserve"> </v>
      </c>
      <c r="I55" s="369"/>
      <c r="J55" s="370" t="str">
        <f>Badges!C187</f>
        <v>Sketch or sculpt a "suspect" or</v>
      </c>
      <c r="K55" s="372" t="str">
        <f>IF(Badges!N187="A","A"," ")</f>
        <v xml:space="preserve"> </v>
      </c>
      <c r="M55" s="369"/>
      <c r="N55" s="370" t="str">
        <f>Badges!C263</f>
        <v>Find out how views of animals have</v>
      </c>
      <c r="O55" s="372" t="str">
        <f>IF(Badges!N263="A","A"," ")</f>
        <v xml:space="preserve"> </v>
      </c>
      <c r="Q55" s="369"/>
      <c r="R55" s="370" t="str">
        <f>Badges!C336</f>
        <v>Go through your last 50 texts</v>
      </c>
      <c r="S55" s="372" t="str">
        <f>IF(Badges!N336="A","A"," ")</f>
        <v xml:space="preserve"> </v>
      </c>
    </row>
    <row r="56" spans="1:19" x14ac:dyDescent="0.2">
      <c r="A56" s="369"/>
      <c r="B56" s="370" t="str">
        <f>Badges!C41</f>
        <v>Chemical detective</v>
      </c>
      <c r="C56" s="372" t="str">
        <f>IF(Badges!N41="A","A"," ")</f>
        <v xml:space="preserve"> </v>
      </c>
      <c r="E56" s="369"/>
      <c r="F56" s="370" t="str">
        <f>Badges!C114</f>
        <v>Use plot twists from a familiar story</v>
      </c>
      <c r="G56" s="372" t="str">
        <f>IF(Badges!N114="A","A"," ")</f>
        <v xml:space="preserve"> </v>
      </c>
      <c r="I56" s="369"/>
      <c r="J56" s="370" t="str">
        <f>Badges!C188</f>
        <v>Create or re-create a spy scenario</v>
      </c>
      <c r="K56" s="372" t="str">
        <f>IF(Badges!N188="A","A"," ")</f>
        <v xml:space="preserve"> </v>
      </c>
      <c r="M56" s="369"/>
      <c r="N56" s="370" t="str">
        <f>Badges!C264</f>
        <v>Watch a documentary series on the</v>
      </c>
      <c r="O56" s="372" t="str">
        <f>IF(Badges!N264="A","A"," ")</f>
        <v xml:space="preserve"> </v>
      </c>
      <c r="Q56" s="369"/>
      <c r="R56" s="370" t="str">
        <f>Badges!C337</f>
        <v>Interview a psychologist, guidance</v>
      </c>
      <c r="S56" s="372" t="str">
        <f>IF(Badges!N337="A","A"," ")</f>
        <v xml:space="preserve"> </v>
      </c>
    </row>
    <row r="57" spans="1:19" x14ac:dyDescent="0.2">
      <c r="A57" s="369">
        <v>4</v>
      </c>
      <c r="B57" s="370" t="str">
        <f>Badges!C42</f>
        <v>Investigate how what you eat affects</v>
      </c>
      <c r="C57" s="371"/>
      <c r="E57" s="369">
        <v>5</v>
      </c>
      <c r="F57" s="370" t="str">
        <f>Badges!C115</f>
        <v>Write a 12-age script - and share it</v>
      </c>
      <c r="G57" s="371"/>
      <c r="I57" s="583" t="str">
        <f>Badges!B191</f>
        <v>Trailblazing</v>
      </c>
      <c r="J57" s="584"/>
      <c r="K57" s="584"/>
      <c r="M57" s="369"/>
      <c r="N57" s="370" t="str">
        <f>Badges!C265</f>
        <v>Show how animals helped at key</v>
      </c>
      <c r="O57" s="372" t="str">
        <f>IF(Badges!N265="A","A"," ")</f>
        <v xml:space="preserve"> </v>
      </c>
      <c r="Q57" s="369"/>
      <c r="R57" s="370" t="str">
        <f>Badges!C338</f>
        <v>Start a kindness practice</v>
      </c>
      <c r="S57" s="372" t="str">
        <f>IF(Badges!N338="A","A"," ")</f>
        <v xml:space="preserve"> </v>
      </c>
    </row>
    <row r="58" spans="1:19" x14ac:dyDescent="0.2">
      <c r="A58" s="369"/>
      <c r="B58" s="370" t="str">
        <f>Badges!C43</f>
        <v>Make an illustrated chart of snooze/</v>
      </c>
      <c r="C58" s="372" t="str">
        <f>IF(Badges!N43="A","A"," ")</f>
        <v xml:space="preserve"> </v>
      </c>
      <c r="E58" s="369"/>
      <c r="F58" s="370" t="str">
        <f>Badges!C116</f>
        <v>Work solo</v>
      </c>
      <c r="G58" s="372" t="str">
        <f>IF(Badges!N116="A","A"," ")</f>
        <v xml:space="preserve"> </v>
      </c>
      <c r="I58" s="369">
        <v>1</v>
      </c>
      <c r="J58" s="370" t="str">
        <f>Badges!C192</f>
        <v>Start planning your adventure</v>
      </c>
      <c r="K58" s="371"/>
      <c r="M58" s="369">
        <v>2</v>
      </c>
      <c r="N58" s="370" t="str">
        <f>Badges!C266</f>
        <v>Find out how animals help keep</v>
      </c>
      <c r="O58" s="371"/>
      <c r="Q58" s="369">
        <v>3</v>
      </c>
      <c r="R58" s="370" t="str">
        <f>Badges!C339</f>
        <v>Look at e-mail, commenting, or</v>
      </c>
      <c r="S58" s="371"/>
    </row>
    <row r="59" spans="1:19" x14ac:dyDescent="0.2">
      <c r="A59" s="369"/>
      <c r="B59" s="370" t="str">
        <f>Badges!C44</f>
        <v>Take the two-week test</v>
      </c>
      <c r="C59" s="372" t="str">
        <f>IF(Badges!N44="A","A"," ")</f>
        <v xml:space="preserve"> </v>
      </c>
      <c r="E59" s="369"/>
      <c r="F59" s="370" t="str">
        <f>Badges!C117</f>
        <v>Work with a friend</v>
      </c>
      <c r="G59" s="372" t="str">
        <f>IF(Badges!N117="A","A"," ")</f>
        <v xml:space="preserve"> </v>
      </c>
      <c r="I59" s="369"/>
      <c r="J59" s="370" t="str">
        <f>Badges!C193</f>
        <v>Ask an older Girl Scout or Girl Scout</v>
      </c>
      <c r="K59" s="372" t="str">
        <f>IF(Badges!N193="A","A"," ")</f>
        <v xml:space="preserve"> </v>
      </c>
      <c r="M59" s="369"/>
      <c r="N59" s="370" t="str">
        <f>Badges!C267</f>
        <v>Check out a safety team that uses</v>
      </c>
      <c r="O59" s="372" t="str">
        <f>IF(Badges!N267="A","A"," ")</f>
        <v xml:space="preserve"> </v>
      </c>
      <c r="Q59" s="369"/>
      <c r="R59" s="370" t="str">
        <f>Badges!C340</f>
        <v>Get into e-mail etiquette</v>
      </c>
      <c r="S59" s="372" t="str">
        <f>IF(Badges!N340="A","A"," ")</f>
        <v xml:space="preserve"> </v>
      </c>
    </row>
    <row r="60" spans="1:19" x14ac:dyDescent="0.2">
      <c r="A60" s="369"/>
      <c r="B60" s="370" t="str">
        <f>Badges!C45</f>
        <v>REM it up</v>
      </c>
      <c r="C60" s="372" t="str">
        <f>IF(Badges!N45="A","A"," ")</f>
        <v xml:space="preserve"> </v>
      </c>
      <c r="E60" s="369"/>
      <c r="F60" s="370" t="str">
        <f>Badges!C118</f>
        <v>Work with a mentor</v>
      </c>
      <c r="G60" s="372" t="str">
        <f>IF(Badges!N118="A","A"," ")</f>
        <v xml:space="preserve"> </v>
      </c>
      <c r="I60" s="369"/>
      <c r="J60" s="370" t="str">
        <f>Badges!C194</f>
        <v>Check with a member of a local</v>
      </c>
      <c r="K60" s="372" t="str">
        <f>IF(Badges!N194="A","A"," ")</f>
        <v xml:space="preserve"> </v>
      </c>
      <c r="M60" s="369"/>
      <c r="N60" s="370" t="str">
        <f>Badges!C268</f>
        <v>Talk to a trainer</v>
      </c>
      <c r="O60" s="372" t="str">
        <f>IF(Badges!N268="A","A"," ")</f>
        <v xml:space="preserve"> </v>
      </c>
      <c r="Q60" s="369"/>
      <c r="R60" s="370" t="str">
        <f>Badges!C341</f>
        <v>Find your best commenting voice</v>
      </c>
      <c r="S60" s="372" t="str">
        <f>IF(Badges!N341="A","A"," ")</f>
        <v xml:space="preserve"> </v>
      </c>
    </row>
    <row r="61" spans="1:19" ht="12.75" customHeight="1" x14ac:dyDescent="0.2">
      <c r="A61" s="369">
        <v>5</v>
      </c>
      <c r="B61" s="370" t="str">
        <f>Badges!C46</f>
        <v>Look at how your diet affects your</v>
      </c>
      <c r="C61" s="371"/>
      <c r="E61" s="583" t="str">
        <f>Badges!B122</f>
        <v>Book Artist</v>
      </c>
      <c r="F61" s="584"/>
      <c r="G61" s="584"/>
      <c r="I61" s="369"/>
      <c r="J61" s="370" t="str">
        <f>Badges!C195</f>
        <v>Do it yourself</v>
      </c>
      <c r="K61" s="372" t="str">
        <f>IF(Badges!N195="A","A"," ")</f>
        <v xml:space="preserve"> </v>
      </c>
      <c r="M61" s="369"/>
      <c r="N61" s="370" t="str">
        <f>Badges!C269</f>
        <v>Read stories about animal heroes</v>
      </c>
      <c r="O61" s="372" t="str">
        <f>IF(Badges!N269="A","A"," ")</f>
        <v xml:space="preserve"> </v>
      </c>
      <c r="Q61" s="369"/>
      <c r="R61" s="370" t="str">
        <f>Badges!C342</f>
        <v>Good net sportsmanship</v>
      </c>
      <c r="S61" s="372" t="str">
        <f>IF(Badges!N342="A","A"," ")</f>
        <v xml:space="preserve"> </v>
      </c>
    </row>
    <row r="62" spans="1:19" ht="12.75" customHeight="1" x14ac:dyDescent="0.2">
      <c r="A62" s="369"/>
      <c r="B62" s="370" t="str">
        <f>Badges!C47</f>
        <v>Take a poll of friends and family</v>
      </c>
      <c r="C62" s="372" t="str">
        <f>IF(Badges!N47="A","A"," ")</f>
        <v xml:space="preserve"> </v>
      </c>
      <c r="E62" s="369">
        <v>1</v>
      </c>
      <c r="F62" s="370" t="str">
        <f>Badges!C123</f>
        <v>Explore the art of bookbinding</v>
      </c>
      <c r="G62" s="371"/>
      <c r="I62" s="369">
        <v>2</v>
      </c>
      <c r="J62" s="370" t="str">
        <f>Badges!C196</f>
        <v>Get your body and your teamwork</v>
      </c>
      <c r="K62" s="371"/>
      <c r="M62" s="369">
        <v>3</v>
      </c>
      <c r="N62" s="370" t="str">
        <f>Badges!C270</f>
        <v>Know how animals help people</v>
      </c>
      <c r="O62" s="371"/>
      <c r="Q62" s="369">
        <v>4</v>
      </c>
      <c r="R62" s="370" t="str">
        <f>Badges!C343</f>
        <v>Decide what makes a great social</v>
      </c>
      <c r="S62" s="371"/>
    </row>
    <row r="63" spans="1:19" x14ac:dyDescent="0.2">
      <c r="A63" s="369"/>
      <c r="B63" s="370" t="str">
        <f>Badges!C48</f>
        <v>Do an exercise/energy experiment</v>
      </c>
      <c r="C63" s="372" t="str">
        <f>IF(Badges!N48="A","A"," ")</f>
        <v xml:space="preserve"> </v>
      </c>
      <c r="E63" s="369"/>
      <c r="F63" s="370" t="str">
        <f>Badges!C124</f>
        <v>Survey a book collection</v>
      </c>
      <c r="G63" s="372" t="str">
        <f>IF(Badges!N124="A","A"," ")</f>
        <v xml:space="preserve"> </v>
      </c>
      <c r="I63" s="369"/>
      <c r="J63" s="370" t="str">
        <f>Badges!C197</f>
        <v>Participate in a physically</v>
      </c>
      <c r="K63" s="372" t="str">
        <f>IF(Badges!N197="A","A"," ")</f>
        <v xml:space="preserve"> </v>
      </c>
      <c r="M63" s="369"/>
      <c r="N63" s="370" t="str">
        <f>Badges!C271</f>
        <v>Talk to a vet or psychologist</v>
      </c>
      <c r="O63" s="372" t="str">
        <f>IF(Badges!N271="A","A"," ")</f>
        <v xml:space="preserve"> </v>
      </c>
      <c r="Q63" s="369"/>
      <c r="R63" s="370" t="str">
        <f>Badges!C344</f>
        <v>Discuss some character profiles</v>
      </c>
      <c r="S63" s="372" t="str">
        <f>IF(Badges!N344="A","A"," ")</f>
        <v xml:space="preserve"> </v>
      </c>
    </row>
    <row r="64" spans="1:19" x14ac:dyDescent="0.2">
      <c r="A64" s="369"/>
      <c r="B64" s="370" t="str">
        <f>Badges!C49</f>
        <v>Create a chart or blog post</v>
      </c>
      <c r="C64" s="372" t="str">
        <f>IF(Badges!N49="A","A"," ")</f>
        <v xml:space="preserve"> </v>
      </c>
      <c r="E64" s="369"/>
      <c r="F64" s="370" t="str">
        <f>Badges!C125</f>
        <v>Interview or visit a book artist or</v>
      </c>
      <c r="G64" s="372" t="str">
        <f>IF(Badges!N125="A","A"," ")</f>
        <v xml:space="preserve"> </v>
      </c>
      <c r="I64" s="369"/>
      <c r="J64" s="370" t="str">
        <f>Badges!C198</f>
        <v>Build a teamwork and endurance</v>
      </c>
      <c r="K64" s="372" t="str">
        <f>IF(Badges!N198="A","A"," ")</f>
        <v xml:space="preserve"> </v>
      </c>
      <c r="M64" s="369"/>
      <c r="N64" s="370" t="str">
        <f>Badges!C272</f>
        <v>Visit an organization that uses</v>
      </c>
      <c r="O64" s="372" t="str">
        <f>IF(Badges!N272="A","A"," ")</f>
        <v xml:space="preserve"> </v>
      </c>
      <c r="Q64" s="369"/>
      <c r="R64" s="370" t="str">
        <f>Badges!C345</f>
        <v>Get feedback on a profile of your</v>
      </c>
      <c r="S64" s="372" t="str">
        <f>IF(Badges!N345="A","A"," ")</f>
        <v xml:space="preserve"> </v>
      </c>
    </row>
    <row r="65" spans="1:19" x14ac:dyDescent="0.2">
      <c r="A65" s="583" t="str">
        <f>Badges!B52</f>
        <v>Public Speaker</v>
      </c>
      <c r="B65" s="584"/>
      <c r="C65" s="584"/>
      <c r="E65" s="369"/>
      <c r="F65" s="370" t="str">
        <f>Badges!C126</f>
        <v>Tour a book arts center or art</v>
      </c>
      <c r="G65" s="372" t="str">
        <f>IF(Badges!N126="A","A"," ")</f>
        <v xml:space="preserve"> </v>
      </c>
      <c r="I65" s="369"/>
      <c r="J65" s="370" t="str">
        <f>Badges!C199</f>
        <v>Try a "boot camp" exercise course</v>
      </c>
      <c r="K65" s="372" t="str">
        <f>IF(Badges!N199="A","A"," ")</f>
        <v xml:space="preserve"> </v>
      </c>
      <c r="M65" s="369"/>
      <c r="N65" s="370" t="str">
        <f>Badges!C273</f>
        <v>Interview at least five pet owners</v>
      </c>
      <c r="O65" s="372" t="str">
        <f>IF(Badges!N273="A","A"," ")</f>
        <v xml:space="preserve"> </v>
      </c>
      <c r="Q65" s="369"/>
      <c r="R65" s="370" t="str">
        <f>Badges!C346</f>
        <v>Read three stories that discuss</v>
      </c>
      <c r="S65" s="372" t="str">
        <f>IF(Badges!N346="A","A"," ")</f>
        <v xml:space="preserve"> </v>
      </c>
    </row>
    <row r="66" spans="1:19" x14ac:dyDescent="0.2">
      <c r="A66" s="369">
        <v>1</v>
      </c>
      <c r="B66" s="370" t="str">
        <f>Badges!C53</f>
        <v>Get a feel for performing solo</v>
      </c>
      <c r="C66" s="371"/>
      <c r="E66" s="369">
        <v>2</v>
      </c>
      <c r="F66" s="370" t="str">
        <f>Badges!C127</f>
        <v>Get familiar with the insides of a</v>
      </c>
      <c r="G66" s="371"/>
      <c r="I66" s="369">
        <v>3</v>
      </c>
      <c r="J66" s="370" t="str">
        <f>Badges!C200</f>
        <v>Create your menu</v>
      </c>
      <c r="K66" s="371"/>
      <c r="M66" s="369">
        <v>4</v>
      </c>
      <c r="N66" s="370" t="str">
        <f>Badges!C274</f>
        <v>Check out how animals help people</v>
      </c>
      <c r="O66" s="371"/>
      <c r="Q66" s="369">
        <v>5</v>
      </c>
      <c r="R66" s="370" t="str">
        <f>Badges!C347</f>
        <v>Spread better practices</v>
      </c>
      <c r="S66" s="371"/>
    </row>
    <row r="67" spans="1:19" x14ac:dyDescent="0.2">
      <c r="A67" s="369"/>
      <c r="B67" s="370" t="str">
        <f>Badges!C54</f>
        <v>Read aloud one monologue from</v>
      </c>
      <c r="C67" s="372" t="str">
        <f>IF(Badges!N54="A","A"," ")</f>
        <v xml:space="preserve"> </v>
      </c>
      <c r="E67" s="369"/>
      <c r="F67" s="370" t="str">
        <f>Badges!C128</f>
        <v>Mend an old book</v>
      </c>
      <c r="G67" s="372" t="str">
        <f>IF(Badges!N128="A","A"," ")</f>
        <v xml:space="preserve"> </v>
      </c>
      <c r="I67" s="369"/>
      <c r="J67" s="370" t="str">
        <f>Badges!C201</f>
        <v>Find three recipes for quick meals</v>
      </c>
      <c r="K67" s="372" t="str">
        <f>IF(Badges!N201="A","A"," ")</f>
        <v xml:space="preserve"> </v>
      </c>
      <c r="M67" s="369"/>
      <c r="N67" s="370" t="str">
        <f>Badges!C275</f>
        <v>Talk to someone who trains</v>
      </c>
      <c r="O67" s="372" t="str">
        <f>IF(Badges!N275="A","A"," ")</f>
        <v xml:space="preserve"> </v>
      </c>
      <c r="Q67" s="369"/>
      <c r="R67" s="370" t="str">
        <f>Badges!C348</f>
        <v>Make it a pledge</v>
      </c>
      <c r="S67" s="372" t="str">
        <f>IF(Badges!N348="A","A"," ")</f>
        <v xml:space="preserve"> </v>
      </c>
    </row>
    <row r="68" spans="1:19" x14ac:dyDescent="0.2">
      <c r="A68" s="369"/>
      <c r="B68" s="370" t="str">
        <f>Badges!C55</f>
        <v>Read aloud two political speeches</v>
      </c>
      <c r="C68" s="372" t="str">
        <f>IF(Badges!N55="A","A"," ")</f>
        <v xml:space="preserve"> </v>
      </c>
      <c r="E68" s="369"/>
      <c r="F68" s="370" t="str">
        <f>Badges!C129</f>
        <v>Take an old book apart</v>
      </c>
      <c r="G68" s="372" t="str">
        <f>IF(Badges!N129="A","A"," ")</f>
        <v xml:space="preserve"> </v>
      </c>
      <c r="I68" s="369"/>
      <c r="J68" s="370" t="str">
        <f>Badges!C202</f>
        <v>Get into quick-energy snacks</v>
      </c>
      <c r="K68" s="372" t="str">
        <f>IF(Badges!N202="A","A"," ")</f>
        <v xml:space="preserve"> </v>
      </c>
      <c r="M68" s="369"/>
      <c r="N68" s="370" t="str">
        <f>Badges!C276</f>
        <v>Speak to someone who has an</v>
      </c>
      <c r="O68" s="372" t="str">
        <f>IF(Badges!N276="A","A"," ")</f>
        <v xml:space="preserve"> </v>
      </c>
      <c r="Q68" s="369"/>
      <c r="R68" s="370" t="str">
        <f>Badges!C349</f>
        <v>Edit into a top 10</v>
      </c>
      <c r="S68" s="372" t="str">
        <f>IF(Badges!N349="A","A"," ")</f>
        <v xml:space="preserve"> </v>
      </c>
    </row>
    <row r="69" spans="1:19" x14ac:dyDescent="0.2">
      <c r="A69" s="369"/>
      <c r="B69" s="370" t="str">
        <f>Badges!C56</f>
        <v>Read aloud three poems or one</v>
      </c>
      <c r="C69" s="372" t="str">
        <f>IF(Badges!N56="A","A"," ")</f>
        <v xml:space="preserve"> </v>
      </c>
      <c r="E69" s="369"/>
      <c r="F69" s="370" t="str">
        <f>Badges!C130</f>
        <v>Visit an antique or rare bookseller</v>
      </c>
      <c r="G69" s="372" t="str">
        <f>IF(Badges!N130="A","A"," ")</f>
        <v xml:space="preserve"> </v>
      </c>
      <c r="I69" s="369"/>
      <c r="J69" s="370" t="str">
        <f>Badges!C203</f>
        <v>Trash the trash challenge</v>
      </c>
      <c r="K69" s="372" t="str">
        <f>IF(Badges!N203="A","A"," ")</f>
        <v xml:space="preserve"> </v>
      </c>
      <c r="M69" s="369"/>
      <c r="N69" s="370" t="str">
        <f>Badges!C277</f>
        <v xml:space="preserve">Research the pros and cons of </v>
      </c>
      <c r="O69" s="372" t="str">
        <f>IF(Badges!N277="A","A"," ")</f>
        <v xml:space="preserve"> </v>
      </c>
      <c r="Q69" s="369"/>
      <c r="R69" s="370" t="str">
        <f>Badges!C350</f>
        <v>Present it</v>
      </c>
      <c r="S69" s="372" t="str">
        <f>IF(Badges!N350="A","A"," ")</f>
        <v xml:space="preserve"> </v>
      </c>
    </row>
    <row r="70" spans="1:19" ht="23.25" x14ac:dyDescent="0.35">
      <c r="A70" s="599" t="str">
        <f ca="1">MID(CELL("filename",A8),FIND(IF(ISERROR(FIND("]",CELL("filename",A8))),"$","]"),CELL("filename",A8))+1,256)</f>
        <v>Bekah</v>
      </c>
      <c r="B70" s="599"/>
      <c r="C70" s="599"/>
      <c r="E70" s="610" t="s">
        <v>16</v>
      </c>
      <c r="F70" s="615"/>
      <c r="G70" s="615"/>
      <c r="I70" s="610" t="s">
        <v>16</v>
      </c>
      <c r="J70" s="610"/>
      <c r="K70" s="610"/>
      <c r="M70" s="610" t="s">
        <v>16</v>
      </c>
      <c r="N70" s="610"/>
      <c r="O70" s="610"/>
      <c r="Q70" s="610" t="s">
        <v>151</v>
      </c>
      <c r="R70" s="611"/>
      <c r="S70" s="611"/>
    </row>
    <row r="71" spans="1:19" x14ac:dyDescent="0.2">
      <c r="A71" s="364"/>
      <c r="B71" s="365"/>
      <c r="C71" s="366" t="s">
        <v>28</v>
      </c>
      <c r="E71" s="583" t="str">
        <f>Badges!B377</f>
        <v>Good Sportsmanship</v>
      </c>
      <c r="F71" s="584"/>
      <c r="G71" s="584"/>
      <c r="I71" s="583" t="str">
        <f>Badges!B446</f>
        <v>Cadette First Aid</v>
      </c>
      <c r="J71" s="584"/>
      <c r="K71" s="584"/>
      <c r="M71" s="583" t="str">
        <f>Badges!B516</f>
        <v>Budgeting</v>
      </c>
      <c r="N71" s="584"/>
      <c r="O71" s="584"/>
      <c r="Q71" s="612" t="str">
        <f>'Age-Level'!B5</f>
        <v>Silver Torch Award</v>
      </c>
      <c r="R71" s="612"/>
      <c r="S71" s="373" t="str">
        <f>IF('Age-Level'!N8="C","C",IF('Age-Level'!N8="P","P",""))</f>
        <v/>
      </c>
    </row>
    <row r="72" spans="1:19" x14ac:dyDescent="0.2">
      <c r="A72" s="577" t="str">
        <f>Summary!A21</f>
        <v>Legacy</v>
      </c>
      <c r="B72" s="577"/>
      <c r="C72" s="577"/>
      <c r="E72" s="369">
        <v>3</v>
      </c>
      <c r="F72" s="370" t="str">
        <f>Badges!C386</f>
        <v>Be a good teammate</v>
      </c>
      <c r="G72" s="371"/>
      <c r="I72" s="369">
        <v>4</v>
      </c>
      <c r="J72" s="370" t="str">
        <f>Badges!C459</f>
        <v>Know the signs of shock and how</v>
      </c>
      <c r="K72" s="371"/>
      <c r="M72" s="369">
        <v>5</v>
      </c>
      <c r="N72" s="370" t="str">
        <f>Badges!C533</f>
        <v>Create a budget that focuses on</v>
      </c>
      <c r="O72" s="371"/>
      <c r="Q72" s="612" t="str">
        <f>'Age-Level'!B9</f>
        <v>Cadette Community Service bar</v>
      </c>
      <c r="R72" s="612"/>
      <c r="S72" s="373" t="str">
        <f>IF('Age-Level'!N9="C","C",IF('Age-Level'!N9="P","P",""))</f>
        <v/>
      </c>
    </row>
    <row r="73" spans="1:19" x14ac:dyDescent="0.2">
      <c r="A73" s="608" t="str">
        <f>Summary!A22</f>
        <v>Comic Artist</v>
      </c>
      <c r="B73" s="609"/>
      <c r="C73" s="373" t="str">
        <f>IF(Badges!N376="C","C",IF(Badges!N376="P","P",""))</f>
        <v/>
      </c>
      <c r="E73" s="369"/>
      <c r="F73" s="370" t="str">
        <f>Badges!C387</f>
        <v>Play Trust, like they did on Survivor</v>
      </c>
      <c r="G73" s="372" t="str">
        <f>IF(Badges!N387="A","A"," ")</f>
        <v xml:space="preserve"> </v>
      </c>
      <c r="I73" s="369"/>
      <c r="J73" s="370" t="str">
        <f>Badges!C460</f>
        <v>Research the signs of shock and</v>
      </c>
      <c r="K73" s="372" t="str">
        <f>IF(Badges!N460="A","A"," ")</f>
        <v xml:space="preserve"> </v>
      </c>
      <c r="M73" s="369"/>
      <c r="N73" s="370" t="str">
        <f>Badges!C534</f>
        <v>Make a savings action plan</v>
      </c>
      <c r="O73" s="372" t="str">
        <f>IF(Badges!N534="A","A"," ")</f>
        <v xml:space="preserve"> </v>
      </c>
      <c r="Q73" s="612" t="str">
        <f>'Age-Level'!B12</f>
        <v>Cadette Service to Girl Scouting bar</v>
      </c>
      <c r="R73" s="612"/>
      <c r="S73" s="373" t="str">
        <f>IF('Age-Level'!N10="C","C",IF('Age-Level'!N10="P","P",""))</f>
        <v/>
      </c>
    </row>
    <row r="74" spans="1:19" x14ac:dyDescent="0.2">
      <c r="A74" s="606" t="str">
        <f>Summary!A23</f>
        <v>Good Sportsmanship</v>
      </c>
      <c r="B74" s="607"/>
      <c r="C74" s="374" t="str">
        <f>IF(Badges!N399="C","C",IF(Badges!N399="P","P",""))</f>
        <v>P</v>
      </c>
      <c r="E74" s="369"/>
      <c r="F74" s="370" t="str">
        <f>Badges!C388</f>
        <v>Play three team-building games</v>
      </c>
      <c r="G74" s="372" t="str">
        <f>IF(Badges!N388="A","A"," ")</f>
        <v>A</v>
      </c>
      <c r="I74" s="369"/>
      <c r="J74" s="370" t="str">
        <f>Badges!C461</f>
        <v>Interview a doctor or nurse about the</v>
      </c>
      <c r="K74" s="372" t="str">
        <f>IF(Badges!N461="A","A"," ")</f>
        <v xml:space="preserve"> </v>
      </c>
      <c r="M74" s="369"/>
      <c r="N74" s="370" t="str">
        <f>Badges!C535</f>
        <v>Form a support group</v>
      </c>
      <c r="O74" s="372" t="str">
        <f>IF(Badges!N535="A","A"," ")</f>
        <v xml:space="preserve"> </v>
      </c>
      <c r="Q74" s="612" t="str">
        <f>'Age-Level'!B15</f>
        <v>Cadette Program Aide</v>
      </c>
      <c r="R74" s="612"/>
      <c r="S74" s="373" t="str">
        <f>IF('Age-Level'!N19="C","C",IF('Age-Level'!N19="P","P",""))</f>
        <v/>
      </c>
    </row>
    <row r="75" spans="1:19" x14ac:dyDescent="0.2">
      <c r="A75" s="606" t="str">
        <f>Summary!A24</f>
        <v>Finding Common Ground</v>
      </c>
      <c r="B75" s="607"/>
      <c r="C75" s="374" t="str">
        <f>IF(Badges!N422="C","C",IF(Badges!N422="P","P",""))</f>
        <v/>
      </c>
      <c r="E75" s="369"/>
      <c r="F75" s="370" t="str">
        <f>Badges!C389</f>
        <v>Play Capture the Flag</v>
      </c>
      <c r="G75" s="372" t="str">
        <f>IF(Badges!N389="A","A"," ")</f>
        <v xml:space="preserve"> </v>
      </c>
      <c r="I75" s="369"/>
      <c r="J75" s="370" t="str">
        <f>Badges!C462</f>
        <v>Ask an EMT or first responder to</v>
      </c>
      <c r="K75" s="372" t="str">
        <f>IF(Badges!N462="A","A"," ")</f>
        <v xml:space="preserve"> </v>
      </c>
      <c r="M75" s="369"/>
      <c r="N75" s="370" t="str">
        <f>Badges!C536</f>
        <v>Imagine yourself in the future</v>
      </c>
      <c r="O75" s="372" t="str">
        <f>IF(Badges!N536="A","A"," ")</f>
        <v xml:space="preserve"> </v>
      </c>
      <c r="Q75" s="612" t="str">
        <f>'Age-Level'!B20</f>
        <v>Journey Summit Pin</v>
      </c>
      <c r="R75" s="612"/>
      <c r="S75" s="373" t="str">
        <f>IF('Age-Level'!N21="C","C",IF('Age-Level'!N21="P","P",""))</f>
        <v/>
      </c>
    </row>
    <row r="76" spans="1:19" x14ac:dyDescent="0.2">
      <c r="A76" s="606" t="str">
        <f>Summary!A25</f>
        <v>New Cuisines</v>
      </c>
      <c r="B76" s="607"/>
      <c r="C76" s="374" t="str">
        <f>IF(Badges!N445="C","C",IF(Badges!N445="P","P",""))</f>
        <v/>
      </c>
      <c r="E76" s="369">
        <v>4</v>
      </c>
      <c r="F76" s="370" t="str">
        <f>Badges!C390</f>
        <v>Psych yourself up</v>
      </c>
      <c r="G76" s="371"/>
      <c r="I76" s="369">
        <v>5</v>
      </c>
      <c r="J76" s="370" t="str">
        <f>Badges!C463</f>
        <v>Learn to prevent and treat injuries</v>
      </c>
      <c r="K76" s="371"/>
      <c r="M76" s="583" t="str">
        <f>Badges!B562</f>
        <v>Financing My Dreams</v>
      </c>
      <c r="N76" s="584"/>
      <c r="O76" s="584"/>
      <c r="Q76" s="603" t="str">
        <f>'Age-Level'!C23</f>
        <v>Cookie Rally (Year 1)</v>
      </c>
      <c r="R76" s="603"/>
      <c r="S76" s="379" t="str">
        <f>IF('Age-Level'!N23="A","A"," ")</f>
        <v xml:space="preserve"> </v>
      </c>
    </row>
    <row r="77" spans="1:19" x14ac:dyDescent="0.2">
      <c r="A77" s="606" t="str">
        <f>Summary!A26</f>
        <v>Cadette First Aid</v>
      </c>
      <c r="B77" s="607"/>
      <c r="C77" s="374" t="str">
        <f>IF(Badges!N468="C","C",IF(Badges!N468="P","P",""))</f>
        <v/>
      </c>
      <c r="E77" s="369"/>
      <c r="F77" s="370" t="str">
        <f>Badges!C391</f>
        <v>But I landed my triple axel</v>
      </c>
      <c r="G77" s="372" t="str">
        <f>IF(Badges!N391="A","A"," ")</f>
        <v xml:space="preserve"> </v>
      </c>
      <c r="I77" s="369"/>
      <c r="J77" s="370" t="str">
        <f>Badges!C464</f>
        <v>Take a first aid course</v>
      </c>
      <c r="K77" s="372" t="str">
        <f>IF(Badges!N464="A","A"," ")</f>
        <v xml:space="preserve"> </v>
      </c>
      <c r="M77" s="369">
        <v>1</v>
      </c>
      <c r="N77" s="370" t="str">
        <f>Badges!C563</f>
        <v>Explore dream jobs</v>
      </c>
      <c r="O77" s="371"/>
      <c r="Q77" s="603" t="str">
        <f>'Age-Level'!C24</f>
        <v>Cookie Sales (Year 1)</v>
      </c>
      <c r="R77" s="603"/>
      <c r="S77" s="379" t="str">
        <f>IF('Age-Level'!N24="A","A"," ")</f>
        <v xml:space="preserve"> </v>
      </c>
    </row>
    <row r="78" spans="1:19" x14ac:dyDescent="0.2">
      <c r="A78" s="606" t="str">
        <f>Summary!A27</f>
        <v>Cadette Girl Scout Way</v>
      </c>
      <c r="B78" s="607"/>
      <c r="C78" s="374" t="str">
        <f>IF(Badges!N491="C","C",IF(Badges!N491="P","P",""))</f>
        <v/>
      </c>
      <c r="E78" s="369"/>
      <c r="F78" s="370" t="str">
        <f>Badges!C392</f>
        <v>Mind over matter</v>
      </c>
      <c r="G78" s="372" t="str">
        <f>IF(Badges!N392="A","A"," ")</f>
        <v xml:space="preserve"> </v>
      </c>
      <c r="I78" s="369"/>
      <c r="J78" s="370" t="str">
        <f>Badges!C465</f>
        <v>Ask a park ranger, lifeguard, or ski</v>
      </c>
      <c r="K78" s="372" t="str">
        <f>IF(Badges!N465="A","A"," ")</f>
        <v xml:space="preserve"> </v>
      </c>
      <c r="M78" s="369"/>
      <c r="N78" s="370" t="str">
        <f>Badges!C564</f>
        <v>Track your dreams</v>
      </c>
      <c r="O78" s="372" t="str">
        <f>IF(Badges!N564="A","A"," ")</f>
        <v xml:space="preserve"> </v>
      </c>
      <c r="Q78" s="603" t="str">
        <f>'Age-Level'!C25</f>
        <v>Cookie Pin (Year 1)</v>
      </c>
      <c r="R78" s="603"/>
      <c r="S78" s="379" t="str">
        <f>IF('Age-Level'!N25="A","A"," ")</f>
        <v xml:space="preserve"> </v>
      </c>
    </row>
    <row r="79" spans="1:19" x14ac:dyDescent="0.2">
      <c r="A79" s="613" t="str">
        <f>Summary!A28</f>
        <v>Trees</v>
      </c>
      <c r="B79" s="614"/>
      <c r="C79" s="375" t="str">
        <f>IF(Badges!N514="C","C",IF(Badges!N514="P","P",""))</f>
        <v/>
      </c>
      <c r="E79" s="369"/>
      <c r="F79" s="370" t="str">
        <f>Badges!C393</f>
        <v>Play sports psychology games</v>
      </c>
      <c r="G79" s="372" t="str">
        <f>IF(Badges!N393="A","A"," ")</f>
        <v xml:space="preserve"> </v>
      </c>
      <c r="I79" s="369"/>
      <c r="J79" s="370" t="str">
        <f>Badges!C466</f>
        <v xml:space="preserve">Interview a doctor or nurse  </v>
      </c>
      <c r="K79" s="372" t="str">
        <f>IF(Badges!N466="A","A"," ")</f>
        <v xml:space="preserve"> </v>
      </c>
      <c r="M79" s="369"/>
      <c r="N79" s="370" t="str">
        <f>Badges!C565</f>
        <v>Talk to people about their jobs</v>
      </c>
      <c r="O79" s="372" t="str">
        <f>IF(Badges!N565="A","A"," ")</f>
        <v xml:space="preserve"> </v>
      </c>
      <c r="Q79" s="603" t="str">
        <f>'Age-Level'!C26</f>
        <v>Cookie Rally (Year 2)</v>
      </c>
      <c r="R79" s="603"/>
      <c r="S79" s="379" t="str">
        <f>IF('Age-Level'!N26="A","A"," ")</f>
        <v xml:space="preserve"> </v>
      </c>
    </row>
    <row r="80" spans="1:19" x14ac:dyDescent="0.2">
      <c r="A80" s="577" t="str">
        <f>Summary!A29</f>
        <v>Financial Literacy</v>
      </c>
      <c r="B80" s="577"/>
      <c r="C80" s="577"/>
      <c r="E80" s="369">
        <v>5</v>
      </c>
      <c r="F80" s="370" t="str">
        <f>Badges!C394</f>
        <v>Put your definition of good</v>
      </c>
      <c r="G80" s="371"/>
      <c r="I80" s="583" t="str">
        <f>Badges!B469</f>
        <v>Cadette Girl Scout Way</v>
      </c>
      <c r="J80" s="584"/>
      <c r="K80" s="584"/>
      <c r="M80" s="369"/>
      <c r="N80" s="370" t="str">
        <f>Badges!C566</f>
        <v>Hold a group brainstorm</v>
      </c>
      <c r="O80" s="372" t="str">
        <f>IF(Badges!N566="A","A"," ")</f>
        <v xml:space="preserve"> </v>
      </c>
      <c r="Q80" s="603" t="str">
        <f>'Age-Level'!C27</f>
        <v>Cookie Sales (Year 2)</v>
      </c>
      <c r="R80" s="603"/>
      <c r="S80" s="379" t="str">
        <f>IF('Age-Level'!N27="A","A"," ")</f>
        <v xml:space="preserve"> </v>
      </c>
    </row>
    <row r="81" spans="1:22" x14ac:dyDescent="0.2">
      <c r="A81" s="608" t="str">
        <f>Summary!A30</f>
        <v>Budgeting</v>
      </c>
      <c r="B81" s="609"/>
      <c r="C81" s="373" t="str">
        <f>IF(Badges!N538="C","C",IF(Badges!N538="P","P",""))</f>
        <v/>
      </c>
      <c r="E81" s="369"/>
      <c r="F81" s="370" t="str">
        <f>Badges!C395</f>
        <v>Compete</v>
      </c>
      <c r="G81" s="372" t="str">
        <f>IF(Badges!N395="A","A"," ")</f>
        <v>A</v>
      </c>
      <c r="I81" s="369">
        <v>1</v>
      </c>
      <c r="J81" s="370" t="str">
        <f>Badges!C470</f>
        <v>Lead a group in song</v>
      </c>
      <c r="K81" s="371"/>
      <c r="M81" s="369">
        <v>2</v>
      </c>
      <c r="N81" s="370" t="str">
        <f>Badges!C567</f>
        <v>Price out buying your dream home</v>
      </c>
      <c r="O81" s="371"/>
      <c r="Q81" s="603" t="str">
        <f>'Age-Level'!C28</f>
        <v>Cookie Pin (Year 2)</v>
      </c>
      <c r="R81" s="603"/>
      <c r="S81" s="379" t="str">
        <f>IF('Age-Level'!N28="A","A"," ")</f>
        <v xml:space="preserve"> </v>
      </c>
    </row>
    <row r="82" spans="1:22" x14ac:dyDescent="0.2">
      <c r="A82" s="606" t="str">
        <f>Summary!A32</f>
        <v>Financing My Dreams</v>
      </c>
      <c r="B82" s="607"/>
      <c r="C82" s="374" t="str">
        <f>IF(Badges!N584="C","C",IF(Badges!N584="P","P",""))</f>
        <v/>
      </c>
      <c r="E82" s="369"/>
      <c r="F82" s="370" t="str">
        <f>Badges!C396</f>
        <v>Play with little kids</v>
      </c>
      <c r="G82" s="372" t="str">
        <f>IF(Badges!N396="A","A"," ")</f>
        <v xml:space="preserve"> </v>
      </c>
      <c r="I82" s="369"/>
      <c r="J82" s="370" t="str">
        <f>Badges!C471</f>
        <v>Organize a songfest</v>
      </c>
      <c r="K82" s="372" t="str">
        <f>IF(Badges!N471="A","A"," ")</f>
        <v xml:space="preserve"> </v>
      </c>
      <c r="M82" s="369"/>
      <c r="N82" s="370" t="str">
        <f>Badges!C568</f>
        <v>Go house hunting</v>
      </c>
      <c r="O82" s="372" t="str">
        <f>IF(Badges!N568="A","A"," ")</f>
        <v xml:space="preserve"> </v>
      </c>
      <c r="Q82" s="603" t="str">
        <f>'Age-Level'!C29</f>
        <v>Cookie Rally (Year 3)</v>
      </c>
      <c r="R82" s="603"/>
      <c r="S82" s="379" t="str">
        <f>IF('Age-Level'!N29="A","A"," ")</f>
        <v xml:space="preserve"> </v>
      </c>
    </row>
    <row r="83" spans="1:22" x14ac:dyDescent="0.2">
      <c r="A83" s="590" t="str">
        <f>Summary!A33</f>
        <v>Cookie Business</v>
      </c>
      <c r="B83" s="591"/>
      <c r="C83" s="592"/>
      <c r="D83" s="365"/>
      <c r="E83" s="369"/>
      <c r="F83" s="370" t="str">
        <f>Badges!C397</f>
        <v>Take on the role of referee, umpire</v>
      </c>
      <c r="G83" s="372" t="str">
        <f>IF(Badges!N397="A","A"," ")</f>
        <v xml:space="preserve"> </v>
      </c>
      <c r="I83" s="369"/>
      <c r="J83" s="370" t="str">
        <f>Badges!C472</f>
        <v>Teach an international song</v>
      </c>
      <c r="K83" s="372" t="str">
        <f>IF(Badges!N472="A","A"," ")</f>
        <v xml:space="preserve"> </v>
      </c>
      <c r="M83" s="369"/>
      <c r="N83" s="370" t="str">
        <f>Badges!C569</f>
        <v>Get expert real estate device</v>
      </c>
      <c r="O83" s="372" t="str">
        <f>IF(Badges!N569="A","A"," ")</f>
        <v xml:space="preserve"> </v>
      </c>
      <c r="Q83" s="603" t="str">
        <f>'Age-Level'!C30</f>
        <v>Cookie Sales (Year 3)</v>
      </c>
      <c r="R83" s="603"/>
      <c r="S83" s="379" t="str">
        <f>IF('Age-Level'!N30="A","A"," ")</f>
        <v xml:space="preserve"> </v>
      </c>
    </row>
    <row r="84" spans="1:22" x14ac:dyDescent="0.2">
      <c r="A84" s="606" t="str">
        <f>Summary!A34</f>
        <v>Business Plan</v>
      </c>
      <c r="B84" s="607"/>
      <c r="C84" s="374" t="str">
        <f>IF(Badges!N598="C","C",IF(Badges!N598="P","P",""))</f>
        <v/>
      </c>
      <c r="E84" s="583" t="str">
        <f>Badges!B400</f>
        <v>Finding Common Ground</v>
      </c>
      <c r="F84" s="583"/>
      <c r="G84" s="583"/>
      <c r="I84" s="369"/>
      <c r="J84" s="370" t="str">
        <f>Badges!C473</f>
        <v>Help Brownies complete their Girl</v>
      </c>
      <c r="K84" s="372" t="str">
        <f>IF(Badges!N473="A","A"," ")</f>
        <v xml:space="preserve"> </v>
      </c>
      <c r="M84" s="369"/>
      <c r="N84" s="370" t="str">
        <f>Badges!C570</f>
        <v>Browse real estate ads</v>
      </c>
      <c r="O84" s="372" t="str">
        <f>IF(Badges!N570="A","A"," ")</f>
        <v xml:space="preserve"> </v>
      </c>
      <c r="Q84" s="603" t="str">
        <f>'Age-Level'!C31</f>
        <v>Cookie Pin (Year 3)</v>
      </c>
      <c r="R84" s="603"/>
      <c r="S84" s="379" t="str">
        <f>IF('Age-Level'!N31="A","A"," ")</f>
        <v xml:space="preserve"> </v>
      </c>
    </row>
    <row r="85" spans="1:22" x14ac:dyDescent="0.2">
      <c r="A85" s="606" t="str">
        <f>Summary!A36</f>
        <v>Think Big</v>
      </c>
      <c r="B85" s="607"/>
      <c r="C85" s="374" t="str">
        <f>IF(Badges!N624="C","C",IF(Badges!N624="P","P",""))</f>
        <v/>
      </c>
      <c r="E85" s="369">
        <v>1</v>
      </c>
      <c r="F85" s="370" t="str">
        <f>Badges!C401</f>
        <v>Get to know someone different from</v>
      </c>
      <c r="G85" s="371"/>
      <c r="I85" s="369">
        <v>2</v>
      </c>
      <c r="J85" s="370" t="str">
        <f>Badges!C474</f>
        <v>Celebrate Girl Scout Week</v>
      </c>
      <c r="K85" s="371"/>
      <c r="M85" s="369">
        <v>3</v>
      </c>
      <c r="N85" s="370" t="str">
        <f>Badges!C571</f>
        <v>Research dream vacations</v>
      </c>
      <c r="O85" s="371"/>
      <c r="Q85" s="603" t="str">
        <f>'Age-Level'!C33</f>
        <v>Fall Sales (Year 1)</v>
      </c>
      <c r="R85" s="603"/>
      <c r="S85" s="374" t="str">
        <f>IF('Age-Level'!N33="A","A","")</f>
        <v/>
      </c>
    </row>
    <row r="86" spans="1:22" x14ac:dyDescent="0.2">
      <c r="A86" s="417"/>
      <c r="B86" s="417"/>
      <c r="C86" s="389"/>
      <c r="E86" s="369"/>
      <c r="F86" s="370" t="str">
        <f>Badges!C402</f>
        <v>Difference of background</v>
      </c>
      <c r="G86" s="372" t="str">
        <f>IF(Badges!N402="A","A"," ")</f>
        <v xml:space="preserve"> </v>
      </c>
      <c r="I86" s="369"/>
      <c r="J86" s="370" t="str">
        <f>Badges!C475</f>
        <v>Focus on "be courageous and</v>
      </c>
      <c r="K86" s="372" t="str">
        <f>IF(Badges!N475="A","A"," ")</f>
        <v xml:space="preserve"> </v>
      </c>
      <c r="M86" s="369"/>
      <c r="N86" s="370" t="str">
        <f>Badges!C572</f>
        <v>Explore the world of travel</v>
      </c>
      <c r="O86" s="372" t="str">
        <f>IF(Badges!N572="A","A"," ")</f>
        <v xml:space="preserve"> </v>
      </c>
      <c r="Q86" s="603" t="str">
        <f>'Age-Level'!C34</f>
        <v>Fall Sales (Year 2)</v>
      </c>
      <c r="R86" s="603"/>
      <c r="S86" s="374" t="str">
        <f>IF('Age-Level'!N34="A","A","")</f>
        <v/>
      </c>
    </row>
    <row r="87" spans="1:22" x14ac:dyDescent="0.2">
      <c r="A87" s="578" t="s">
        <v>92</v>
      </c>
      <c r="B87" s="579"/>
      <c r="C87" s="579"/>
      <c r="E87" s="369"/>
      <c r="F87" s="370" t="str">
        <f>Badges!C403</f>
        <v>Difference of belief</v>
      </c>
      <c r="G87" s="372" t="str">
        <f>IF(Badges!N403="A","A"," ")</f>
        <v xml:space="preserve"> </v>
      </c>
      <c r="I87" s="369"/>
      <c r="J87" s="370" t="str">
        <f>Badges!C476</f>
        <v>Be confident and courageous</v>
      </c>
      <c r="K87" s="372" t="str">
        <f>IF(Badges!N476="A","A"," ")</f>
        <v xml:space="preserve"> </v>
      </c>
      <c r="M87" s="369"/>
      <c r="N87" s="370" t="str">
        <f>Badges!C573</f>
        <v>Visit a travel agent</v>
      </c>
      <c r="O87" s="372" t="str">
        <f>IF(Badges!N573="A","A"," ")</f>
        <v xml:space="preserve"> </v>
      </c>
      <c r="Q87" s="603" t="str">
        <f>'Age-Level'!C35</f>
        <v>Fall Sales (Year 3)</v>
      </c>
      <c r="R87" s="603"/>
      <c r="S87" s="374" t="str">
        <f>IF('Age-Level'!N35="A","A","")</f>
        <v/>
      </c>
    </row>
    <row r="88" spans="1:22" x14ac:dyDescent="0.2">
      <c r="B88" s="604" t="str">
        <f>Journey!A6</f>
        <v>aMAZE!</v>
      </c>
      <c r="C88" s="605"/>
      <c r="E88" s="369"/>
      <c r="F88" s="370" t="str">
        <f>Badges!C404</f>
        <v>Difference of opinion</v>
      </c>
      <c r="G88" s="372" t="str">
        <f>IF(Badges!N404="A","A"," ")</f>
        <v xml:space="preserve"> </v>
      </c>
      <c r="I88" s="369"/>
      <c r="J88" s="370" t="str">
        <f>Badges!C477</f>
        <v>Create a project honoring the</v>
      </c>
      <c r="K88" s="372" t="str">
        <f>IF(Badges!N477="A","A"," ")</f>
        <v xml:space="preserve"> </v>
      </c>
      <c r="M88" s="369"/>
      <c r="N88" s="370" t="str">
        <f>Badges!C574</f>
        <v>Create a tour group</v>
      </c>
      <c r="O88" s="372" t="str">
        <f>IF(Badges!N574="A","A"," ")</f>
        <v xml:space="preserve"> </v>
      </c>
      <c r="Q88" s="603" t="str">
        <f>'Age-Level'!C37</f>
        <v>Thinking Day (Year 1)</v>
      </c>
      <c r="R88" s="603"/>
      <c r="S88" s="374" t="str">
        <f>IF('Age-Level'!N37="A","A","")</f>
        <v/>
      </c>
    </row>
    <row r="89" spans="1:22" x14ac:dyDescent="0.2">
      <c r="B89" s="378" t="str">
        <f>Journey!B7</f>
        <v>The Interact Award</v>
      </c>
      <c r="C89" s="374" t="str">
        <f>IF(Journey!N17="C","C",IF(Journey!N17="P","P",""))</f>
        <v/>
      </c>
      <c r="E89" s="369">
        <v>2</v>
      </c>
      <c r="F89" s="370" t="str">
        <f>Badges!C405</f>
        <v>Make decisions in a group</v>
      </c>
      <c r="G89" s="371"/>
      <c r="I89" s="369">
        <v>3</v>
      </c>
      <c r="J89" s="370" t="str">
        <f>Badges!C478</f>
        <v>Share sisterhood through the Girl</v>
      </c>
      <c r="K89" s="371"/>
      <c r="M89" s="369">
        <v>4</v>
      </c>
      <c r="N89" s="370" t="str">
        <f>Badges!C575</f>
        <v>Make a dream giving goal</v>
      </c>
      <c r="O89" s="371"/>
      <c r="Q89" s="603" t="str">
        <f>'Age-Level'!C38</f>
        <v>Thinking Day (Year 2)</v>
      </c>
      <c r="R89" s="603"/>
      <c r="S89" s="374" t="str">
        <f>IF('Age-Level'!N38="A","A","")</f>
        <v/>
      </c>
    </row>
    <row r="90" spans="1:22" x14ac:dyDescent="0.2">
      <c r="B90" s="378" t="str">
        <f>Journey!B18</f>
        <v>The Diplomat Award</v>
      </c>
      <c r="C90" s="374" t="str">
        <f>IF(Journey!N26="C","C",IF(Journey!N26="P","P",""))</f>
        <v/>
      </c>
      <c r="E90" s="369"/>
      <c r="F90" s="370" t="str">
        <f>Badges!C406</f>
        <v>Use one of the methods from the</v>
      </c>
      <c r="G90" s="372" t="str">
        <f>IF(Badges!N406="A","A"," ")</f>
        <v xml:space="preserve"> </v>
      </c>
      <c r="I90" s="369"/>
      <c r="J90" s="370" t="str">
        <f>Badges!C479</f>
        <v>Throw a community sisterhood</v>
      </c>
      <c r="K90" s="372" t="str">
        <f>IF(Badges!N479="A","A"," ")</f>
        <v xml:space="preserve"> </v>
      </c>
      <c r="M90" s="369"/>
      <c r="N90" s="370" t="str">
        <f>Badges!C576</f>
        <v>Find local philanthropists</v>
      </c>
      <c r="O90" s="372" t="str">
        <f>IF(Badges!N576="A","A"," ")</f>
        <v xml:space="preserve"> </v>
      </c>
      <c r="Q90" s="603" t="str">
        <f>'Age-Level'!C39</f>
        <v>Thinking Day (Year 3)</v>
      </c>
      <c r="R90" s="603"/>
      <c r="S90" s="374" t="str">
        <f>IF('Age-Level'!N39="A","A","")</f>
        <v/>
      </c>
    </row>
    <row r="91" spans="1:22" x14ac:dyDescent="0.2">
      <c r="B91" s="378" t="str">
        <f>Journey!B27</f>
        <v>The Peacemaker Award</v>
      </c>
      <c r="C91" s="374" t="str">
        <f>IF(Journey!N29="C","C",IF(Journey!N29="P","P",""))</f>
        <v/>
      </c>
      <c r="E91" s="369"/>
      <c r="F91" s="370" t="str">
        <f>Badges!C407</f>
        <v>Use two of the methods</v>
      </c>
      <c r="G91" s="372" t="str">
        <f>IF(Badges!N407="A","A"," ")</f>
        <v xml:space="preserve"> </v>
      </c>
      <c r="I91" s="369"/>
      <c r="J91" s="370" t="str">
        <f>Badges!C480</f>
        <v>Spotlight a hidden heroine</v>
      </c>
      <c r="K91" s="372" t="str">
        <f>IF(Badges!N480="A","A"," ")</f>
        <v xml:space="preserve"> </v>
      </c>
      <c r="M91" s="369"/>
      <c r="N91" s="370" t="str">
        <f>Badges!C577</f>
        <v>Learn what's going on in the world of</v>
      </c>
      <c r="O91" s="372" t="str">
        <f>IF(Badges!N577="A","A"," ")</f>
        <v xml:space="preserve"> </v>
      </c>
      <c r="Q91" s="603" t="str">
        <f>'Age-Level'!C41</f>
        <v>Global Action Award</v>
      </c>
      <c r="R91" s="603"/>
      <c r="S91" s="374" t="str">
        <f>IF('Age-Level'!N41="A","A","")</f>
        <v/>
      </c>
    </row>
    <row r="92" spans="1:22" x14ac:dyDescent="0.2">
      <c r="B92" s="378" t="str">
        <f>Journey!B31</f>
        <v>Leader in Action</v>
      </c>
      <c r="C92" s="374" t="str">
        <f>IF(Journey!N38="C","C",IF(Journey!N38="P","P",""))</f>
        <v/>
      </c>
      <c r="E92" s="369"/>
      <c r="F92" s="370" t="str">
        <f>Badges!C408</f>
        <v>Try them all</v>
      </c>
      <c r="G92" s="372" t="str">
        <f>IF(Badges!N408="A","A"," ")</f>
        <v xml:space="preserve"> </v>
      </c>
      <c r="I92" s="369"/>
      <c r="J92" s="370" t="str">
        <f>Badges!C481</f>
        <v>Team up for sisterhood</v>
      </c>
      <c r="K92" s="372" t="str">
        <f>IF(Badges!N481="A","A"," ")</f>
        <v xml:space="preserve"> </v>
      </c>
      <c r="M92" s="369"/>
      <c r="N92" s="370" t="str">
        <f>Badges!C578</f>
        <v>Research your favorite charity</v>
      </c>
      <c r="O92" s="372" t="str">
        <f>IF(Badges!N578="A","A"," ")</f>
        <v xml:space="preserve"> </v>
      </c>
      <c r="Q92" s="603" t="str">
        <f>'Age-Level'!C43</f>
        <v>International Friendship Recognition</v>
      </c>
      <c r="R92" s="603"/>
      <c r="S92" s="374" t="str">
        <f>IF('Age-Level'!N43="A","A","")</f>
        <v/>
      </c>
    </row>
    <row r="93" spans="1:22" x14ac:dyDescent="0.2">
      <c r="A93" s="416"/>
      <c r="B93" s="390" t="str">
        <f>Journey!A41</f>
        <v>BREATHE</v>
      </c>
      <c r="C93" s="391"/>
      <c r="E93" s="369">
        <v>3</v>
      </c>
      <c r="F93" s="370" t="str">
        <f>Badges!C409</f>
        <v>Explore civil debate</v>
      </c>
      <c r="G93" s="371"/>
      <c r="I93" s="369">
        <v>4</v>
      </c>
      <c r="J93" s="370" t="str">
        <f>Badges!C482</f>
        <v>Leave a place better than you found</v>
      </c>
      <c r="K93" s="371"/>
      <c r="L93" s="376"/>
      <c r="M93" s="369">
        <v>5</v>
      </c>
      <c r="N93" s="370" t="str">
        <f>Badges!C579</f>
        <v>Add up your dreams</v>
      </c>
      <c r="O93" s="371"/>
      <c r="Q93" s="603" t="str">
        <f>'Age-Level'!C45</f>
        <v>Investiture</v>
      </c>
      <c r="R93" s="603"/>
      <c r="S93" s="374" t="str">
        <f>IF('Age-Level'!N45="A","A","")</f>
        <v/>
      </c>
    </row>
    <row r="94" spans="1:22" x14ac:dyDescent="0.2">
      <c r="A94" s="416"/>
      <c r="B94" s="378" t="str">
        <f>Journey!B42</f>
        <v>Aware</v>
      </c>
      <c r="C94" s="374" t="str">
        <f>IF(Journey!N22="C","C",IF(Journey!N22="P","P",""))</f>
        <v/>
      </c>
      <c r="E94" s="369"/>
      <c r="F94" s="370" t="str">
        <f>Badges!C410</f>
        <v>Ask an expert to teach you the</v>
      </c>
      <c r="G94" s="372" t="str">
        <f>IF(Badges!N410="A","A"," ")</f>
        <v xml:space="preserve"> </v>
      </c>
      <c r="I94" s="369"/>
      <c r="J94" s="370" t="str">
        <f>Badges!C483</f>
        <v>Clean up a hiking trail-or clear a new</v>
      </c>
      <c r="K94" s="372" t="str">
        <f>IF(Badges!N483="A","A"," ")</f>
        <v xml:space="preserve"> </v>
      </c>
      <c r="M94" s="369"/>
      <c r="N94" s="370" t="str">
        <f>Badges!C580</f>
        <v>Plan with friends</v>
      </c>
      <c r="O94" s="372" t="str">
        <f>IF(Badges!N580="A","A"," ")</f>
        <v xml:space="preserve"> </v>
      </c>
      <c r="Q94" s="603" t="str">
        <f>'Age-Level'!C46</f>
        <v>Rededication (1st year)</v>
      </c>
      <c r="R94" s="603"/>
      <c r="S94" s="384" t="str">
        <f>IF('Age-Level'!N46="C","C","")</f>
        <v/>
      </c>
    </row>
    <row r="95" spans="1:22" x14ac:dyDescent="0.2">
      <c r="A95" s="416"/>
      <c r="B95" s="378" t="str">
        <f>Journey!B48</f>
        <v>Alert</v>
      </c>
      <c r="C95" s="374" t="str">
        <f>IF(Journey!N31="C","C",IF(Journey!N31="P","P",""))</f>
        <v/>
      </c>
      <c r="E95" s="369"/>
      <c r="F95" s="370" t="str">
        <f>Badges!C411</f>
        <v>Watch candidates for elected office</v>
      </c>
      <c r="G95" s="372" t="str">
        <f>IF(Badges!N411="A","A"," ")</f>
        <v xml:space="preserve"> </v>
      </c>
      <c r="I95" s="369"/>
      <c r="J95" s="370" t="str">
        <f>Badges!C484</f>
        <v>Help clear an invasive species from</v>
      </c>
      <c r="K95" s="372" t="str">
        <f>IF(Badges!N484="A","A"," ")</f>
        <v xml:space="preserve"> </v>
      </c>
      <c r="M95" s="369"/>
      <c r="N95" s="370" t="str">
        <f>Badges!C581</f>
        <v>Plan with your family</v>
      </c>
      <c r="O95" s="372" t="str">
        <f>IF(Badges!N581="A","A"," ")</f>
        <v xml:space="preserve"> </v>
      </c>
      <c r="Q95" s="603" t="str">
        <f>'Age-Level'!C47</f>
        <v>Rededication (2nd year)</v>
      </c>
      <c r="R95" s="603"/>
      <c r="S95" s="384" t="str">
        <f>IF('Age-Level'!N47="C","C","")</f>
        <v/>
      </c>
      <c r="U95" s="367"/>
      <c r="V95" s="367"/>
    </row>
    <row r="96" spans="1:22" x14ac:dyDescent="0.2">
      <c r="A96" s="416"/>
      <c r="B96" s="378" t="str">
        <f>Journey!B55</f>
        <v>Affirm</v>
      </c>
      <c r="C96" s="374" t="str">
        <f>IF(Journey!N34="C","C",IF(Journey!N34="P","P",""))</f>
        <v/>
      </c>
      <c r="E96" s="369"/>
      <c r="F96" s="370" t="str">
        <f>Badges!C412</f>
        <v>Understand a famous debate in</v>
      </c>
      <c r="G96" s="372" t="str">
        <f>IF(Badges!N412="A","A"," ")</f>
        <v xml:space="preserve"> </v>
      </c>
      <c r="I96" s="369"/>
      <c r="J96" s="370" t="str">
        <f>Badges!C485</f>
        <v>Help with three general-maintenance</v>
      </c>
      <c r="K96" s="372" t="str">
        <f>IF(Badges!N485="A","A"," ")</f>
        <v xml:space="preserve"> </v>
      </c>
      <c r="M96" s="369"/>
      <c r="N96" s="370" t="str">
        <f>Badges!C582</f>
        <v>Plan over and over again</v>
      </c>
      <c r="O96" s="372" t="str">
        <f>IF(Badges!N582="A","A"," ")</f>
        <v xml:space="preserve"> </v>
      </c>
      <c r="Q96" s="603" t="str">
        <f>'Age-Level'!C48</f>
        <v>Rededication (3rd year)</v>
      </c>
      <c r="R96" s="603"/>
      <c r="S96" s="384" t="str">
        <f>IF('Age-Level'!N48="C","C","")</f>
        <v/>
      </c>
      <c r="U96" s="367"/>
      <c r="V96" s="367"/>
    </row>
    <row r="97" spans="1:23" x14ac:dyDescent="0.2">
      <c r="A97" s="376"/>
      <c r="B97" s="378" t="str">
        <f>Journey!B62</f>
        <v>Leader in Action</v>
      </c>
      <c r="C97" s="374" t="str">
        <f>IF(Journey!N43="C","C",IF(Journey!N43="P","P",""))</f>
        <v/>
      </c>
      <c r="E97" s="369">
        <v>4</v>
      </c>
      <c r="F97" s="370" t="str">
        <f>Badges!C413</f>
        <v>Understand a compromise</v>
      </c>
      <c r="G97" s="371"/>
      <c r="I97" s="369">
        <v>5</v>
      </c>
      <c r="J97" s="370" t="str">
        <f>Badges!C486</f>
        <v>Enjoy Girl Scout traditions</v>
      </c>
      <c r="K97" s="371"/>
      <c r="M97" s="583" t="str">
        <f>Badges!B586</f>
        <v>Business Plan</v>
      </c>
      <c r="N97" s="584"/>
      <c r="O97" s="584"/>
      <c r="Q97" s="603" t="str">
        <f>'Age-Level'!C49</f>
        <v>Rededication (4th year)</v>
      </c>
      <c r="R97" s="603"/>
      <c r="S97" s="384" t="str">
        <f>IF('Age-Level'!N49="C","C","")</f>
        <v/>
      </c>
      <c r="U97" s="367"/>
      <c r="V97" s="367"/>
    </row>
    <row r="98" spans="1:23" ht="14.25" customHeight="1" x14ac:dyDescent="0.2">
      <c r="B98" s="420" t="str">
        <f>Journey!A75</f>
        <v>MEdia</v>
      </c>
      <c r="C98" s="421"/>
      <c r="E98" s="369"/>
      <c r="F98" s="370" t="str">
        <f>Badges!C414</f>
        <v>A community compromise</v>
      </c>
      <c r="G98" s="372" t="str">
        <f>IF(Badges!N414="A","A"," ")</f>
        <v xml:space="preserve"> </v>
      </c>
      <c r="I98" s="369"/>
      <c r="J98" s="370" t="str">
        <f>Badges!C487</f>
        <v>Make a tradition "to do" list</v>
      </c>
      <c r="K98" s="372" t="str">
        <f>IF(Badges!N487="A","A"," ")</f>
        <v xml:space="preserve"> </v>
      </c>
      <c r="M98" s="369">
        <v>1</v>
      </c>
      <c r="N98" s="370" t="str">
        <f>Badges!C587</f>
        <v>Write your mission statement and</v>
      </c>
      <c r="O98" s="371"/>
      <c r="Q98" s="603" t="str">
        <f>'Age-Level'!C50</f>
        <v>Rededication (5th year)</v>
      </c>
      <c r="R98" s="603"/>
      <c r="S98" s="384" t="str">
        <f>IF('Age-Level'!N50="C","C","")</f>
        <v/>
      </c>
      <c r="U98" s="367"/>
      <c r="V98" s="367"/>
    </row>
    <row r="99" spans="1:23" x14ac:dyDescent="0.2">
      <c r="B99" s="378" t="str">
        <f>Journey!C77</f>
        <v>Monitor</v>
      </c>
      <c r="C99" s="374" t="str">
        <f>IF(Journey!N78="C","C",IF(Journey!N78="P","P",""))</f>
        <v/>
      </c>
      <c r="E99" s="369"/>
      <c r="F99" s="370" t="str">
        <f>Badges!C415</f>
        <v>A family or friendship compromise</v>
      </c>
      <c r="G99" s="372" t="str">
        <f>IF(Badges!N415="A","A"," ")</f>
        <v xml:space="preserve"> </v>
      </c>
      <c r="I99" s="369"/>
      <c r="J99" s="370" t="str">
        <f>Badges!C488</f>
        <v>Go global</v>
      </c>
      <c r="K99" s="372" t="str">
        <f>IF(Badges!N488="A","A"," ")</f>
        <v xml:space="preserve"> </v>
      </c>
      <c r="M99" s="369"/>
      <c r="N99" s="370" t="str">
        <f>Badges!C588</f>
        <v>A mission statement is a short</v>
      </c>
      <c r="O99" s="372" t="str">
        <f>IF(Badges!N588="A","A"," ")</f>
        <v xml:space="preserve"> </v>
      </c>
      <c r="Q99" s="586" t="str">
        <f>'Age-Level'!B51</f>
        <v>My Promise, My Faith (Year 1)</v>
      </c>
      <c r="R99" s="598"/>
      <c r="S99" s="384"/>
      <c r="U99" s="422"/>
      <c r="V99" s="423"/>
      <c r="W99" s="425"/>
    </row>
    <row r="100" spans="1:23" x14ac:dyDescent="0.2">
      <c r="B100" s="378" t="str">
        <f>Journey!C80</f>
        <v>Influence</v>
      </c>
      <c r="C100" s="374" t="str">
        <f>IF(Journey!N81="C","C",IF(Journey!N81="P","P",""))</f>
        <v/>
      </c>
      <c r="E100" s="369"/>
      <c r="F100" s="370" t="str">
        <f>Badges!C416</f>
        <v>A state or national compromise</v>
      </c>
      <c r="G100" s="372" t="str">
        <f>IF(Badges!N416="A","A"," ")</f>
        <v xml:space="preserve"> </v>
      </c>
      <c r="I100" s="369"/>
      <c r="J100" s="370" t="str">
        <f>Badges!C489</f>
        <v>Learn the history of your Girl Scout</v>
      </c>
      <c r="K100" s="372" t="str">
        <f>IF(Badges!N489="A","A"," ")</f>
        <v xml:space="preserve"> </v>
      </c>
      <c r="M100" s="369">
        <v>2</v>
      </c>
      <c r="N100" s="370" t="str">
        <f>Badges!C589</f>
        <v>Increase your customer base</v>
      </c>
      <c r="O100" s="371"/>
      <c r="Q100" s="393">
        <v>1</v>
      </c>
      <c r="R100" s="418" t="str">
        <f>'Age-Level'!C52</f>
        <v>Choose one line from the Law</v>
      </c>
      <c r="S100" s="384" t="str">
        <f>IF('Age-Level'!N52="A","A","")</f>
        <v/>
      </c>
      <c r="U100" s="367"/>
      <c r="V100" s="367"/>
    </row>
    <row r="101" spans="1:23" x14ac:dyDescent="0.2">
      <c r="B101" s="378" t="str">
        <f>Journey!C83</f>
        <v>Cultivate</v>
      </c>
      <c r="C101" s="374" t="str">
        <f>IF(Journey!N84="C","C",IF(Journey!N84="P","P",""))</f>
        <v/>
      </c>
      <c r="E101" s="369">
        <v>5</v>
      </c>
      <c r="F101" s="370" t="str">
        <f>Badges!C417</f>
        <v>Find common ground through</v>
      </c>
      <c r="G101" s="371"/>
      <c r="I101" s="583" t="str">
        <f>Badges!B492</f>
        <v>Trees</v>
      </c>
      <c r="J101" s="584"/>
      <c r="K101" s="584"/>
      <c r="M101" s="369"/>
      <c r="N101" s="370" t="str">
        <f>Badges!C590</f>
        <v>What's the number one reason</v>
      </c>
      <c r="O101" s="372" t="str">
        <f>IF(Badges!N590="A","A"," ")</f>
        <v xml:space="preserve"> </v>
      </c>
      <c r="Q101" s="392">
        <v>2</v>
      </c>
      <c r="R101" s="418" t="str">
        <f>'Age-Level'!C53</f>
        <v>Find a woman in your community</v>
      </c>
      <c r="S101" s="384" t="str">
        <f>IF('Age-Level'!N53="A","A","")</f>
        <v/>
      </c>
      <c r="U101" s="367"/>
      <c r="V101" s="367"/>
    </row>
    <row r="102" spans="1:23" x14ac:dyDescent="0.2">
      <c r="B102" s="378" t="str">
        <f>Journey!B86</f>
        <v>Leader in Action</v>
      </c>
      <c r="C102" s="374" t="str">
        <f>IF(Journey!N96="C","C",IF(Journey!N96="P","P",""))</f>
        <v/>
      </c>
      <c r="E102" s="369"/>
      <c r="F102" s="370" t="str">
        <f>Badges!C418</f>
        <v>Mediate a cookie conflict</v>
      </c>
      <c r="G102" s="372" t="str">
        <f>IF(Badges!N418="A","A"," ")</f>
        <v xml:space="preserve"> </v>
      </c>
      <c r="I102" s="369">
        <v>1</v>
      </c>
      <c r="J102" s="370" t="str">
        <f>Badges!C493</f>
        <v>Try some tree fun</v>
      </c>
      <c r="K102" s="371"/>
      <c r="M102" s="369">
        <v>3</v>
      </c>
      <c r="N102" s="370" t="str">
        <f>Badges!C591</f>
        <v>Get into the details</v>
      </c>
      <c r="O102" s="371"/>
      <c r="Q102" s="392">
        <v>3</v>
      </c>
      <c r="R102" s="418" t="str">
        <f>'Age-Level'!C54</f>
        <v>Gather three inspirational quotes</v>
      </c>
      <c r="S102" s="384" t="str">
        <f>IF('Age-Level'!N54="A","A","")</f>
        <v/>
      </c>
      <c r="U102" s="367"/>
      <c r="V102" s="367"/>
    </row>
    <row r="103" spans="1:23" x14ac:dyDescent="0.2">
      <c r="B103" s="386"/>
      <c r="C103" s="386"/>
      <c r="E103" s="369"/>
      <c r="F103" s="370" t="str">
        <f>Badges!C419</f>
        <v>Mediate with a pro</v>
      </c>
      <c r="G103" s="372" t="str">
        <f>IF(Badges!N419="A","A"," ")</f>
        <v xml:space="preserve"> </v>
      </c>
      <c r="I103" s="369"/>
      <c r="J103" s="370" t="str">
        <f>Badges!C494</f>
        <v>Take a tree trip</v>
      </c>
      <c r="K103" s="372" t="str">
        <f>IF(Badges!N494="A","A"," ")</f>
        <v xml:space="preserve"> </v>
      </c>
      <c r="M103" s="369"/>
      <c r="N103" s="370" t="str">
        <f>Badges!C592</f>
        <v>Decide what you want to do with</v>
      </c>
      <c r="O103" s="372" t="str">
        <f>IF(Badges!N592="A","A"," ")</f>
        <v xml:space="preserve"> </v>
      </c>
      <c r="Q103" s="392">
        <v>4</v>
      </c>
      <c r="R103" s="418" t="str">
        <f>'Age-Level'!C55</f>
        <v>Make something to remind you</v>
      </c>
      <c r="S103" s="384" t="str">
        <f>IF('Age-Level'!N55="A","A","")</f>
        <v/>
      </c>
      <c r="U103" s="367"/>
      <c r="V103" s="367"/>
    </row>
    <row r="104" spans="1:23" x14ac:dyDescent="0.2">
      <c r="A104" s="578" t="s">
        <v>149</v>
      </c>
      <c r="B104" s="579"/>
      <c r="C104" s="579"/>
      <c r="E104" s="369"/>
      <c r="F104" s="370" t="str">
        <f>Badges!C420</f>
        <v>Suggest solutions for a current</v>
      </c>
      <c r="G104" s="372" t="str">
        <f>IF(Badges!N420="A","A"," ")</f>
        <v xml:space="preserve"> </v>
      </c>
      <c r="I104" s="369"/>
      <c r="J104" s="370" t="str">
        <f>Badges!C495</f>
        <v>Design a tree house</v>
      </c>
      <c r="K104" s="372" t="str">
        <f>IF(Badges!N495="A","A"," ")</f>
        <v xml:space="preserve"> </v>
      </c>
      <c r="M104" s="369">
        <v>4</v>
      </c>
      <c r="N104" s="370" t="str">
        <f>Badges!C593</f>
        <v>Make a risk management plan</v>
      </c>
      <c r="O104" s="371"/>
      <c r="Q104" s="392">
        <v>5</v>
      </c>
      <c r="R104" s="418" t="str">
        <f>'Age-Level'!C56</f>
        <v xml:space="preserve">Make a commitment to live what </v>
      </c>
      <c r="S104" s="384" t="str">
        <f>IF('Age-Level'!N56="A","A","")</f>
        <v/>
      </c>
      <c r="U104" s="367"/>
      <c r="V104" s="367"/>
    </row>
    <row r="105" spans="1:23" x14ac:dyDescent="0.2">
      <c r="A105" s="381"/>
      <c r="B105" s="419" t="str">
        <f>Bridging!B6</f>
        <v>Pass It On!</v>
      </c>
      <c r="C105" s="373" t="str">
        <f>IF(Bridging!N10="C","C",IF(Bridging!N10="P","P",""))</f>
        <v/>
      </c>
      <c r="E105" s="583" t="str">
        <f>Badges!B423</f>
        <v>New Cuisines</v>
      </c>
      <c r="F105" s="584"/>
      <c r="G105" s="584"/>
      <c r="I105" s="369"/>
      <c r="J105" s="370" t="str">
        <f>Badges!C496</f>
        <v>Cook a tree dish</v>
      </c>
      <c r="K105" s="372" t="str">
        <f>IF(Badges!N496="A","A"," ")</f>
        <v xml:space="preserve"> </v>
      </c>
      <c r="M105" s="369"/>
      <c r="N105" s="370" t="str">
        <f>Badges!C594</f>
        <v>A risk management plan gets you</v>
      </c>
      <c r="O105" s="372" t="str">
        <f>IF(Badges!N594="A","A"," ")</f>
        <v xml:space="preserve"> </v>
      </c>
      <c r="Q105" s="586" t="str">
        <f>'Age-Level'!B58</f>
        <v>My Promise, My Faith (Year 2)</v>
      </c>
      <c r="R105" s="598"/>
      <c r="S105" s="384"/>
      <c r="U105" s="367"/>
      <c r="V105" s="367"/>
    </row>
    <row r="106" spans="1:23" x14ac:dyDescent="0.2">
      <c r="A106" s="381"/>
      <c r="B106" s="382" t="str">
        <f>Bridging!B11</f>
        <v>Look Ahead!</v>
      </c>
      <c r="C106" s="373" t="str">
        <f>IF(Bridging!N15="C","C",IF(Bridging!N15="P","P",""))</f>
        <v/>
      </c>
      <c r="E106" s="369">
        <v>1</v>
      </c>
      <c r="F106" s="370" t="str">
        <f>Badges!C424</f>
        <v>Make a dish from another country</v>
      </c>
      <c r="G106" s="371"/>
      <c r="I106" s="369">
        <v>2</v>
      </c>
      <c r="J106" s="370" t="str">
        <f>Badges!C497</f>
        <v>Dig into the amazing science of</v>
      </c>
      <c r="K106" s="371"/>
      <c r="M106" s="369">
        <v>5</v>
      </c>
      <c r="N106" s="370" t="str">
        <f>Badges!C595</f>
        <v>Get expert feedback on your plan</v>
      </c>
      <c r="O106" s="371"/>
      <c r="Q106" s="393">
        <v>1</v>
      </c>
      <c r="R106" s="418" t="str">
        <f>'Age-Level'!C59</f>
        <v>Choose one line from the Law</v>
      </c>
      <c r="S106" s="384" t="str">
        <f>IF('Age-Level'!N59="A","A","")</f>
        <v/>
      </c>
      <c r="U106" s="367"/>
      <c r="V106" s="367"/>
    </row>
    <row r="107" spans="1:23" x14ac:dyDescent="0.2">
      <c r="A107" s="381"/>
      <c r="B107" s="418" t="str">
        <f>Bridging!C16</f>
        <v>Plan a Ceremony</v>
      </c>
      <c r="C107" s="373" t="str">
        <f>IF(Bridging!N17="C","C",IF(Bridging!N17="P","P",""))</f>
        <v/>
      </c>
      <c r="E107" s="369"/>
      <c r="F107" s="370" t="str">
        <f>Badges!C425</f>
        <v>Cook something from an area of the</v>
      </c>
      <c r="G107" s="372" t="str">
        <f>IF(Badges!N425="A","A"," ")</f>
        <v xml:space="preserve"> </v>
      </c>
      <c r="I107" s="369"/>
      <c r="J107" s="370" t="str">
        <f>Badges!C498</f>
        <v>Be a naturalist in your neighborhood</v>
      </c>
      <c r="K107" s="372" t="str">
        <f>IF(Badges!N498="A","A"," ")</f>
        <v xml:space="preserve"> </v>
      </c>
      <c r="M107" s="369"/>
      <c r="N107" s="370" t="str">
        <f>Badges!C596</f>
        <v>Once you have your business plan</v>
      </c>
      <c r="O107" s="372" t="str">
        <f>IF(Badges!N596="A","A"," ")</f>
        <v xml:space="preserve"> </v>
      </c>
      <c r="Q107" s="392">
        <v>2</v>
      </c>
      <c r="R107" s="418" t="str">
        <f>'Age-Level'!C60</f>
        <v>Find a woman in your community</v>
      </c>
      <c r="S107" s="384" t="str">
        <f>IF('Age-Level'!N60="A","A","")</f>
        <v/>
      </c>
      <c r="U107" s="367"/>
      <c r="V107" s="367"/>
    </row>
    <row r="108" spans="1:23" x14ac:dyDescent="0.2">
      <c r="B108" s="383" t="s">
        <v>150</v>
      </c>
      <c r="C108" s="373" t="str">
        <f>IF(Bridging!N18="C","C",IF(Bridging!N18="P","P",""))</f>
        <v/>
      </c>
      <c r="E108" s="369"/>
      <c r="F108" s="370" t="str">
        <f>Badges!C426</f>
        <v>Find a relative, friend, or neighbor</v>
      </c>
      <c r="G108" s="372" t="str">
        <f>IF(Badges!N426="A","A"," ")</f>
        <v xml:space="preserve"> </v>
      </c>
      <c r="I108" s="369"/>
      <c r="J108" s="370" t="str">
        <f>Badges!C499</f>
        <v>Sketch and label the parts of a tree</v>
      </c>
      <c r="K108" s="372" t="str">
        <f>IF(Badges!N499="A","A"," ")</f>
        <v xml:space="preserve"> </v>
      </c>
      <c r="M108" s="583" t="str">
        <f>Badges!B612</f>
        <v>Think Big</v>
      </c>
      <c r="N108" s="584"/>
      <c r="O108" s="584"/>
      <c r="Q108" s="392">
        <v>3</v>
      </c>
      <c r="R108" s="418" t="str">
        <f>'Age-Level'!C61</f>
        <v>Gather three inspirational quotes</v>
      </c>
      <c r="S108" s="384" t="str">
        <f>IF('Age-Level'!N61="A","A","")</f>
        <v/>
      </c>
      <c r="U108" s="367"/>
      <c r="V108" s="367"/>
    </row>
    <row r="109" spans="1:23" x14ac:dyDescent="0.2">
      <c r="B109" s="377"/>
      <c r="C109" s="425"/>
      <c r="E109" s="369"/>
      <c r="F109" s="370" t="str">
        <f>Badges!C427</f>
        <v>Let a particular ingredient be your</v>
      </c>
      <c r="G109" s="372" t="str">
        <f>IF(Badges!N427="A","A"," ")</f>
        <v xml:space="preserve"> </v>
      </c>
      <c r="I109" s="369"/>
      <c r="J109" s="370" t="str">
        <f>Badges!C500</f>
        <v>Delve into the forest life cycle</v>
      </c>
      <c r="K109" s="372" t="str">
        <f>IF(Badges!N500="A","A"," ")</f>
        <v xml:space="preserve"> </v>
      </c>
      <c r="M109" s="369">
        <v>1</v>
      </c>
      <c r="N109" s="370" t="str">
        <f>Badges!C613</f>
        <v>Come up with a big idea</v>
      </c>
      <c r="O109" s="371"/>
      <c r="Q109" s="392">
        <v>4</v>
      </c>
      <c r="R109" s="418" t="str">
        <f>'Age-Level'!C62</f>
        <v>Make something to remind you</v>
      </c>
      <c r="S109" s="384" t="str">
        <f>IF('Age-Level'!N62="A","A","")</f>
        <v/>
      </c>
      <c r="U109" s="367"/>
      <c r="V109" s="367"/>
    </row>
    <row r="110" spans="1:23" x14ac:dyDescent="0.2">
      <c r="A110" s="583" t="str">
        <f>Badges!B354</f>
        <v>Comic Artist</v>
      </c>
      <c r="B110" s="584"/>
      <c r="C110" s="584"/>
      <c r="E110" s="369">
        <v>2</v>
      </c>
      <c r="F110" s="370" t="str">
        <f>Badges!C428</f>
        <v>Discover a dish from another region</v>
      </c>
      <c r="G110" s="371"/>
      <c r="I110" s="369">
        <v>3</v>
      </c>
      <c r="J110" s="370" t="str">
        <f>Badges!C501</f>
        <v>Make a creative project starring</v>
      </c>
      <c r="K110" s="371"/>
      <c r="M110" s="369"/>
      <c r="N110" s="370" t="str">
        <f>Badges!C614</f>
        <v>As you and your friends think about</v>
      </c>
      <c r="O110" s="372" t="str">
        <f>IF(Badges!N614="A","A"," ")</f>
        <v xml:space="preserve"> </v>
      </c>
      <c r="Q110" s="392">
        <v>5</v>
      </c>
      <c r="R110" s="418" t="str">
        <f>'Age-Level'!C63</f>
        <v xml:space="preserve">Make a commitment to live what </v>
      </c>
      <c r="S110" s="384" t="str">
        <f>IF('Age-Level'!N63="A","A","")</f>
        <v/>
      </c>
      <c r="U110" s="423"/>
      <c r="V110" s="423"/>
      <c r="W110" s="425"/>
    </row>
    <row r="111" spans="1:23" x14ac:dyDescent="0.2">
      <c r="A111" s="369">
        <v>1</v>
      </c>
      <c r="B111" s="370" t="str">
        <f>Badges!C355</f>
        <v>Delve into the world of comics</v>
      </c>
      <c r="C111" s="371"/>
      <c r="E111" s="369"/>
      <c r="F111" s="370" t="str">
        <f>Badges!C429</f>
        <v>Put together a meal based on a food</v>
      </c>
      <c r="G111" s="372" t="str">
        <f>IF(Badges!N429="A","A"," ")</f>
        <v xml:space="preserve"> </v>
      </c>
      <c r="I111" s="369"/>
      <c r="J111" s="370" t="str">
        <f>Badges!C502</f>
        <v>Get tree crafty</v>
      </c>
      <c r="K111" s="372" t="str">
        <f>IF(Badges!N502="A","A"," ")</f>
        <v xml:space="preserve"> </v>
      </c>
      <c r="M111" s="369">
        <v>2</v>
      </c>
      <c r="N111" s="370" t="str">
        <f>Badges!C615</f>
        <v>Take your sales to the next level</v>
      </c>
      <c r="O111" s="371"/>
      <c r="Q111" s="586" t="str">
        <f>'Age-Level'!B65</f>
        <v>My Promise, My Faith (Year 3)</v>
      </c>
      <c r="R111" s="598"/>
      <c r="S111" s="384"/>
      <c r="U111" s="367"/>
      <c r="V111" s="367"/>
    </row>
    <row r="112" spans="1:23" x14ac:dyDescent="0.2">
      <c r="A112" s="369"/>
      <c r="B112" s="370" t="str">
        <f>Badges!C356</f>
        <v>Collect comic strips from the</v>
      </c>
      <c r="C112" s="372" t="str">
        <f>IF(Badges!N356="A","A"," ")</f>
        <v xml:space="preserve"> </v>
      </c>
      <c r="E112" s="369"/>
      <c r="F112" s="370" t="str">
        <f>Badges!C430</f>
        <v>Research and cook a regional</v>
      </c>
      <c r="G112" s="372" t="str">
        <f>IF(Badges!N430="A","A"," ")</f>
        <v xml:space="preserve"> </v>
      </c>
      <c r="I112" s="369"/>
      <c r="J112" s="370" t="str">
        <f>Badges!C503</f>
        <v>Capture a tree on your convas or the</v>
      </c>
      <c r="K112" s="372" t="str">
        <f>IF(Badges!N503="A","A"," ")</f>
        <v xml:space="preserve"> </v>
      </c>
      <c r="M112" s="369"/>
      <c r="N112" s="370" t="str">
        <f>Badges!C616</f>
        <v>When you have a big goal, you have</v>
      </c>
      <c r="O112" s="372" t="str">
        <f>IF(Badges!N616="A","A"," ")</f>
        <v xml:space="preserve"> </v>
      </c>
      <c r="Q112" s="393">
        <v>1</v>
      </c>
      <c r="R112" s="418" t="str">
        <f>'Age-Level'!C66</f>
        <v>Choose one line from the Law</v>
      </c>
      <c r="S112" s="384" t="str">
        <f>IF('Age-Level'!N66="A","A","")</f>
        <v/>
      </c>
      <c r="U112" s="367"/>
      <c r="V112" s="367"/>
    </row>
    <row r="113" spans="1:22" x14ac:dyDescent="0.2">
      <c r="A113" s="369"/>
      <c r="B113" s="370" t="str">
        <f>Badges!C357</f>
        <v>Visit with a comic artist</v>
      </c>
      <c r="C113" s="372" t="str">
        <f>IF(Badges!N357="A","A"," ")</f>
        <v xml:space="preserve"> </v>
      </c>
      <c r="E113" s="369"/>
      <c r="F113" s="370" t="str">
        <f>Badges!C431</f>
        <v>Find out how well you know your</v>
      </c>
      <c r="G113" s="372" t="str">
        <f>IF(Badges!N431="A","A"," ")</f>
        <v xml:space="preserve"> </v>
      </c>
      <c r="I113" s="369"/>
      <c r="J113" s="370" t="str">
        <f>Badges!C504</f>
        <v>Create your own tree legend</v>
      </c>
      <c r="K113" s="372" t="str">
        <f>IF(Badges!N504="A","A"," ")</f>
        <v xml:space="preserve"> </v>
      </c>
      <c r="M113" s="369">
        <v>3</v>
      </c>
      <c r="N113" s="370" t="str">
        <f>Badges!C617</f>
        <v>Sell your big dream to others</v>
      </c>
      <c r="O113" s="371"/>
      <c r="Q113" s="392">
        <v>2</v>
      </c>
      <c r="R113" s="418" t="str">
        <f>'Age-Level'!C67</f>
        <v>Find a woman in your community</v>
      </c>
      <c r="S113" s="384" t="str">
        <f>IF('Age-Level'!N67="A","A","")</f>
        <v/>
      </c>
      <c r="U113" s="367"/>
      <c r="V113" s="367"/>
    </row>
    <row r="114" spans="1:22" x14ac:dyDescent="0.2">
      <c r="A114" s="369"/>
      <c r="B114" s="370" t="str">
        <f>Badges!C358</f>
        <v>Make sticky-note comics</v>
      </c>
      <c r="C114" s="372" t="str">
        <f>IF(Badges!N358="A","A"," ")</f>
        <v xml:space="preserve"> </v>
      </c>
      <c r="E114" s="369">
        <v>3</v>
      </c>
      <c r="F114" s="370" t="str">
        <f>Badges!C432</f>
        <v>Whip up a dish from another time</v>
      </c>
      <c r="G114" s="371"/>
      <c r="I114" s="369">
        <v>4</v>
      </c>
      <c r="J114" s="370" t="str">
        <f>Badges!C505</f>
        <v>Explore the connection between</v>
      </c>
      <c r="K114" s="371"/>
      <c r="M114" s="369"/>
      <c r="N114" s="370" t="str">
        <f>Badges!C618</f>
        <v>Whether you're using your cookie</v>
      </c>
      <c r="O114" s="372" t="str">
        <f>IF(Badges!N618="A","A"," ")</f>
        <v xml:space="preserve"> </v>
      </c>
      <c r="Q114" s="392">
        <v>3</v>
      </c>
      <c r="R114" s="418" t="str">
        <f>'Age-Level'!C68</f>
        <v>Gather three inspirational quotes</v>
      </c>
      <c r="S114" s="384" t="str">
        <f>IF('Age-Level'!N68="A","A","")</f>
        <v/>
      </c>
      <c r="U114" s="367"/>
      <c r="V114" s="367"/>
    </row>
    <row r="115" spans="1:22" x14ac:dyDescent="0.2">
      <c r="A115" s="369">
        <v>2</v>
      </c>
      <c r="B115" s="370" t="str">
        <f>Badges!C359</f>
        <v>Choose a story to tell</v>
      </c>
      <c r="C115" s="371"/>
      <c r="E115" s="369"/>
      <c r="F115" s="370" t="str">
        <f>Badges!C433</f>
        <v>Try a recipe inspired by a historical</v>
      </c>
      <c r="G115" s="372" t="str">
        <f>IF(Badges!N433="A","A"," ")</f>
        <v xml:space="preserve"> </v>
      </c>
      <c r="I115" s="369"/>
      <c r="J115" s="370" t="str">
        <f>Badges!C506</f>
        <v>Debate logging, clear-cutting, and</v>
      </c>
      <c r="K115" s="372" t="str">
        <f>IF(Badges!N506="A","A"," ")</f>
        <v xml:space="preserve"> </v>
      </c>
      <c r="M115" s="369">
        <v>4</v>
      </c>
      <c r="N115" s="370" t="str">
        <f>Badges!C619</f>
        <v>Ask experts to help you take your</v>
      </c>
      <c r="O115" s="371"/>
      <c r="Q115" s="392">
        <v>4</v>
      </c>
      <c r="R115" s="418" t="str">
        <f>'Age-Level'!C69</f>
        <v>Make something to remind you</v>
      </c>
      <c r="S115" s="384" t="str">
        <f>IF('Age-Level'!N69="A","A","")</f>
        <v/>
      </c>
      <c r="U115" s="367"/>
      <c r="V115" s="367"/>
    </row>
    <row r="116" spans="1:22" x14ac:dyDescent="0.2">
      <c r="A116" s="369"/>
      <c r="B116" s="370" t="str">
        <f>Badges!C360</f>
        <v>Think of a story from your life</v>
      </c>
      <c r="C116" s="372" t="str">
        <f>IF(Badges!N360="A","A"," ")</f>
        <v xml:space="preserve"> </v>
      </c>
      <c r="E116" s="369"/>
      <c r="F116" s="370" t="str">
        <f>Badges!C434</f>
        <v>Ask a grandparent or other relative</v>
      </c>
      <c r="G116" s="372" t="str">
        <f>IF(Badges!N434="A","A"," ")</f>
        <v xml:space="preserve"> </v>
      </c>
      <c r="I116" s="369"/>
      <c r="J116" s="370" t="str">
        <f>Badges!C507</f>
        <v>Chart how wood travels</v>
      </c>
      <c r="K116" s="372" t="str">
        <f>IF(Badges!N507="A","A"," ")</f>
        <v xml:space="preserve"> </v>
      </c>
      <c r="M116" s="369"/>
      <c r="N116" s="370" t="str">
        <f>Badges!C620</f>
        <v>Show your plan to a businesswoman</v>
      </c>
      <c r="O116" s="372" t="str">
        <f>IF(Badges!N620="A","A"," ")</f>
        <v xml:space="preserve"> </v>
      </c>
      <c r="Q116" s="392">
        <v>5</v>
      </c>
      <c r="R116" s="418" t="str">
        <f>'Age-Level'!C70</f>
        <v xml:space="preserve">Make a commitment to live what </v>
      </c>
      <c r="S116" s="384" t="str">
        <f>IF('Age-Level'!N70="A","A","")</f>
        <v/>
      </c>
    </row>
    <row r="117" spans="1:22" x14ac:dyDescent="0.2">
      <c r="A117" s="369"/>
      <c r="B117" s="370" t="str">
        <f>Badges!C361</f>
        <v>Think of a story from a book or</v>
      </c>
      <c r="C117" s="372" t="str">
        <f>IF(Badges!N361="A","A"," ")</f>
        <v xml:space="preserve"> </v>
      </c>
      <c r="E117" s="369"/>
      <c r="F117" s="370" t="str">
        <f>Badges!C435</f>
        <v>Pick a piece of the past that excites</v>
      </c>
      <c r="G117" s="372" t="str">
        <f>IF(Badges!N435="A","A"," ")</f>
        <v xml:space="preserve"> </v>
      </c>
      <c r="I117" s="369"/>
      <c r="J117" s="370" t="str">
        <f>Badges!C508</f>
        <v>Create a dream tree garden</v>
      </c>
      <c r="K117" s="372" t="str">
        <f>IF(Badges!N508="A","A"," ")</f>
        <v xml:space="preserve"> </v>
      </c>
      <c r="M117" s="369">
        <v>5</v>
      </c>
      <c r="N117" s="370" t="str">
        <f>Badges!C621</f>
        <v>Share your experience in a big way</v>
      </c>
      <c r="O117" s="371"/>
      <c r="Q117" s="586" t="str">
        <f>'Age-Level'!B72</f>
        <v>Safety Award</v>
      </c>
      <c r="R117" s="598"/>
      <c r="S117" s="384"/>
    </row>
    <row r="118" spans="1:22" x14ac:dyDescent="0.2">
      <c r="A118" s="369"/>
      <c r="B118" s="370" t="str">
        <f>Badges!C362</f>
        <v>Make something up</v>
      </c>
      <c r="C118" s="372" t="str">
        <f>IF(Badges!N362="A","A"," ")</f>
        <v xml:space="preserve"> </v>
      </c>
      <c r="E118" s="369">
        <v>4</v>
      </c>
      <c r="F118" s="370" t="str">
        <f>Badges!C436</f>
        <v>Cook a dish that makes a statement</v>
      </c>
      <c r="G118" s="371"/>
      <c r="I118" s="369">
        <v>5</v>
      </c>
      <c r="J118" s="370" t="str">
        <f>Badges!C509</f>
        <v>Help trees thrive</v>
      </c>
      <c r="K118" s="371"/>
      <c r="M118" s="369"/>
      <c r="N118" s="370" t="str">
        <f>Badges!C622</f>
        <v>Think of innovative ways to let your</v>
      </c>
      <c r="O118" s="372" t="str">
        <f>IF(Badges!N622="A","A"," ")</f>
        <v xml:space="preserve"> </v>
      </c>
      <c r="Q118" s="393">
        <v>1</v>
      </c>
      <c r="R118" s="418" t="str">
        <f>'Age-Level'!C73</f>
        <v>Learn how to make a room safe for a</v>
      </c>
      <c r="S118" s="384" t="str">
        <f>IF('Age-Level'!N73="A","A","")</f>
        <v/>
      </c>
    </row>
    <row r="119" spans="1:22" x14ac:dyDescent="0.2">
      <c r="A119" s="369">
        <v>3</v>
      </c>
      <c r="B119" s="370" t="str">
        <f>Badges!C363</f>
        <v>Draw it out</v>
      </c>
      <c r="C119" s="371"/>
      <c r="E119" s="369"/>
      <c r="F119" s="370" t="str">
        <f>Badges!C437</f>
        <v>Take a processed food you love and</v>
      </c>
      <c r="G119" s="372" t="str">
        <f>IF(Badges!N437="A","A"," ")</f>
        <v xml:space="preserve"> </v>
      </c>
      <c r="I119" s="369"/>
      <c r="J119" s="370" t="str">
        <f>Badges!C510</f>
        <v>Plant a tree</v>
      </c>
      <c r="K119" s="372" t="str">
        <f>IF(Badges!N510="A","A"," ")</f>
        <v xml:space="preserve"> </v>
      </c>
      <c r="M119" s="416"/>
      <c r="N119" s="385"/>
      <c r="O119" s="425"/>
      <c r="Q119" s="392">
        <v>2</v>
      </c>
      <c r="R119" s="418" t="str">
        <f>'Age-Level'!C74</f>
        <v>Find out about water safety</v>
      </c>
      <c r="S119" s="384" t="str">
        <f>IF('Age-Level'!N74="A","A","")</f>
        <v/>
      </c>
    </row>
    <row r="120" spans="1:22" x14ac:dyDescent="0.2">
      <c r="A120" s="369"/>
      <c r="B120" s="370" t="str">
        <f>Badges!C364</f>
        <v>Use tracing paper</v>
      </c>
      <c r="C120" s="372" t="str">
        <f>IF(Badges!N364="A","A"," ")</f>
        <v xml:space="preserve"> </v>
      </c>
      <c r="E120" s="369"/>
      <c r="F120" s="370" t="str">
        <f>Badges!C438</f>
        <v>Choose a veggie protein and find a</v>
      </c>
      <c r="G120" s="372" t="str">
        <f>IF(Badges!N438="A","A"," ")</f>
        <v xml:space="preserve"> </v>
      </c>
      <c r="I120" s="369"/>
      <c r="J120" s="370" t="str">
        <f>Badges!C511</f>
        <v>Tend to a tree somewhere in your</v>
      </c>
      <c r="K120" s="372" t="str">
        <f>IF(Badges!N511="A","A"," ")</f>
        <v xml:space="preserve"> </v>
      </c>
      <c r="Q120" s="392">
        <v>3</v>
      </c>
      <c r="R120" s="418" t="str">
        <f>'Age-Level'!C75</f>
        <v>Teach a Daisy or Brownie what to do if</v>
      </c>
      <c r="S120" s="384" t="str">
        <f>IF('Age-Level'!N75="A","A","")</f>
        <v/>
      </c>
    </row>
    <row r="121" spans="1:22" x14ac:dyDescent="0.2">
      <c r="A121" s="369"/>
      <c r="B121" s="370" t="str">
        <f>Badges!C365</f>
        <v>Do a "free draw."</v>
      </c>
      <c r="C121" s="372" t="str">
        <f>IF(Badges!N365="A","A"," ")</f>
        <v xml:space="preserve"> </v>
      </c>
      <c r="E121" s="369"/>
      <c r="F121" s="370" t="str">
        <f>Badges!C439</f>
        <v>Try a recipe for a special diet</v>
      </c>
      <c r="G121" s="372" t="str">
        <f>IF(Badges!N439="A","A"," ")</f>
        <v xml:space="preserve"> </v>
      </c>
      <c r="I121" s="369"/>
      <c r="J121" s="370" t="str">
        <f>Badges!C512</f>
        <v>Shadow one of the tree caretakers</v>
      </c>
      <c r="K121" s="372" t="str">
        <f>IF(Badges!N512="A","A"," ")</f>
        <v xml:space="preserve"> </v>
      </c>
      <c r="Q121" s="392">
        <v>4</v>
      </c>
      <c r="R121" s="418" t="str">
        <f>'Age-Level'!C76</f>
        <v>With your family, make sure you have</v>
      </c>
      <c r="S121" s="384" t="str">
        <f>IF('Age-Level'!N76="A","A","")</f>
        <v/>
      </c>
    </row>
    <row r="122" spans="1:22" x14ac:dyDescent="0.2">
      <c r="A122" s="369"/>
      <c r="B122" s="370" t="str">
        <f>Badges!C366</f>
        <v>Use a how-to book, video, or</v>
      </c>
      <c r="C122" s="372" t="str">
        <f>IF(Badges!N366="A","A"," ")</f>
        <v xml:space="preserve"> </v>
      </c>
      <c r="E122" s="369">
        <v>5</v>
      </c>
      <c r="F122" s="370" t="str">
        <f>Badges!C440</f>
        <v>Share your dishes on a culinary</v>
      </c>
      <c r="G122" s="371"/>
      <c r="I122" s="583" t="str">
        <f>Badges!B516</f>
        <v>Budgeting</v>
      </c>
      <c r="J122" s="584"/>
      <c r="K122" s="584"/>
      <c r="Q122" s="392">
        <v>5</v>
      </c>
      <c r="R122" s="418" t="str">
        <f>'Age-Level'!C77</f>
        <v>Discuss bullying with your Girl Scout</v>
      </c>
      <c r="S122" s="384" t="str">
        <f>IF('Age-Level'!N77="A","A","")</f>
        <v/>
      </c>
    </row>
    <row r="123" spans="1:22" x14ac:dyDescent="0.2">
      <c r="A123" s="369">
        <v>4</v>
      </c>
      <c r="B123" s="370" t="str">
        <f>Badges!C367</f>
        <v>Frame it in four panels</v>
      </c>
      <c r="C123" s="371"/>
      <c r="E123" s="369"/>
      <c r="F123" s="370" t="str">
        <f>Badges!C441</f>
        <v>Throw a potluck party</v>
      </c>
      <c r="G123" s="372" t="str">
        <f>IF(Badges!N441="A","A"," ")</f>
        <v xml:space="preserve"> </v>
      </c>
      <c r="I123" s="369">
        <v>1</v>
      </c>
      <c r="J123" s="370" t="str">
        <f>Badges!C517</f>
        <v>Practice budgeting for your values</v>
      </c>
      <c r="K123" s="371"/>
      <c r="Q123" s="392"/>
      <c r="R123" s="392"/>
      <c r="S123" s="362"/>
    </row>
    <row r="124" spans="1:22" x14ac:dyDescent="0.2">
      <c r="A124" s="369"/>
      <c r="B124" s="370" t="str">
        <f>Badges!C368</f>
        <v>Use facial expressions</v>
      </c>
      <c r="C124" s="372" t="str">
        <f>IF(Badges!N368="A","A"," ")</f>
        <v xml:space="preserve"> </v>
      </c>
      <c r="E124" s="369"/>
      <c r="F124" s="370" t="str">
        <f>Badges!C442</f>
        <v>Host a "new cuisine" party</v>
      </c>
      <c r="G124" s="372" t="str">
        <f>IF(Badges!N442="A","A"," ")</f>
        <v xml:space="preserve"> </v>
      </c>
      <c r="I124" s="369"/>
      <c r="J124" s="370" t="str">
        <f>Badges!C518</f>
        <v>Create a team values list</v>
      </c>
      <c r="K124" s="372" t="str">
        <f>IF(Badges!N518="A","A"," ")</f>
        <v xml:space="preserve"> </v>
      </c>
      <c r="Q124" s="575"/>
      <c r="R124" s="576"/>
      <c r="S124" s="576"/>
    </row>
    <row r="125" spans="1:22" x14ac:dyDescent="0.2">
      <c r="A125" s="369"/>
      <c r="B125" s="370" t="str">
        <f>Badges!C369</f>
        <v>Use body postures</v>
      </c>
      <c r="C125" s="372" t="str">
        <f>IF(Badges!N369="A","A"," ")</f>
        <v xml:space="preserve"> </v>
      </c>
      <c r="E125" s="369"/>
      <c r="F125" s="370" t="str">
        <f>Badges!C443</f>
        <v>Hold a progressive dinner with</v>
      </c>
      <c r="G125" s="372" t="str">
        <f>IF(Badges!N443="A","A"," ")</f>
        <v xml:space="preserve"> </v>
      </c>
      <c r="I125" s="369"/>
      <c r="J125" s="370" t="str">
        <f>Badges!C519</f>
        <v>Make your own values list</v>
      </c>
      <c r="K125" s="372" t="str">
        <f>IF(Badges!N519="A","A"," ")</f>
        <v xml:space="preserve"> </v>
      </c>
    </row>
    <row r="126" spans="1:22" x14ac:dyDescent="0.2">
      <c r="A126" s="369"/>
      <c r="B126" s="370" t="str">
        <f>Badges!C370</f>
        <v xml:space="preserve">Use both facial expressions and </v>
      </c>
      <c r="C126" s="372" t="str">
        <f>IF(Badges!N370="A","A"," ")</f>
        <v xml:space="preserve"> </v>
      </c>
      <c r="E126" s="583" t="str">
        <f>Badges!B446</f>
        <v>Cadette First Aid</v>
      </c>
      <c r="F126" s="584"/>
      <c r="G126" s="584"/>
      <c r="I126" s="369"/>
      <c r="J126" s="370" t="str">
        <f>Badges!C520</f>
        <v>Find out how other people budget to</v>
      </c>
      <c r="K126" s="372" t="str">
        <f>IF(Badges!N520="A","A"," ")</f>
        <v xml:space="preserve"> </v>
      </c>
    </row>
    <row r="127" spans="1:22" x14ac:dyDescent="0.2">
      <c r="A127" s="369">
        <v>5</v>
      </c>
      <c r="B127" s="370" t="str">
        <f>Badges!C371</f>
        <v>Add the words</v>
      </c>
      <c r="C127" s="371"/>
      <c r="E127" s="369">
        <v>1</v>
      </c>
      <c r="F127" s="370" t="str">
        <f>Badges!C447</f>
        <v>Understand how to care for younger</v>
      </c>
      <c r="G127" s="371"/>
      <c r="I127" s="369">
        <v>2</v>
      </c>
      <c r="J127" s="370" t="str">
        <f>Badges!C521</f>
        <v>Learn to track your spending</v>
      </c>
      <c r="K127" s="371"/>
    </row>
    <row r="128" spans="1:22" x14ac:dyDescent="0.2">
      <c r="A128" s="369"/>
      <c r="B128" s="370" t="str">
        <f>Badges!C372</f>
        <v>Add some dialogue</v>
      </c>
      <c r="C128" s="372" t="str">
        <f>IF(Badges!N372="A","A"," ")</f>
        <v xml:space="preserve"> </v>
      </c>
      <c r="E128" s="369"/>
      <c r="F128" s="370" t="str">
        <f>Badges!C448</f>
        <v>Take a babysitting class</v>
      </c>
      <c r="G128" s="372" t="str">
        <f>IF(Badges!N448="A","A"," ")</f>
        <v xml:space="preserve"> </v>
      </c>
      <c r="I128" s="369"/>
      <c r="J128" s="370" t="str">
        <f>Badges!C522</f>
        <v>Get on the "write" track</v>
      </c>
      <c r="K128" s="372" t="str">
        <f>IF(Badges!N522="A","A"," ")</f>
        <v xml:space="preserve"> </v>
      </c>
    </row>
    <row r="129" spans="1:19" x14ac:dyDescent="0.2">
      <c r="A129" s="369"/>
      <c r="B129" s="370" t="str">
        <f>Badges!C373</f>
        <v>Add thought bubbles</v>
      </c>
      <c r="C129" s="372" t="str">
        <f>IF(Badges!N373="A","A"," ")</f>
        <v xml:space="preserve"> </v>
      </c>
      <c r="E129" s="369"/>
      <c r="F129" s="370" t="str">
        <f>Badges!C449</f>
        <v>Ask a medical professional</v>
      </c>
      <c r="G129" s="372" t="str">
        <f>IF(Badges!N449="A","A"," ")</f>
        <v xml:space="preserve"> </v>
      </c>
      <c r="I129" s="369"/>
      <c r="J129" s="370" t="str">
        <f>Badges!C523</f>
        <v>Spot spending habits</v>
      </c>
      <c r="K129" s="372" t="str">
        <f>IF(Badges!N523="A","A"," ")</f>
        <v xml:space="preserve"> </v>
      </c>
    </row>
    <row r="130" spans="1:19" x14ac:dyDescent="0.2">
      <c r="A130" s="369"/>
      <c r="B130" s="370" t="str">
        <f>Badges!C374</f>
        <v>Run a narrative in separate</v>
      </c>
      <c r="C130" s="372" t="str">
        <f>IF(Badges!N374="A","A"," ")</f>
        <v xml:space="preserve"> </v>
      </c>
      <c r="E130" s="369"/>
      <c r="F130" s="370" t="str">
        <f>Badges!C450</f>
        <v>Talk to child care professionals</v>
      </c>
      <c r="G130" s="372" t="str">
        <f>IF(Badges!N450="A","A"," ")</f>
        <v xml:space="preserve"> </v>
      </c>
      <c r="I130" s="369"/>
      <c r="J130" s="370" t="str">
        <f>Badges!C524</f>
        <v>Pretend you're a psychologist</v>
      </c>
      <c r="K130" s="372" t="str">
        <f>IF(Badges!N524="A","A"," ")</f>
        <v xml:space="preserve"> </v>
      </c>
    </row>
    <row r="131" spans="1:19" x14ac:dyDescent="0.2">
      <c r="A131" s="583" t="str">
        <f>Badges!B377</f>
        <v>Good Sportsmanship</v>
      </c>
      <c r="B131" s="584"/>
      <c r="C131" s="584"/>
      <c r="E131" s="369">
        <v>2</v>
      </c>
      <c r="F131" s="370" t="str">
        <f>Badges!C451</f>
        <v>Know how to use everything in a</v>
      </c>
      <c r="G131" s="371"/>
      <c r="I131" s="369">
        <v>3</v>
      </c>
      <c r="J131" s="370" t="str">
        <f>Badges!C525</f>
        <v>Find out about different ways to save</v>
      </c>
      <c r="K131" s="371"/>
    </row>
    <row r="132" spans="1:19" x14ac:dyDescent="0.2">
      <c r="A132" s="369">
        <v>1</v>
      </c>
      <c r="B132" s="370" t="str">
        <f>Badges!C378</f>
        <v>Create your own definition of</v>
      </c>
      <c r="C132" s="371"/>
      <c r="E132" s="369"/>
      <c r="F132" s="370" t="str">
        <f>Badges!C452</f>
        <v>Talk to a medical professional</v>
      </c>
      <c r="G132" s="372" t="str">
        <f>IF(Badges!N452="A","A"," ")</f>
        <v xml:space="preserve"> </v>
      </c>
      <c r="I132" s="369"/>
      <c r="J132" s="370" t="str">
        <f>Badges!C526</f>
        <v>Do field research</v>
      </c>
      <c r="K132" s="372" t="str">
        <f>IF(Badges!N526="A","A"," ")</f>
        <v xml:space="preserve"> </v>
      </c>
    </row>
    <row r="133" spans="1:19" x14ac:dyDescent="0.2">
      <c r="A133" s="369"/>
      <c r="B133" s="370" t="str">
        <f>Badges!C379</f>
        <v>Go to a sports event</v>
      </c>
      <c r="C133" s="372" t="str">
        <f>IF(Badges!N379="A","A"," ")</f>
        <v xml:space="preserve"> </v>
      </c>
      <c r="E133" s="369"/>
      <c r="F133" s="370" t="str">
        <f>Badges!C453</f>
        <v>Take a course</v>
      </c>
      <c r="G133" s="372" t="str">
        <f>IF(Badges!N453="A","A"," ")</f>
        <v xml:space="preserve"> </v>
      </c>
      <c r="I133" s="369"/>
      <c r="J133" s="370" t="str">
        <f>Badges!C527</f>
        <v>Let money talk</v>
      </c>
      <c r="K133" s="372" t="str">
        <f>IF(Badges!N527="A","A"," ")</f>
        <v xml:space="preserve"> </v>
      </c>
    </row>
    <row r="134" spans="1:19" x14ac:dyDescent="0.2">
      <c r="A134" s="369"/>
      <c r="B134" s="370" t="str">
        <f>Badges!C380</f>
        <v>Watch a sports series</v>
      </c>
      <c r="C134" s="372" t="str">
        <f>IF(Badges!N380="A","A"," ")</f>
        <v xml:space="preserve"> </v>
      </c>
      <c r="E134" s="369"/>
      <c r="F134" s="370" t="str">
        <f>Badges!C454</f>
        <v>Talk to an emergency responder</v>
      </c>
      <c r="G134" s="372" t="str">
        <f>IF(Badges!N454="A","A"," ")</f>
        <v xml:space="preserve"> </v>
      </c>
      <c r="I134" s="369"/>
      <c r="J134" s="370" t="str">
        <f>Badges!C528</f>
        <v>Hit the books</v>
      </c>
      <c r="K134" s="372" t="str">
        <f>IF(Badges!N528="A","A"," ")</f>
        <v xml:space="preserve"> </v>
      </c>
    </row>
    <row r="135" spans="1:19" x14ac:dyDescent="0.2">
      <c r="A135" s="369"/>
      <c r="B135" s="370" t="str">
        <f>Badges!C381</f>
        <v>Head to the Web</v>
      </c>
      <c r="C135" s="372" t="str">
        <f>IF(Badges!N381="A","A"," ")</f>
        <v xml:space="preserve"> </v>
      </c>
      <c r="E135" s="369">
        <v>3</v>
      </c>
      <c r="F135" s="370" t="str">
        <f>Badges!C455</f>
        <v>Find out how to prevent serious</v>
      </c>
      <c r="G135" s="371"/>
      <c r="I135" s="369">
        <v>4</v>
      </c>
      <c r="J135" s="370" t="str">
        <f>Badges!C529</f>
        <v>Explore different ways to give</v>
      </c>
      <c r="K135" s="371"/>
    </row>
    <row r="136" spans="1:19" x14ac:dyDescent="0.2">
      <c r="A136" s="369">
        <v>2</v>
      </c>
      <c r="B136" s="370" t="str">
        <f>Badges!C382</f>
        <v>Be a good competitor</v>
      </c>
      <c r="C136" s="371"/>
      <c r="E136" s="369"/>
      <c r="F136" s="370" t="str">
        <f>Badges!C456</f>
        <v>Talk to first aiders</v>
      </c>
      <c r="G136" s="372" t="str">
        <f>IF(Badges!N456="A","A"," ")</f>
        <v xml:space="preserve"> </v>
      </c>
      <c r="I136" s="369"/>
      <c r="J136" s="370" t="str">
        <f>Badges!C530</f>
        <v>Lead with your heart</v>
      </c>
      <c r="K136" s="372" t="str">
        <f>IF(Badges!N530="A","A"," ")</f>
        <v xml:space="preserve"> </v>
      </c>
    </row>
    <row r="137" spans="1:19" x14ac:dyDescent="0.2">
      <c r="A137" s="369"/>
      <c r="B137" s="370" t="str">
        <f>Badges!C383</f>
        <v>Make an illustrated quote book</v>
      </c>
      <c r="C137" s="372" t="str">
        <f>IF(Badges!N383="A","A"," ")</f>
        <v xml:space="preserve"> </v>
      </c>
      <c r="E137" s="369"/>
      <c r="F137" s="370" t="str">
        <f>Badges!C457</f>
        <v>Ask a wilderness expert</v>
      </c>
      <c r="G137" s="372" t="str">
        <f>IF(Badges!N457="A","A"," ")</f>
        <v xml:space="preserve"> </v>
      </c>
      <c r="I137" s="369"/>
      <c r="J137" s="370" t="str">
        <f>Badges!C531</f>
        <v>Team up with others</v>
      </c>
      <c r="K137" s="372" t="str">
        <f>IF(Badges!N531="A","A"," ")</f>
        <v xml:space="preserve"> </v>
      </c>
    </row>
    <row r="138" spans="1:19" x14ac:dyDescent="0.2">
      <c r="A138" s="369"/>
      <c r="B138" s="370" t="str">
        <f>Badges!C384</f>
        <v>Talk to an athletic director, coach</v>
      </c>
      <c r="C138" s="372" t="str">
        <f>IF(Badges!N384="A","A"," ")</f>
        <v xml:space="preserve"> </v>
      </c>
      <c r="E138" s="369"/>
      <c r="F138" s="370" t="str">
        <f>Badges!C458</f>
        <v>Find out about common injuries</v>
      </c>
      <c r="G138" s="372" t="str">
        <f>IF(Badges!N458="A","A"," ")</f>
        <v xml:space="preserve"> </v>
      </c>
      <c r="I138" s="369"/>
      <c r="J138" s="370" t="str">
        <f>Badges!C532</f>
        <v>Learn from a professional</v>
      </c>
      <c r="K138" s="372" t="str">
        <f>IF(Badges!N532="A","A"," ")</f>
        <v xml:space="preserve"> </v>
      </c>
    </row>
    <row r="139" spans="1:19" x14ac:dyDescent="0.2">
      <c r="A139" s="369"/>
      <c r="B139" s="370" t="str">
        <f>Badges!C385</f>
        <v>Get a biography of a female athlete</v>
      </c>
      <c r="C139" s="372" t="str">
        <f>IF(Badges!N385="A","A"," ")</f>
        <v xml:space="preserve"> </v>
      </c>
      <c r="E139" s="416"/>
      <c r="F139" s="417"/>
      <c r="G139" s="425"/>
      <c r="H139" s="376"/>
      <c r="I139" s="416"/>
      <c r="J139" s="417"/>
      <c r="K139" s="425"/>
      <c r="L139" s="376"/>
      <c r="M139" s="376"/>
    </row>
    <row r="140" spans="1:19" ht="23.25" x14ac:dyDescent="0.35">
      <c r="A140" s="599" t="str">
        <f ca="1">MID(CELL("filename",A78),FIND(IF(ISERROR(FIND("]",CELL("filename",A78))),"$","]"),CELL("filename",A78))+1,256)</f>
        <v>Bekah</v>
      </c>
      <c r="B140" s="599"/>
      <c r="C140" s="599"/>
      <c r="E140" s="578" t="s">
        <v>62</v>
      </c>
      <c r="F140" s="585"/>
      <c r="G140" s="585"/>
      <c r="H140" s="376"/>
      <c r="I140" s="577" t="s">
        <v>148</v>
      </c>
      <c r="J140" s="577"/>
      <c r="K140" s="577"/>
      <c r="L140" s="376"/>
      <c r="M140" s="600" t="s">
        <v>148</v>
      </c>
      <c r="N140" s="601"/>
      <c r="O140" s="602"/>
      <c r="Q140" s="600" t="s">
        <v>148</v>
      </c>
      <c r="R140" s="601"/>
      <c r="S140" s="602"/>
    </row>
    <row r="141" spans="1:19" x14ac:dyDescent="0.2">
      <c r="A141" s="364"/>
      <c r="B141" s="365"/>
      <c r="C141" s="366" t="s">
        <v>29</v>
      </c>
      <c r="E141" s="588" t="str">
        <f>'Fun Patches'!C5</f>
        <v>&lt;LIST PATCH HERE&gt;</v>
      </c>
      <c r="F141" s="589"/>
      <c r="G141" s="372" t="str">
        <f>IF('Fun Patches'!N5="A","A"," ")</f>
        <v xml:space="preserve"> </v>
      </c>
      <c r="H141" s="376"/>
      <c r="I141" s="380" t="str">
        <f>'Council Own'!B6</f>
        <v>&lt;&lt;List Badge Here&gt;&gt;</v>
      </c>
      <c r="J141" s="380"/>
      <c r="K141" s="380"/>
      <c r="L141" s="376"/>
      <c r="M141" s="380" t="str">
        <f>'Council Own'!B54</f>
        <v>&lt;&lt;List Badge Here&gt;&gt;</v>
      </c>
      <c r="N141" s="380"/>
      <c r="O141" s="380"/>
      <c r="Q141" s="380" t="str">
        <f>'Council Own'!B102</f>
        <v>&lt;&lt;List Badge Here&gt;&gt;</v>
      </c>
      <c r="R141" s="380"/>
      <c r="S141" s="380"/>
    </row>
    <row r="142" spans="1:19" x14ac:dyDescent="0.2">
      <c r="A142" s="590" t="s">
        <v>148</v>
      </c>
      <c r="B142" s="591"/>
      <c r="C142" s="592"/>
      <c r="E142" s="586" t="str">
        <f>'Fun Patches'!C6</f>
        <v>&lt;LIST PATCH HERE&gt;</v>
      </c>
      <c r="F142" s="587"/>
      <c r="G142" s="379" t="str">
        <f>IF('Fun Patches'!N6="A","A"," ")</f>
        <v xml:space="preserve"> </v>
      </c>
      <c r="H142" s="376"/>
      <c r="I142" s="369">
        <v>1</v>
      </c>
      <c r="J142" s="418" t="str">
        <f>'Council Own'!C7</f>
        <v>Discover Savannah GA</v>
      </c>
      <c r="K142" s="379" t="str">
        <f>IF('Council Own'!N7="A","A"," ")</f>
        <v xml:space="preserve"> </v>
      </c>
      <c r="L142" s="376"/>
      <c r="M142" s="369">
        <v>1</v>
      </c>
      <c r="N142" s="418" t="str">
        <f>'Council Own'!C55</f>
        <v>&lt;List Requirement Here&gt;</v>
      </c>
      <c r="O142" s="379" t="str">
        <f>IF('Council Own'!N55="A","A"," ")</f>
        <v xml:space="preserve"> </v>
      </c>
      <c r="Q142" s="369">
        <v>1</v>
      </c>
      <c r="R142" s="418" t="str">
        <f>'Council Own'!C103</f>
        <v>&lt;List Requirement Here&gt;</v>
      </c>
      <c r="S142" s="379" t="str">
        <f>IF('Council Own'!N103="A","A"," ")</f>
        <v xml:space="preserve"> </v>
      </c>
    </row>
    <row r="143" spans="1:19" x14ac:dyDescent="0.2">
      <c r="A143" s="593" t="str">
        <f>'Council Own'!B6</f>
        <v>&lt;&lt;List Badge Here&gt;&gt;</v>
      </c>
      <c r="B143" s="594"/>
      <c r="C143" s="374" t="str">
        <f>IF('Council Own'!N28="C","C",IF('Council Own'!N28="P","P",""))</f>
        <v/>
      </c>
      <c r="E143" s="586" t="str">
        <f>'Fun Patches'!C7</f>
        <v>&lt;LIST PATCH HERE&gt;</v>
      </c>
      <c r="F143" s="587"/>
      <c r="G143" s="379" t="str">
        <f>IF('Fun Patches'!N7="A","A"," ")</f>
        <v xml:space="preserve"> </v>
      </c>
      <c r="H143" s="376"/>
      <c r="I143" s="369"/>
      <c r="J143" s="418" t="str">
        <f>'Council Own'!C8</f>
        <v>&lt;List Requirement Here&gt;</v>
      </c>
      <c r="K143" s="379" t="str">
        <f>IF('Council Own'!N8="A","A"," ")</f>
        <v xml:space="preserve"> </v>
      </c>
      <c r="L143" s="376"/>
      <c r="M143" s="369"/>
      <c r="N143" s="418" t="str">
        <f>'Council Own'!C56</f>
        <v>&lt;List Requirement Here&gt;</v>
      </c>
      <c r="O143" s="379" t="str">
        <f>IF('Council Own'!N56="A","A"," ")</f>
        <v xml:space="preserve"> </v>
      </c>
      <c r="Q143" s="369"/>
      <c r="R143" s="418" t="str">
        <f>'Council Own'!C104</f>
        <v>&lt;List Requirement Here&gt;</v>
      </c>
      <c r="S143" s="379" t="str">
        <f>IF('Council Own'!N104="A","A"," ")</f>
        <v xml:space="preserve"> </v>
      </c>
    </row>
    <row r="144" spans="1:19" x14ac:dyDescent="0.2">
      <c r="A144" s="593" t="str">
        <f>'Council Own'!B30</f>
        <v>&lt;&lt;List Badge Here&gt;&gt;</v>
      </c>
      <c r="B144" s="594"/>
      <c r="C144" s="374" t="str">
        <f>IF('Council Own'!N52="C","C",IF('Council Own'!N52="P","P",""))</f>
        <v/>
      </c>
      <c r="E144" s="586" t="str">
        <f>'Fun Patches'!C8</f>
        <v>&lt;LIST PATCH HERE&gt;</v>
      </c>
      <c r="F144" s="587"/>
      <c r="G144" s="379" t="str">
        <f>IF('Fun Patches'!N8="A","A"," ")</f>
        <v xml:space="preserve"> </v>
      </c>
      <c r="H144" s="376"/>
      <c r="I144" s="369"/>
      <c r="J144" s="418" t="str">
        <f>'Council Own'!C9</f>
        <v>&lt;List Requirement Here&gt;</v>
      </c>
      <c r="K144" s="379" t="str">
        <f>IF('Council Own'!N9="A","A"," ")</f>
        <v xml:space="preserve"> </v>
      </c>
      <c r="L144" s="376"/>
      <c r="M144" s="369"/>
      <c r="N144" s="418" t="str">
        <f>'Council Own'!C57</f>
        <v>&lt;List Requirement Here&gt;</v>
      </c>
      <c r="O144" s="379" t="str">
        <f>IF('Council Own'!N57="A","A"," ")</f>
        <v xml:space="preserve"> </v>
      </c>
      <c r="Q144" s="369"/>
      <c r="R144" s="418" t="str">
        <f>'Council Own'!C105</f>
        <v>&lt;List Requirement Here&gt;</v>
      </c>
      <c r="S144" s="379" t="str">
        <f>IF('Council Own'!N105="A","A"," ")</f>
        <v xml:space="preserve"> </v>
      </c>
    </row>
    <row r="145" spans="1:19" x14ac:dyDescent="0.2">
      <c r="A145" s="593" t="str">
        <f>'Council Own'!B54</f>
        <v>&lt;&lt;List Badge Here&gt;&gt;</v>
      </c>
      <c r="B145" s="594"/>
      <c r="C145" s="374" t="str">
        <f>IF('Council Own'!N76="C","C",IF('Council Own'!N76="P","P",""))</f>
        <v/>
      </c>
      <c r="E145" s="586" t="str">
        <f>'Fun Patches'!C9</f>
        <v>&lt;LIST PATCH HERE&gt;</v>
      </c>
      <c r="F145" s="587"/>
      <c r="G145" s="379" t="str">
        <f>IF('Fun Patches'!N9="A","A"," ")</f>
        <v xml:space="preserve"> </v>
      </c>
      <c r="H145" s="376"/>
      <c r="I145" s="369"/>
      <c r="J145" s="418" t="str">
        <f>'Council Own'!C10</f>
        <v>&lt;List Requirement Here&gt;</v>
      </c>
      <c r="K145" s="379" t="str">
        <f>IF('Council Own'!N10="A","A"," ")</f>
        <v xml:space="preserve"> </v>
      </c>
      <c r="L145" s="376"/>
      <c r="M145" s="369"/>
      <c r="N145" s="418" t="str">
        <f>'Council Own'!C58</f>
        <v>&lt;List Requirement Here&gt;</v>
      </c>
      <c r="O145" s="379" t="str">
        <f>IF('Council Own'!N58="A","A"," ")</f>
        <v xml:space="preserve"> </v>
      </c>
      <c r="Q145" s="369"/>
      <c r="R145" s="418" t="str">
        <f>'Council Own'!C106</f>
        <v>&lt;List Requirement Here&gt;</v>
      </c>
      <c r="S145" s="379" t="str">
        <f>IF('Council Own'!N106="A","A"," ")</f>
        <v xml:space="preserve"> </v>
      </c>
    </row>
    <row r="146" spans="1:19" x14ac:dyDescent="0.2">
      <c r="A146" s="593" t="str">
        <f>'Council Own'!B78</f>
        <v>&lt;&lt;List Badge Here&gt;&gt;</v>
      </c>
      <c r="B146" s="594"/>
      <c r="C146" s="374" t="str">
        <f>IF('Council Own'!N100="C","C",IF('Council Own'!N100="P","P",""))</f>
        <v/>
      </c>
      <c r="E146" s="586" t="str">
        <f>'Fun Patches'!C10</f>
        <v>&lt;LIST PATCH HERE&gt;</v>
      </c>
      <c r="F146" s="587"/>
      <c r="G146" s="379" t="str">
        <f>IF('Fun Patches'!N10="A","A"," ")</f>
        <v xml:space="preserve"> </v>
      </c>
      <c r="I146" s="369">
        <v>2</v>
      </c>
      <c r="J146" s="418" t="str">
        <f>'Council Own'!C11</f>
        <v>&lt;List Requirement Here&gt;</v>
      </c>
      <c r="K146" s="379" t="str">
        <f>IF('Council Own'!N11="A","A"," ")</f>
        <v xml:space="preserve"> </v>
      </c>
      <c r="M146" s="369">
        <v>2</v>
      </c>
      <c r="N146" s="418" t="str">
        <f>'Council Own'!C59</f>
        <v>&lt;List Requirement Here&gt;</v>
      </c>
      <c r="O146" s="379" t="str">
        <f>IF('Council Own'!N59="A","A"," ")</f>
        <v xml:space="preserve"> </v>
      </c>
      <c r="Q146" s="369">
        <v>2</v>
      </c>
      <c r="R146" s="418" t="str">
        <f>'Council Own'!C107</f>
        <v>&lt;List Requirement Here&gt;</v>
      </c>
      <c r="S146" s="379" t="str">
        <f>IF('Council Own'!N107="A","A"," ")</f>
        <v xml:space="preserve"> </v>
      </c>
    </row>
    <row r="147" spans="1:19" ht="12.75" customHeight="1" x14ac:dyDescent="0.2">
      <c r="A147" s="593" t="str">
        <f>'Council Own'!B102</f>
        <v>&lt;&lt;List Badge Here&gt;&gt;</v>
      </c>
      <c r="B147" s="594"/>
      <c r="C147" s="374" t="str">
        <f>IF('Council Own'!N124="C","C",IF('Council Own'!N124="P","P",""))</f>
        <v/>
      </c>
      <c r="E147" s="586" t="str">
        <f>'Fun Patches'!C11</f>
        <v>&lt;LIST PATCH HERE&gt;</v>
      </c>
      <c r="F147" s="587"/>
      <c r="G147" s="379" t="str">
        <f>IF('Fun Patches'!N11="A","A"," ")</f>
        <v xml:space="preserve"> </v>
      </c>
      <c r="I147" s="369"/>
      <c r="J147" s="418" t="str">
        <f>'Council Own'!C12</f>
        <v>&lt;List Requirement Here&gt;</v>
      </c>
      <c r="K147" s="379" t="str">
        <f>IF('Council Own'!N12="A","A"," ")</f>
        <v xml:space="preserve"> </v>
      </c>
      <c r="M147" s="369"/>
      <c r="N147" s="418" t="str">
        <f>'Council Own'!C60</f>
        <v>&lt;List Requirement Here&gt;</v>
      </c>
      <c r="O147" s="379" t="str">
        <f>IF('Council Own'!N60="A","A"," ")</f>
        <v xml:space="preserve"> </v>
      </c>
      <c r="Q147" s="369"/>
      <c r="R147" s="418" t="str">
        <f>'Council Own'!C108</f>
        <v>&lt;List Requirement Here&gt;</v>
      </c>
      <c r="S147" s="379" t="str">
        <f>IF('Council Own'!N108="A","A"," ")</f>
        <v xml:space="preserve"> </v>
      </c>
    </row>
    <row r="148" spans="1:19" ht="12.75" customHeight="1" x14ac:dyDescent="0.2">
      <c r="A148" s="593" t="str">
        <f>'Council Own'!B126</f>
        <v>&lt;&lt;List Badge Here&gt;&gt;</v>
      </c>
      <c r="B148" s="594"/>
      <c r="C148" s="374" t="str">
        <f>IF('Council Own'!N148="C","C",IF('Council Own'!N148="P","P",""))</f>
        <v/>
      </c>
      <c r="E148" s="586" t="str">
        <f>'Fun Patches'!C12</f>
        <v>&lt;LIST PATCH HERE&gt;</v>
      </c>
      <c r="F148" s="587"/>
      <c r="G148" s="379" t="str">
        <f>IF('Fun Patches'!N12="A","A"," ")</f>
        <v xml:space="preserve"> </v>
      </c>
      <c r="I148" s="369"/>
      <c r="J148" s="418" t="str">
        <f>'Council Own'!C13</f>
        <v>&lt;List Requirement Here&gt;</v>
      </c>
      <c r="K148" s="379" t="str">
        <f>IF('Council Own'!N13="A","A"," ")</f>
        <v xml:space="preserve"> </v>
      </c>
      <c r="M148" s="369"/>
      <c r="N148" s="418" t="str">
        <f>'Council Own'!C61</f>
        <v>&lt;List Requirement Here&gt;</v>
      </c>
      <c r="O148" s="379" t="str">
        <f>IF('Council Own'!N61="A","A"," ")</f>
        <v xml:space="preserve"> </v>
      </c>
      <c r="Q148" s="369"/>
      <c r="R148" s="418" t="str">
        <f>'Council Own'!C109</f>
        <v>&lt;List Requirement Here&gt;</v>
      </c>
      <c r="S148" s="379" t="str">
        <f>IF('Council Own'!N109="A","A"," ")</f>
        <v xml:space="preserve"> </v>
      </c>
    </row>
    <row r="149" spans="1:19" x14ac:dyDescent="0.2">
      <c r="E149" s="586" t="str">
        <f>'Fun Patches'!C13</f>
        <v>&lt;LIST PATCH HERE&gt;</v>
      </c>
      <c r="F149" s="587"/>
      <c r="G149" s="379" t="str">
        <f>IF('Fun Patches'!N13="A","A"," ")</f>
        <v xml:space="preserve"> </v>
      </c>
      <c r="I149" s="369"/>
      <c r="J149" s="418" t="str">
        <f>'Council Own'!C14</f>
        <v>&lt;List Requirement Here&gt;</v>
      </c>
      <c r="K149" s="379" t="str">
        <f>IF('Council Own'!N14="A","A"," ")</f>
        <v xml:space="preserve"> </v>
      </c>
      <c r="M149" s="369"/>
      <c r="N149" s="418" t="str">
        <f>'Council Own'!C62</f>
        <v>&lt;List Requirement Here&gt;</v>
      </c>
      <c r="O149" s="379" t="str">
        <f>IF('Council Own'!N62="A","A"," ")</f>
        <v xml:space="preserve"> </v>
      </c>
      <c r="Q149" s="369"/>
      <c r="R149" s="418" t="str">
        <f>'Council Own'!C110</f>
        <v>&lt;List Requirement Here&gt;</v>
      </c>
      <c r="S149" s="379" t="str">
        <f>IF('Council Own'!N110="A","A"," ")</f>
        <v xml:space="preserve"> </v>
      </c>
    </row>
    <row r="150" spans="1:19" x14ac:dyDescent="0.2">
      <c r="E150" s="586" t="str">
        <f>'Fun Patches'!C14</f>
        <v>&lt;LIST PATCH HERE&gt;</v>
      </c>
      <c r="F150" s="587"/>
      <c r="G150" s="379" t="str">
        <f>IF('Fun Patches'!N14="A","A"," ")</f>
        <v xml:space="preserve"> </v>
      </c>
      <c r="I150" s="369">
        <v>3</v>
      </c>
      <c r="J150" s="418" t="str">
        <f>'Council Own'!C15</f>
        <v>&lt;List Requirement Here&gt;</v>
      </c>
      <c r="K150" s="379" t="str">
        <f>IF('Council Own'!N15="A","A"," ")</f>
        <v xml:space="preserve"> </v>
      </c>
      <c r="M150" s="369">
        <v>3</v>
      </c>
      <c r="N150" s="418" t="str">
        <f>'Council Own'!C63</f>
        <v>&lt;List Requirement Here&gt;</v>
      </c>
      <c r="O150" s="379" t="str">
        <f>IF('Council Own'!N63="A","A"," ")</f>
        <v xml:space="preserve"> </v>
      </c>
      <c r="Q150" s="369">
        <v>3</v>
      </c>
      <c r="R150" s="418" t="str">
        <f>'Council Own'!C111</f>
        <v>&lt;List Requirement Here&gt;</v>
      </c>
      <c r="S150" s="379" t="str">
        <f>IF('Council Own'!N111="A","A"," ")</f>
        <v xml:space="preserve"> </v>
      </c>
    </row>
    <row r="151" spans="1:19" x14ac:dyDescent="0.2">
      <c r="E151" s="586" t="str">
        <f>'Fun Patches'!C15</f>
        <v>&lt;LIST PATCH HERE&gt;</v>
      </c>
      <c r="F151" s="587"/>
      <c r="G151" s="379" t="str">
        <f>IF('Fun Patches'!N15="A","A"," ")</f>
        <v xml:space="preserve"> </v>
      </c>
      <c r="I151" s="369"/>
      <c r="J151" s="418" t="str">
        <f>'Council Own'!C16</f>
        <v>&lt;List Requirement Here&gt;</v>
      </c>
      <c r="K151" s="379" t="str">
        <f>IF('Council Own'!N16="A","A"," ")</f>
        <v xml:space="preserve"> </v>
      </c>
      <c r="M151" s="369"/>
      <c r="N151" s="418" t="str">
        <f>'Council Own'!C64</f>
        <v>&lt;List Requirement Here&gt;</v>
      </c>
      <c r="O151" s="379" t="str">
        <f>IF('Council Own'!N64="A","A"," ")</f>
        <v xml:space="preserve"> </v>
      </c>
      <c r="Q151" s="369"/>
      <c r="R151" s="418" t="str">
        <f>'Council Own'!C112</f>
        <v>&lt;List Requirement Here&gt;</v>
      </c>
      <c r="S151" s="379" t="str">
        <f>IF('Council Own'!N112="A","A"," ")</f>
        <v xml:space="preserve"> </v>
      </c>
    </row>
    <row r="152" spans="1:19" x14ac:dyDescent="0.2">
      <c r="E152" s="586" t="str">
        <f>'Fun Patches'!C16</f>
        <v>&lt;LIST PATCH HERE&gt;</v>
      </c>
      <c r="F152" s="587"/>
      <c r="G152" s="379" t="str">
        <f>IF('Fun Patches'!N16="A","A"," ")</f>
        <v xml:space="preserve"> </v>
      </c>
      <c r="I152" s="369"/>
      <c r="J152" s="418" t="str">
        <f>'Council Own'!C17</f>
        <v>&lt;List Requirement Here&gt;</v>
      </c>
      <c r="K152" s="379" t="str">
        <f>IF('Council Own'!N17="A","A"," ")</f>
        <v xml:space="preserve"> </v>
      </c>
      <c r="M152" s="369"/>
      <c r="N152" s="418" t="str">
        <f>'Council Own'!C65</f>
        <v>&lt;List Requirement Here&gt;</v>
      </c>
      <c r="O152" s="379" t="str">
        <f>IF('Council Own'!N65="A","A"," ")</f>
        <v xml:space="preserve"> </v>
      </c>
      <c r="Q152" s="369"/>
      <c r="R152" s="418" t="str">
        <f>'Council Own'!C113</f>
        <v>&lt;List Requirement Here&gt;</v>
      </c>
      <c r="S152" s="379" t="str">
        <f>IF('Council Own'!N113="A","A"," ")</f>
        <v xml:space="preserve"> </v>
      </c>
    </row>
    <row r="153" spans="1:19" x14ac:dyDescent="0.2">
      <c r="E153" s="588" t="str">
        <f>'Fun Patches'!C17</f>
        <v>&lt;LIST PATCH HERE&gt;</v>
      </c>
      <c r="F153" s="589"/>
      <c r="G153" s="372" t="str">
        <f>IF('Fun Patches'!N17="A","A"," ")</f>
        <v xml:space="preserve"> </v>
      </c>
      <c r="I153" s="369"/>
      <c r="J153" s="418" t="str">
        <f>'Council Own'!C18</f>
        <v>&lt;List Requirement Here&gt;</v>
      </c>
      <c r="K153" s="379" t="str">
        <f>IF('Council Own'!N18="A","A"," ")</f>
        <v xml:space="preserve"> </v>
      </c>
      <c r="M153" s="369"/>
      <c r="N153" s="418" t="str">
        <f>'Council Own'!C66</f>
        <v>&lt;List Requirement Here&gt;</v>
      </c>
      <c r="O153" s="379" t="str">
        <f>IF('Council Own'!N66="A","A"," ")</f>
        <v xml:space="preserve"> </v>
      </c>
      <c r="Q153" s="369"/>
      <c r="R153" s="418" t="str">
        <f>'Council Own'!C114</f>
        <v>&lt;List Requirement Here&gt;</v>
      </c>
      <c r="S153" s="379" t="str">
        <f>IF('Council Own'!N114="A","A"," ")</f>
        <v xml:space="preserve"> </v>
      </c>
    </row>
    <row r="154" spans="1:19" x14ac:dyDescent="0.2">
      <c r="E154" s="586" t="str">
        <f>'Fun Patches'!C18</f>
        <v>&lt;LIST PATCH HERE&gt;</v>
      </c>
      <c r="F154" s="587"/>
      <c r="G154" s="379" t="str">
        <f>IF('Fun Patches'!N18="A","A"," ")</f>
        <v xml:space="preserve"> </v>
      </c>
      <c r="I154" s="369">
        <v>4</v>
      </c>
      <c r="J154" s="418" t="str">
        <f>'Council Own'!C19</f>
        <v>&lt;List Requirement Here&gt;</v>
      </c>
      <c r="K154" s="379" t="str">
        <f>IF('Council Own'!N19="A","A"," ")</f>
        <v xml:space="preserve"> </v>
      </c>
      <c r="M154" s="369">
        <v>4</v>
      </c>
      <c r="N154" s="418" t="str">
        <f>'Council Own'!C67</f>
        <v>&lt;List Requirement Here&gt;</v>
      </c>
      <c r="O154" s="379" t="str">
        <f>IF('Council Own'!N67="A","A"," ")</f>
        <v xml:space="preserve"> </v>
      </c>
      <c r="Q154" s="369">
        <v>4</v>
      </c>
      <c r="R154" s="418" t="str">
        <f>'Council Own'!C115</f>
        <v>&lt;List Requirement Here&gt;</v>
      </c>
      <c r="S154" s="379" t="str">
        <f>IF('Council Own'!N115="A","A"," ")</f>
        <v xml:space="preserve"> </v>
      </c>
    </row>
    <row r="155" spans="1:19" x14ac:dyDescent="0.2">
      <c r="E155" s="586" t="str">
        <f>'Fun Patches'!C19</f>
        <v>&lt;LIST PATCH HERE&gt;</v>
      </c>
      <c r="F155" s="587"/>
      <c r="G155" s="379" t="str">
        <f>IF('Fun Patches'!N19="A","A"," ")</f>
        <v xml:space="preserve"> </v>
      </c>
      <c r="I155" s="369"/>
      <c r="J155" s="418" t="str">
        <f>'Council Own'!C20</f>
        <v>&lt;List Requirement Here&gt;</v>
      </c>
      <c r="K155" s="379" t="str">
        <f>IF('Council Own'!N20="A","A"," ")</f>
        <v xml:space="preserve"> </v>
      </c>
      <c r="M155" s="369"/>
      <c r="N155" s="418" t="str">
        <f>'Council Own'!C68</f>
        <v>&lt;List Requirement Here&gt;</v>
      </c>
      <c r="O155" s="379" t="str">
        <f>IF('Council Own'!N68="A","A"," ")</f>
        <v xml:space="preserve"> </v>
      </c>
      <c r="Q155" s="369"/>
      <c r="R155" s="418" t="str">
        <f>'Council Own'!C116</f>
        <v>&lt;List Requirement Here&gt;</v>
      </c>
      <c r="S155" s="379" t="str">
        <f>IF('Council Own'!N116="A","A"," ")</f>
        <v xml:space="preserve"> </v>
      </c>
    </row>
    <row r="156" spans="1:19" x14ac:dyDescent="0.2">
      <c r="E156" s="586" t="str">
        <f>'Fun Patches'!C20</f>
        <v>&lt;LIST PATCH HERE&gt;</v>
      </c>
      <c r="F156" s="587"/>
      <c r="G156" s="379" t="str">
        <f>IF('Fun Patches'!N20="A","A"," ")</f>
        <v xml:space="preserve"> </v>
      </c>
      <c r="I156" s="369"/>
      <c r="J156" s="418" t="str">
        <f>'Council Own'!C21</f>
        <v>&lt;List Requirement Here&gt;</v>
      </c>
      <c r="K156" s="379" t="str">
        <f>IF('Council Own'!N21="A","A"," ")</f>
        <v xml:space="preserve"> </v>
      </c>
      <c r="M156" s="369"/>
      <c r="N156" s="418" t="str">
        <f>'Council Own'!C69</f>
        <v>&lt;List Requirement Here&gt;</v>
      </c>
      <c r="O156" s="379" t="str">
        <f>IF('Council Own'!N69="A","A"," ")</f>
        <v xml:space="preserve"> </v>
      </c>
      <c r="Q156" s="369"/>
      <c r="R156" s="418" t="str">
        <f>'Council Own'!C117</f>
        <v>&lt;List Requirement Here&gt;</v>
      </c>
      <c r="S156" s="379" t="str">
        <f>IF('Council Own'!N117="A","A"," ")</f>
        <v xml:space="preserve"> </v>
      </c>
    </row>
    <row r="157" spans="1:19" x14ac:dyDescent="0.2">
      <c r="E157" s="586" t="str">
        <f>'Fun Patches'!C21</f>
        <v>&lt;LIST PATCH HERE&gt;</v>
      </c>
      <c r="F157" s="587"/>
      <c r="G157" s="379" t="str">
        <f>IF('Fun Patches'!N21="A","A"," ")</f>
        <v xml:space="preserve"> </v>
      </c>
      <c r="I157" s="369"/>
      <c r="J157" s="418" t="str">
        <f>'Council Own'!C22</f>
        <v>&lt;List Requirement Here&gt;</v>
      </c>
      <c r="K157" s="379" t="str">
        <f>IF('Council Own'!N22="A","A"," ")</f>
        <v xml:space="preserve"> </v>
      </c>
      <c r="M157" s="369"/>
      <c r="N157" s="418" t="str">
        <f>'Council Own'!C70</f>
        <v>&lt;List Requirement Here&gt;</v>
      </c>
      <c r="O157" s="379" t="str">
        <f>IF('Council Own'!N70="A","A"," ")</f>
        <v xml:space="preserve"> </v>
      </c>
      <c r="Q157" s="369"/>
      <c r="R157" s="418" t="str">
        <f>'Council Own'!C118</f>
        <v>&lt;List Requirement Here&gt;</v>
      </c>
      <c r="S157" s="379" t="str">
        <f>IF('Council Own'!N118="A","A"," ")</f>
        <v xml:space="preserve"> </v>
      </c>
    </row>
    <row r="158" spans="1:19" x14ac:dyDescent="0.2">
      <c r="E158" s="586" t="str">
        <f>'Fun Patches'!C22</f>
        <v>&lt;LIST PATCH HERE&gt;</v>
      </c>
      <c r="F158" s="587"/>
      <c r="G158" s="379" t="str">
        <f>IF('Fun Patches'!N22="A","A"," ")</f>
        <v xml:space="preserve"> </v>
      </c>
      <c r="I158" s="369">
        <v>5</v>
      </c>
      <c r="J158" s="418" t="str">
        <f>'Council Own'!C23</f>
        <v>&lt;List Requirement Here&gt;</v>
      </c>
      <c r="K158" s="379" t="str">
        <f>IF('Council Own'!N23="A","A"," ")</f>
        <v xml:space="preserve"> </v>
      </c>
      <c r="M158" s="369">
        <v>5</v>
      </c>
      <c r="N158" s="418" t="str">
        <f>'Council Own'!C71</f>
        <v>&lt;List Requirement Here&gt;</v>
      </c>
      <c r="O158" s="379" t="str">
        <f>IF('Council Own'!N71="A","A"," ")</f>
        <v xml:space="preserve"> </v>
      </c>
      <c r="Q158" s="369">
        <v>5</v>
      </c>
      <c r="R158" s="418" t="str">
        <f>'Council Own'!C119</f>
        <v>&lt;List Requirement Here&gt;</v>
      </c>
      <c r="S158" s="379" t="str">
        <f>IF('Council Own'!N119="A","A"," ")</f>
        <v xml:space="preserve"> </v>
      </c>
    </row>
    <row r="159" spans="1:19" x14ac:dyDescent="0.2">
      <c r="E159" s="586" t="str">
        <f>'Fun Patches'!C23</f>
        <v>&lt;LIST PATCH HERE&gt;</v>
      </c>
      <c r="F159" s="587"/>
      <c r="G159" s="379" t="str">
        <f>IF('Fun Patches'!N23="A","A"," ")</f>
        <v xml:space="preserve"> </v>
      </c>
      <c r="I159" s="369"/>
      <c r="J159" s="418" t="str">
        <f>'Council Own'!C24</f>
        <v>&lt;List Requirement Here&gt;</v>
      </c>
      <c r="K159" s="379" t="str">
        <f>IF('Council Own'!N24="A","A"," ")</f>
        <v xml:space="preserve"> </v>
      </c>
      <c r="M159" s="369"/>
      <c r="N159" s="418" t="str">
        <f>'Council Own'!C72</f>
        <v>&lt;List Requirement Here&gt;</v>
      </c>
      <c r="O159" s="379" t="str">
        <f>IF('Council Own'!N72="A","A"," ")</f>
        <v xml:space="preserve"> </v>
      </c>
      <c r="Q159" s="369"/>
      <c r="R159" s="418" t="str">
        <f>'Council Own'!C120</f>
        <v>&lt;List Requirement Here&gt;</v>
      </c>
      <c r="S159" s="379" t="str">
        <f>IF('Council Own'!N120="A","A"," ")</f>
        <v xml:space="preserve"> </v>
      </c>
    </row>
    <row r="160" spans="1:19" x14ac:dyDescent="0.2">
      <c r="E160" s="586" t="str">
        <f>'Fun Patches'!C24</f>
        <v>&lt;LIST PATCH HERE&gt;</v>
      </c>
      <c r="F160" s="587"/>
      <c r="G160" s="379" t="str">
        <f>IF('Fun Patches'!N24="A","A"," ")</f>
        <v xml:space="preserve"> </v>
      </c>
      <c r="I160" s="369"/>
      <c r="J160" s="418" t="str">
        <f>'Council Own'!C25</f>
        <v>&lt;List Requirement Here&gt;</v>
      </c>
      <c r="K160" s="379" t="str">
        <f>IF('Council Own'!N25="A","A"," ")</f>
        <v xml:space="preserve"> </v>
      </c>
      <c r="M160" s="369"/>
      <c r="N160" s="418" t="str">
        <f>'Council Own'!C73</f>
        <v>&lt;List Requirement Here&gt;</v>
      </c>
      <c r="O160" s="379" t="str">
        <f>IF('Council Own'!N73="A","A"," ")</f>
        <v xml:space="preserve"> </v>
      </c>
      <c r="Q160" s="369"/>
      <c r="R160" s="418" t="str">
        <f>'Council Own'!C121</f>
        <v>&lt;List Requirement Here&gt;</v>
      </c>
      <c r="S160" s="379" t="str">
        <f>IF('Council Own'!N121="A","A"," ")</f>
        <v xml:space="preserve"> </v>
      </c>
    </row>
    <row r="161" spans="5:19" x14ac:dyDescent="0.2">
      <c r="E161" s="586" t="str">
        <f>'Fun Patches'!C25</f>
        <v>&lt;LIST PATCH HERE&gt;</v>
      </c>
      <c r="F161" s="587"/>
      <c r="G161" s="379" t="str">
        <f>IF('Fun Patches'!N25="A","A"," ")</f>
        <v xml:space="preserve"> </v>
      </c>
      <c r="I161" s="369"/>
      <c r="J161" s="418" t="str">
        <f>'Council Own'!C26</f>
        <v>&lt;List Requirement Here&gt;</v>
      </c>
      <c r="K161" s="379" t="str">
        <f>IF('Council Own'!N26="A","A"," ")</f>
        <v xml:space="preserve"> </v>
      </c>
      <c r="M161" s="369"/>
      <c r="N161" s="418" t="str">
        <f>'Council Own'!C74</f>
        <v>&lt;List Requirement Here&gt;</v>
      </c>
      <c r="O161" s="379" t="str">
        <f>IF('Council Own'!N68="A","A"," ")</f>
        <v xml:space="preserve"> </v>
      </c>
      <c r="Q161" s="369"/>
      <c r="R161" s="418" t="str">
        <f>'Council Own'!C122</f>
        <v>&lt;List Requirement Here&gt;</v>
      </c>
      <c r="S161" s="379" t="str">
        <f>IF('Council Own'!N122="A","A"," ")</f>
        <v xml:space="preserve"> </v>
      </c>
    </row>
    <row r="162" spans="5:19" x14ac:dyDescent="0.2">
      <c r="E162" s="586" t="str">
        <f>'Fun Patches'!C26</f>
        <v>&lt;LIST PATCH HERE&gt;</v>
      </c>
      <c r="F162" s="587"/>
      <c r="G162" s="379" t="str">
        <f>IF('Fun Patches'!N26="A","A"," ")</f>
        <v xml:space="preserve"> </v>
      </c>
      <c r="I162" s="380" t="str">
        <f>'Council Own'!B30</f>
        <v>&lt;&lt;List Badge Here&gt;&gt;</v>
      </c>
      <c r="J162" s="380"/>
      <c r="K162" s="380"/>
      <c r="M162" s="380" t="str">
        <f>'Council Own'!B78</f>
        <v>&lt;&lt;List Badge Here&gt;&gt;</v>
      </c>
      <c r="N162" s="380"/>
      <c r="O162" s="380"/>
      <c r="Q162" s="380" t="str">
        <f>'Council Own'!B126</f>
        <v>&lt;&lt;List Badge Here&gt;&gt;</v>
      </c>
      <c r="R162" s="380"/>
      <c r="S162" s="380"/>
    </row>
    <row r="163" spans="5:19" x14ac:dyDescent="0.2">
      <c r="E163" s="586" t="str">
        <f>'Fun Patches'!C27</f>
        <v>&lt;LIST PATCH HERE&gt;</v>
      </c>
      <c r="F163" s="587"/>
      <c r="G163" s="379" t="str">
        <f>IF('Fun Patches'!N27="A","A"," ")</f>
        <v xml:space="preserve"> </v>
      </c>
      <c r="I163" s="369">
        <v>1</v>
      </c>
      <c r="J163" s="418" t="str">
        <f>'Council Own'!C31</f>
        <v>&lt;List Requirement Here&gt;</v>
      </c>
      <c r="K163" s="379" t="str">
        <f>IF('Council Own'!N31="A","A"," ")</f>
        <v xml:space="preserve"> </v>
      </c>
      <c r="M163" s="369">
        <v>1</v>
      </c>
      <c r="N163" s="418" t="str">
        <f>'Council Own'!C79</f>
        <v>&lt;List Requirement Here&gt;</v>
      </c>
      <c r="O163" s="379" t="str">
        <f>IF('Council Own'!N79="A","A"," ")</f>
        <v xml:space="preserve"> </v>
      </c>
      <c r="Q163" s="369">
        <v>1</v>
      </c>
      <c r="R163" s="418" t="str">
        <f>'Council Own'!C127</f>
        <v>&lt;List Requirement Here&gt;</v>
      </c>
      <c r="S163" s="379" t="str">
        <f>IF('Council Own'!N127="A","A"," ")</f>
        <v xml:space="preserve"> </v>
      </c>
    </row>
    <row r="164" spans="5:19" x14ac:dyDescent="0.2">
      <c r="E164" s="586" t="str">
        <f>'Fun Patches'!C28</f>
        <v>&lt;LIST PATCH HERE&gt;</v>
      </c>
      <c r="F164" s="587"/>
      <c r="G164" s="379" t="str">
        <f>IF('Fun Patches'!N28="A","A"," ")</f>
        <v xml:space="preserve"> </v>
      </c>
      <c r="I164" s="369"/>
      <c r="J164" s="418" t="str">
        <f>'Council Own'!C32</f>
        <v>&lt;List Requirement Here&gt;</v>
      </c>
      <c r="K164" s="379" t="str">
        <f>IF('Council Own'!N32="A","A"," ")</f>
        <v xml:space="preserve"> </v>
      </c>
      <c r="M164" s="369"/>
      <c r="N164" s="418" t="str">
        <f>'Council Own'!C80</f>
        <v>&lt;List Requirement Here&gt;</v>
      </c>
      <c r="O164" s="379" t="str">
        <f>IF('Council Own'!N80="A","A"," ")</f>
        <v xml:space="preserve"> </v>
      </c>
      <c r="Q164" s="369"/>
      <c r="R164" s="418" t="str">
        <f>'Council Own'!C128</f>
        <v>&lt;List Requirement Here&gt;</v>
      </c>
      <c r="S164" s="379" t="str">
        <f>IF('Council Own'!N128="A","A"," ")</f>
        <v xml:space="preserve"> </v>
      </c>
    </row>
    <row r="165" spans="5:19" x14ac:dyDescent="0.2">
      <c r="E165" s="586" t="str">
        <f>'Fun Patches'!C29</f>
        <v>&lt;LIST PATCH HERE&gt;</v>
      </c>
      <c r="F165" s="587"/>
      <c r="G165" s="379" t="str">
        <f>IF('Fun Patches'!N29="A","A"," ")</f>
        <v xml:space="preserve"> </v>
      </c>
      <c r="I165" s="369"/>
      <c r="J165" s="418" t="str">
        <f>'Council Own'!C33</f>
        <v>&lt;List Requirement Here&gt;</v>
      </c>
      <c r="K165" s="379" t="str">
        <f>IF('Council Own'!N33="A","A"," ")</f>
        <v xml:space="preserve"> </v>
      </c>
      <c r="M165" s="369"/>
      <c r="N165" s="418" t="str">
        <f>'Council Own'!C81</f>
        <v>&lt;List Requirement Here&gt;</v>
      </c>
      <c r="O165" s="379" t="str">
        <f>IF('Council Own'!N81="A","A"," ")</f>
        <v xml:space="preserve"> </v>
      </c>
      <c r="Q165" s="369"/>
      <c r="R165" s="418" t="str">
        <f>'Council Own'!C129</f>
        <v>&lt;List Requirement Here&gt;</v>
      </c>
      <c r="S165" s="379" t="str">
        <f>IF('Council Own'!N129="A","A"," ")</f>
        <v xml:space="preserve"> </v>
      </c>
    </row>
    <row r="166" spans="5:19" x14ac:dyDescent="0.2">
      <c r="E166" s="586" t="str">
        <f>'Fun Patches'!C30</f>
        <v>&lt;LIST PATCH HERE&gt;</v>
      </c>
      <c r="F166" s="587"/>
      <c r="G166" s="379" t="str">
        <f>IF('Fun Patches'!N30="A","A"," ")</f>
        <v xml:space="preserve"> </v>
      </c>
      <c r="I166" s="369"/>
      <c r="J166" s="418" t="str">
        <f>'Council Own'!C34</f>
        <v>&lt;List Requirement Here&gt;</v>
      </c>
      <c r="K166" s="379" t="str">
        <f>IF('Council Own'!N34="A","A"," ")</f>
        <v xml:space="preserve"> </v>
      </c>
      <c r="M166" s="369"/>
      <c r="N166" s="418" t="str">
        <f>'Council Own'!C82</f>
        <v>&lt;List Requirement Here&gt;</v>
      </c>
      <c r="O166" s="379" t="str">
        <f>IF('Council Own'!N82="A","A"," ")</f>
        <v xml:space="preserve"> </v>
      </c>
      <c r="Q166" s="369"/>
      <c r="R166" s="418" t="str">
        <f>'Council Own'!C130</f>
        <v>&lt;List Requirement Here&gt;</v>
      </c>
      <c r="S166" s="379" t="str">
        <f>IF('Council Own'!N130="A","A"," ")</f>
        <v xml:space="preserve"> </v>
      </c>
    </row>
    <row r="167" spans="5:19" x14ac:dyDescent="0.2">
      <c r="E167" s="586" t="str">
        <f>'Fun Patches'!C31</f>
        <v>&lt;LIST PATCH HERE&gt;</v>
      </c>
      <c r="F167" s="587"/>
      <c r="G167" s="379" t="str">
        <f>IF('Fun Patches'!N31="A","A"," ")</f>
        <v xml:space="preserve"> </v>
      </c>
      <c r="I167" s="369">
        <v>2</v>
      </c>
      <c r="J167" s="418" t="str">
        <f>'Council Own'!C35</f>
        <v>&lt;List Requirement Here&gt;</v>
      </c>
      <c r="K167" s="379" t="str">
        <f>IF('Council Own'!N35="A","A"," ")</f>
        <v xml:space="preserve"> </v>
      </c>
      <c r="M167" s="369">
        <v>2</v>
      </c>
      <c r="N167" s="418" t="str">
        <f>'Council Own'!C83</f>
        <v>&lt;List Requirement Here&gt;</v>
      </c>
      <c r="O167" s="379" t="str">
        <f>IF('Council Own'!N83="A","A"," ")</f>
        <v xml:space="preserve"> </v>
      </c>
      <c r="Q167" s="369">
        <v>2</v>
      </c>
      <c r="R167" s="418" t="str">
        <f>'Council Own'!C131</f>
        <v>&lt;List Requirement Here&gt;</v>
      </c>
      <c r="S167" s="379" t="str">
        <f>IF('Council Own'!N131="A","A"," ")</f>
        <v xml:space="preserve"> </v>
      </c>
    </row>
    <row r="168" spans="5:19" x14ac:dyDescent="0.2">
      <c r="E168" s="586" t="str">
        <f>'Fun Patches'!C32</f>
        <v>&lt;LIST PATCH HERE&gt;</v>
      </c>
      <c r="F168" s="587"/>
      <c r="G168" s="379" t="str">
        <f>IF('Fun Patches'!N32="A","A"," ")</f>
        <v xml:space="preserve"> </v>
      </c>
      <c r="I168" s="369"/>
      <c r="J168" s="418" t="str">
        <f>'Council Own'!C36</f>
        <v>&lt;List Requirement Here&gt;</v>
      </c>
      <c r="K168" s="379" t="str">
        <f>IF('Council Own'!N36="A","A"," ")</f>
        <v xml:space="preserve"> </v>
      </c>
      <c r="M168" s="369"/>
      <c r="N168" s="418" t="str">
        <f>'Council Own'!C84</f>
        <v>&lt;List Requirement Here&gt;</v>
      </c>
      <c r="O168" s="379" t="str">
        <f>IF('Council Own'!N84="A","A"," ")</f>
        <v xml:space="preserve"> </v>
      </c>
      <c r="Q168" s="369"/>
      <c r="R168" s="418" t="str">
        <f>'Council Own'!C132</f>
        <v>&lt;List Requirement Here&gt;</v>
      </c>
      <c r="S168" s="379" t="str">
        <f>IF('Council Own'!N132="A","A"," ")</f>
        <v xml:space="preserve"> </v>
      </c>
    </row>
    <row r="169" spans="5:19" x14ac:dyDescent="0.2">
      <c r="E169" s="586" t="str">
        <f>'Fun Patches'!C33</f>
        <v>&lt;LIST PATCH HERE&gt;</v>
      </c>
      <c r="F169" s="587"/>
      <c r="G169" s="379" t="str">
        <f>IF('Fun Patches'!N33="A","A"," ")</f>
        <v xml:space="preserve"> </v>
      </c>
      <c r="I169" s="369"/>
      <c r="J169" s="418" t="str">
        <f>'Council Own'!C37</f>
        <v>&lt;List Requirement Here&gt;</v>
      </c>
      <c r="K169" s="379" t="str">
        <f>IF('Council Own'!N37="A","A"," ")</f>
        <v xml:space="preserve"> </v>
      </c>
      <c r="M169" s="369"/>
      <c r="N169" s="418" t="str">
        <f>'Council Own'!C85</f>
        <v>&lt;List Requirement Here&gt;</v>
      </c>
      <c r="O169" s="379" t="str">
        <f>IF('Council Own'!N85="A","A"," ")</f>
        <v xml:space="preserve"> </v>
      </c>
      <c r="Q169" s="369"/>
      <c r="R169" s="418" t="str">
        <f>'Council Own'!C133</f>
        <v>&lt;List Requirement Here&gt;</v>
      </c>
      <c r="S169" s="379" t="str">
        <f>IF('Council Own'!N133="A","A"," ")</f>
        <v xml:space="preserve"> </v>
      </c>
    </row>
    <row r="170" spans="5:19" x14ac:dyDescent="0.2">
      <c r="E170" s="586" t="str">
        <f>'Fun Patches'!C34</f>
        <v>&lt;LIST PATCH HERE&gt;</v>
      </c>
      <c r="F170" s="587"/>
      <c r="G170" s="379" t="str">
        <f>IF('Fun Patches'!N34="A","A"," ")</f>
        <v xml:space="preserve"> </v>
      </c>
      <c r="I170" s="369"/>
      <c r="J170" s="418" t="str">
        <f>'Council Own'!C38</f>
        <v>&lt;List Requirement Here&gt;</v>
      </c>
      <c r="K170" s="379" t="str">
        <f>IF('Council Own'!N38="A","A"," ")</f>
        <v xml:space="preserve"> </v>
      </c>
      <c r="M170" s="369"/>
      <c r="N170" s="418" t="str">
        <f>'Council Own'!C86</f>
        <v>&lt;List Requirement Here&gt;</v>
      </c>
      <c r="O170" s="379" t="str">
        <f>IF('Council Own'!N86="A","A"," ")</f>
        <v xml:space="preserve"> </v>
      </c>
      <c r="Q170" s="369"/>
      <c r="R170" s="418" t="str">
        <f>'Council Own'!C134</f>
        <v>&lt;List Requirement Here&gt;</v>
      </c>
      <c r="S170" s="379" t="str">
        <f>IF('Council Own'!N134="A","A"," ")</f>
        <v xml:space="preserve"> </v>
      </c>
    </row>
    <row r="171" spans="5:19" x14ac:dyDescent="0.2">
      <c r="E171" s="586" t="str">
        <f>'Fun Patches'!C35</f>
        <v>&lt;LIST PATCH HERE&gt;</v>
      </c>
      <c r="F171" s="587"/>
      <c r="G171" s="379" t="str">
        <f>IF('Fun Patches'!N35="A","A"," ")</f>
        <v xml:space="preserve"> </v>
      </c>
      <c r="I171" s="369">
        <v>3</v>
      </c>
      <c r="J171" s="418" t="str">
        <f>'Council Own'!C39</f>
        <v>&lt;List Requirement Here&gt;</v>
      </c>
      <c r="K171" s="379" t="str">
        <f>IF('Council Own'!N39="A","A"," ")</f>
        <v xml:space="preserve"> </v>
      </c>
      <c r="M171" s="369">
        <v>3</v>
      </c>
      <c r="N171" s="418" t="str">
        <f>'Council Own'!C87</f>
        <v>&lt;List Requirement Here&gt;</v>
      </c>
      <c r="O171" s="379" t="str">
        <f>IF('Council Own'!N87="A","A"," ")</f>
        <v xml:space="preserve"> </v>
      </c>
      <c r="Q171" s="369">
        <v>3</v>
      </c>
      <c r="R171" s="418" t="str">
        <f>'Council Own'!C135</f>
        <v>&lt;List Requirement Here&gt;</v>
      </c>
      <c r="S171" s="379" t="str">
        <f>IF('Council Own'!N135="A","A"," ")</f>
        <v xml:space="preserve"> </v>
      </c>
    </row>
    <row r="172" spans="5:19" ht="12.75" customHeight="1" x14ac:dyDescent="0.2">
      <c r="E172" s="586" t="str">
        <f>'Fun Patches'!C36</f>
        <v>&lt;LIST PATCH HERE&gt;</v>
      </c>
      <c r="F172" s="587"/>
      <c r="G172" s="379" t="str">
        <f>IF('Fun Patches'!N36="A","A"," ")</f>
        <v xml:space="preserve"> </v>
      </c>
      <c r="I172" s="369"/>
      <c r="J172" s="418" t="str">
        <f>'Council Own'!C40</f>
        <v>&lt;List Requirement Here&gt;</v>
      </c>
      <c r="K172" s="379" t="str">
        <f>IF('Council Own'!N40="A","A"," ")</f>
        <v xml:space="preserve"> </v>
      </c>
      <c r="M172" s="369"/>
      <c r="N172" s="418" t="str">
        <f>'Council Own'!C88</f>
        <v>&lt;List Requirement Here&gt;</v>
      </c>
      <c r="O172" s="379" t="str">
        <f>IF('Council Own'!N88="A","A"," ")</f>
        <v xml:space="preserve"> </v>
      </c>
      <c r="Q172" s="369"/>
      <c r="R172" s="418" t="str">
        <f>'Council Own'!C136</f>
        <v>&lt;List Requirement Here&gt;</v>
      </c>
      <c r="S172" s="379" t="str">
        <f>IF('Council Own'!N136="A","A"," ")</f>
        <v xml:space="preserve"> </v>
      </c>
    </row>
    <row r="173" spans="5:19" ht="12.75" customHeight="1" x14ac:dyDescent="0.2">
      <c r="E173" s="586" t="str">
        <f>'Fun Patches'!C37</f>
        <v>&lt;LIST PATCH HERE&gt;</v>
      </c>
      <c r="F173" s="587"/>
      <c r="G173" s="379" t="str">
        <f>IF('Fun Patches'!N37="A","A"," ")</f>
        <v xml:space="preserve"> </v>
      </c>
      <c r="I173" s="369"/>
      <c r="J173" s="418" t="str">
        <f>'Council Own'!C41</f>
        <v>&lt;List Requirement Here&gt;</v>
      </c>
      <c r="K173" s="379" t="str">
        <f>IF('Council Own'!N41="A","A"," ")</f>
        <v xml:space="preserve"> </v>
      </c>
      <c r="M173" s="369"/>
      <c r="N173" s="418" t="str">
        <f>'Council Own'!C89</f>
        <v>&lt;List Requirement Here&gt;</v>
      </c>
      <c r="O173" s="379" t="str">
        <f>IF('Council Own'!N89="A","A"," ")</f>
        <v xml:space="preserve"> </v>
      </c>
      <c r="Q173" s="369"/>
      <c r="R173" s="418" t="str">
        <f>'Council Own'!C137</f>
        <v>&lt;List Requirement Here&gt;</v>
      </c>
      <c r="S173" s="379" t="str">
        <f>IF('Council Own'!N137="A","A"," ")</f>
        <v xml:space="preserve"> </v>
      </c>
    </row>
    <row r="174" spans="5:19" x14ac:dyDescent="0.2">
      <c r="E174" s="586" t="str">
        <f>'Fun Patches'!C38</f>
        <v>&lt;LIST PATCH HERE&gt;</v>
      </c>
      <c r="F174" s="587"/>
      <c r="G174" s="379" t="str">
        <f>IF('Fun Patches'!N38="A","A"," ")</f>
        <v xml:space="preserve"> </v>
      </c>
      <c r="I174" s="369"/>
      <c r="J174" s="418" t="str">
        <f>'Council Own'!C42</f>
        <v>&lt;List Requirement Here&gt;</v>
      </c>
      <c r="K174" s="379" t="str">
        <f>IF('Council Own'!N42="A","A"," ")</f>
        <v xml:space="preserve"> </v>
      </c>
      <c r="M174" s="369"/>
      <c r="N174" s="418" t="str">
        <f>'Council Own'!C90</f>
        <v>&lt;List Requirement Here&gt;</v>
      </c>
      <c r="O174" s="379" t="str">
        <f>IF('Council Own'!N90="A","A"," ")</f>
        <v xml:space="preserve"> </v>
      </c>
      <c r="Q174" s="369"/>
      <c r="R174" s="418" t="str">
        <f>'Council Own'!C138</f>
        <v>&lt;List Requirement Here&gt;</v>
      </c>
      <c r="S174" s="379" t="str">
        <f>IF('Council Own'!N138="A","A"," ")</f>
        <v xml:space="preserve"> </v>
      </c>
    </row>
    <row r="175" spans="5:19" x14ac:dyDescent="0.2">
      <c r="E175" s="586" t="str">
        <f>'Fun Patches'!C39</f>
        <v>&lt;LIST PATCH HERE&gt;</v>
      </c>
      <c r="F175" s="587"/>
      <c r="G175" s="379" t="str">
        <f>IF('Fun Patches'!N39="A","A"," ")</f>
        <v xml:space="preserve"> </v>
      </c>
      <c r="I175" s="369">
        <v>4</v>
      </c>
      <c r="J175" s="418" t="str">
        <f>'Council Own'!C43</f>
        <v>&lt;List Requirement Here&gt;</v>
      </c>
      <c r="K175" s="379" t="str">
        <f>IF('Council Own'!N43="A","A"," ")</f>
        <v xml:space="preserve"> </v>
      </c>
      <c r="M175" s="369">
        <v>4</v>
      </c>
      <c r="N175" s="418" t="str">
        <f>'Council Own'!C91</f>
        <v>&lt;List Requirement Here&gt;</v>
      </c>
      <c r="O175" s="379" t="str">
        <f>IF('Council Own'!N91="A","A"," ")</f>
        <v xml:space="preserve"> </v>
      </c>
      <c r="Q175" s="369">
        <v>4</v>
      </c>
      <c r="R175" s="418" t="str">
        <f>'Council Own'!C139</f>
        <v>&lt;List Requirement Here&gt;</v>
      </c>
      <c r="S175" s="379" t="str">
        <f>IF('Council Own'!N139="A","A"," ")</f>
        <v xml:space="preserve"> </v>
      </c>
    </row>
    <row r="176" spans="5:19" x14ac:dyDescent="0.2">
      <c r="E176" s="586" t="str">
        <f>'Fun Patches'!C40</f>
        <v>&lt;LIST PATCH HERE&gt;</v>
      </c>
      <c r="F176" s="587"/>
      <c r="G176" s="379" t="str">
        <f>IF('Fun Patches'!N40="A","A"," ")</f>
        <v xml:space="preserve"> </v>
      </c>
      <c r="I176" s="369"/>
      <c r="J176" s="418" t="str">
        <f>'Council Own'!C44</f>
        <v>&lt;List Requirement Here&gt;</v>
      </c>
      <c r="K176" s="379" t="str">
        <f>IF('Council Own'!N44="A","A"," ")</f>
        <v xml:space="preserve"> </v>
      </c>
      <c r="M176" s="369"/>
      <c r="N176" s="418" t="str">
        <f>'Council Own'!C92</f>
        <v>&lt;List Requirement Here&gt;</v>
      </c>
      <c r="O176" s="379" t="str">
        <f>IF('Council Own'!N92="A","A"," ")</f>
        <v xml:space="preserve"> </v>
      </c>
      <c r="Q176" s="369"/>
      <c r="R176" s="418" t="str">
        <f>'Council Own'!C140</f>
        <v>&lt;List Requirement Here&gt;</v>
      </c>
      <c r="S176" s="379" t="str">
        <f>IF('Council Own'!N140="A","A"," ")</f>
        <v xml:space="preserve"> </v>
      </c>
    </row>
    <row r="177" spans="1:19" x14ac:dyDescent="0.2">
      <c r="E177" s="586" t="str">
        <f>'Fun Patches'!C41</f>
        <v>&lt;LIST PATCH HERE&gt;</v>
      </c>
      <c r="F177" s="587"/>
      <c r="G177" s="379" t="str">
        <f>IF('Fun Patches'!N41="A","A"," ")</f>
        <v xml:space="preserve"> </v>
      </c>
      <c r="I177" s="369"/>
      <c r="J177" s="418" t="str">
        <f>'Council Own'!C45</f>
        <v>&lt;List Requirement Here&gt;</v>
      </c>
      <c r="K177" s="379" t="str">
        <f>IF('Council Own'!N45="A","A"," ")</f>
        <v xml:space="preserve"> </v>
      </c>
      <c r="M177" s="369"/>
      <c r="N177" s="418" t="str">
        <f>'Council Own'!C93</f>
        <v>&lt;List Requirement Here&gt;</v>
      </c>
      <c r="O177" s="379" t="str">
        <f>IF('Council Own'!N93="A","A"," ")</f>
        <v xml:space="preserve"> </v>
      </c>
      <c r="Q177" s="369"/>
      <c r="R177" s="418" t="str">
        <f>'Council Own'!C141</f>
        <v>&lt;List Requirement Here&gt;</v>
      </c>
      <c r="S177" s="379" t="str">
        <f>IF('Council Own'!N141="A","A"," ")</f>
        <v xml:space="preserve"> </v>
      </c>
    </row>
    <row r="178" spans="1:19" x14ac:dyDescent="0.2">
      <c r="E178" s="586" t="str">
        <f>'Fun Patches'!C42</f>
        <v>&lt;LIST PATCH HERE&gt;</v>
      </c>
      <c r="F178" s="587"/>
      <c r="G178" s="379" t="str">
        <f>IF('Fun Patches'!N42="A","A"," ")</f>
        <v xml:space="preserve"> </v>
      </c>
      <c r="I178" s="369"/>
      <c r="J178" s="418" t="str">
        <f>'Council Own'!C46</f>
        <v>&lt;List Requirement Here&gt;</v>
      </c>
      <c r="K178" s="379" t="str">
        <f>IF('Council Own'!N46="A","A"," ")</f>
        <v xml:space="preserve"> </v>
      </c>
      <c r="M178" s="369"/>
      <c r="N178" s="418" t="str">
        <f>'Council Own'!C94</f>
        <v>&lt;List Requirement Here&gt;</v>
      </c>
      <c r="O178" s="379" t="str">
        <f>IF('Council Own'!N94="A","A"," ")</f>
        <v xml:space="preserve"> </v>
      </c>
      <c r="Q178" s="369"/>
      <c r="R178" s="418" t="str">
        <f>'Council Own'!C142</f>
        <v>&lt;List Requirement Here&gt;</v>
      </c>
      <c r="S178" s="379" t="str">
        <f>IF('Council Own'!N142="A","A"," ")</f>
        <v xml:space="preserve"> </v>
      </c>
    </row>
    <row r="179" spans="1:19" x14ac:dyDescent="0.2">
      <c r="E179" s="586" t="str">
        <f>'Fun Patches'!C43</f>
        <v>&lt;LIST PATCH HERE&gt;</v>
      </c>
      <c r="F179" s="587"/>
      <c r="G179" s="379" t="str">
        <f>IF('Fun Patches'!N43="A","A"," ")</f>
        <v xml:space="preserve"> </v>
      </c>
      <c r="I179" s="369">
        <v>5</v>
      </c>
      <c r="J179" s="418" t="str">
        <f>'Council Own'!C47</f>
        <v>&lt;List Requirement Here&gt;</v>
      </c>
      <c r="K179" s="379" t="str">
        <f>IF('Council Own'!N47="A","A"," ")</f>
        <v xml:space="preserve"> </v>
      </c>
      <c r="M179" s="369">
        <v>5</v>
      </c>
      <c r="N179" s="418" t="str">
        <f>'Council Own'!C95</f>
        <v>&lt;List Requirement Here&gt;</v>
      </c>
      <c r="O179" s="379" t="str">
        <f>IF('Council Own'!N95="A","A"," ")</f>
        <v xml:space="preserve"> </v>
      </c>
      <c r="Q179" s="369">
        <v>5</v>
      </c>
      <c r="R179" s="418" t="str">
        <f>'Council Own'!C143</f>
        <v>&lt;List Requirement Here&gt;</v>
      </c>
      <c r="S179" s="379" t="str">
        <f>IF('Council Own'!N143="A","A"," ")</f>
        <v xml:space="preserve"> </v>
      </c>
    </row>
    <row r="180" spans="1:19" x14ac:dyDescent="0.2">
      <c r="E180" s="586" t="str">
        <f>'Fun Patches'!C44</f>
        <v>&lt;LIST PATCH HERE&gt;</v>
      </c>
      <c r="F180" s="587"/>
      <c r="G180" s="379" t="str">
        <f>IF('Fun Patches'!N44="A","A"," ")</f>
        <v xml:space="preserve"> </v>
      </c>
      <c r="I180" s="369"/>
      <c r="J180" s="418" t="str">
        <f>'Council Own'!C48</f>
        <v>&lt;List Requirement Here&gt;</v>
      </c>
      <c r="K180" s="379" t="str">
        <f>IF('Council Own'!N48="A","A"," ")</f>
        <v xml:space="preserve"> </v>
      </c>
      <c r="M180" s="369"/>
      <c r="N180" s="418" t="str">
        <f>'Council Own'!C96</f>
        <v>&lt;List Requirement Here&gt;</v>
      </c>
      <c r="O180" s="379" t="str">
        <f>IF('Council Own'!N96="A","A"," ")</f>
        <v xml:space="preserve"> </v>
      </c>
      <c r="Q180" s="369"/>
      <c r="R180" s="418" t="str">
        <f>'Council Own'!C144</f>
        <v>&lt;List Requirement Here&gt;</v>
      </c>
      <c r="S180" s="379" t="str">
        <f>IF('Council Own'!N144="A","A"," ")</f>
        <v xml:space="preserve"> </v>
      </c>
    </row>
    <row r="181" spans="1:19" x14ac:dyDescent="0.2">
      <c r="E181" s="586" t="str">
        <f>'Fun Patches'!C45</f>
        <v>&lt;LIST PATCH HERE&gt;</v>
      </c>
      <c r="F181" s="587"/>
      <c r="G181" s="379" t="str">
        <f>IF('Fun Patches'!N45="A","A"," ")</f>
        <v xml:space="preserve"> </v>
      </c>
      <c r="I181" s="369"/>
      <c r="J181" s="418" t="str">
        <f>'Council Own'!C49</f>
        <v>&lt;List Requirement Here&gt;</v>
      </c>
      <c r="K181" s="379" t="str">
        <f>IF('Council Own'!N49="A","A"," ")</f>
        <v xml:space="preserve"> </v>
      </c>
      <c r="M181" s="369"/>
      <c r="N181" s="418" t="str">
        <f>'Council Own'!C97</f>
        <v>&lt;List Requirement Here&gt;</v>
      </c>
      <c r="O181" s="379" t="str">
        <f>IF('Council Own'!N97="A","A"," ")</f>
        <v xml:space="preserve"> </v>
      </c>
      <c r="Q181" s="369"/>
      <c r="R181" s="418" t="str">
        <f>'Council Own'!C145</f>
        <v>&lt;List Requirement Here&gt;</v>
      </c>
      <c r="S181" s="379" t="str">
        <f>IF('Council Own'!N145="A","A"," ")</f>
        <v xml:space="preserve"> </v>
      </c>
    </row>
    <row r="182" spans="1:19" x14ac:dyDescent="0.2">
      <c r="E182" s="586" t="str">
        <f>'Fun Patches'!C46</f>
        <v>&lt;LIST PATCH HERE&gt;</v>
      </c>
      <c r="F182" s="587"/>
      <c r="G182" s="379" t="str">
        <f>IF('Fun Patches'!N46="A","A"," ")</f>
        <v xml:space="preserve"> </v>
      </c>
      <c r="I182" s="369"/>
      <c r="J182" s="418" t="str">
        <f>'Council Own'!C50</f>
        <v>&lt;List Requirement Here&gt;</v>
      </c>
      <c r="K182" s="379" t="str">
        <f>IF('Council Own'!N50="A","A"," ")</f>
        <v xml:space="preserve"> </v>
      </c>
      <c r="M182" s="369"/>
      <c r="N182" s="418" t="str">
        <f>'Council Own'!C98</f>
        <v>&lt;List Requirement Here&gt;</v>
      </c>
      <c r="O182" s="379" t="str">
        <f>IF('Council Own'!N98="A","A"," ")</f>
        <v xml:space="preserve"> </v>
      </c>
      <c r="Q182" s="369"/>
      <c r="R182" s="418" t="str">
        <f>'Council Own'!C146</f>
        <v>&lt;List Requirement Here&gt;</v>
      </c>
      <c r="S182" s="379" t="str">
        <f>IF('Council Own'!N146="A","A"," ")</f>
        <v xml:space="preserve"> </v>
      </c>
    </row>
    <row r="183" spans="1:19" x14ac:dyDescent="0.2">
      <c r="E183" s="588" t="str">
        <f>'Fun Patches'!C47</f>
        <v>&lt;LIST PATCH HERE&gt;</v>
      </c>
      <c r="F183" s="589"/>
      <c r="G183" s="372" t="str">
        <f>IF('Fun Patches'!N47="A","A"," ")</f>
        <v xml:space="preserve"> </v>
      </c>
      <c r="I183" s="416"/>
      <c r="J183" s="385"/>
      <c r="K183" s="425"/>
    </row>
    <row r="184" spans="1:19" x14ac:dyDescent="0.2">
      <c r="E184" s="586" t="str">
        <f>'Fun Patches'!C48</f>
        <v>&lt;LIST PATCH HERE&gt;</v>
      </c>
      <c r="F184" s="587"/>
      <c r="G184" s="379" t="str">
        <f>IF('Fun Patches'!N48="A","A"," ")</f>
        <v xml:space="preserve"> </v>
      </c>
      <c r="I184" s="416"/>
      <c r="J184" s="385"/>
      <c r="K184" s="425"/>
    </row>
    <row r="185" spans="1:19" x14ac:dyDescent="0.2">
      <c r="E185" s="586" t="str">
        <f>'Fun Patches'!C49</f>
        <v>&lt;LIST PATCH HERE&gt;</v>
      </c>
      <c r="F185" s="587"/>
      <c r="G185" s="379" t="str">
        <f>IF('Fun Patches'!N49="A","A"," ")</f>
        <v xml:space="preserve"> </v>
      </c>
      <c r="I185" s="416"/>
      <c r="J185" s="385"/>
      <c r="K185" s="425"/>
    </row>
    <row r="186" spans="1:19" x14ac:dyDescent="0.2">
      <c r="A186" s="578" t="s">
        <v>81</v>
      </c>
      <c r="B186" s="579"/>
      <c r="C186" s="579"/>
      <c r="E186" s="586" t="str">
        <f>'Fun Patches'!C50</f>
        <v>&lt;LIST PATCH HERE&gt;</v>
      </c>
      <c r="F186" s="587"/>
      <c r="G186" s="379" t="str">
        <f>IF('Fun Patches'!N50="A","A"," ")</f>
        <v xml:space="preserve"> </v>
      </c>
      <c r="I186" s="416"/>
      <c r="J186" s="385"/>
      <c r="K186" s="425"/>
    </row>
    <row r="187" spans="1:19" x14ac:dyDescent="0.2">
      <c r="A187" s="580" t="s">
        <v>78</v>
      </c>
      <c r="B187" s="581"/>
      <c r="C187" s="582"/>
      <c r="E187" s="586" t="str">
        <f>'Fun Patches'!C51</f>
        <v>&lt;LIST PATCH HERE&gt;</v>
      </c>
      <c r="F187" s="587"/>
      <c r="G187" s="379" t="str">
        <f>IF('Fun Patches'!N51="A","A"," ")</f>
        <v xml:space="preserve"> </v>
      </c>
      <c r="I187" s="416"/>
      <c r="J187" s="385"/>
      <c r="K187" s="425"/>
    </row>
    <row r="188" spans="1:19" x14ac:dyDescent="0.2">
      <c r="A188" s="580" t="s">
        <v>79</v>
      </c>
      <c r="B188" s="581"/>
      <c r="C188" s="582"/>
      <c r="E188" s="586" t="str">
        <f>'Fun Patches'!C52</f>
        <v>&lt;LIST PATCH HERE&gt;</v>
      </c>
      <c r="F188" s="587"/>
      <c r="G188" s="379" t="str">
        <f>IF('Fun Patches'!N52="A","A"," ")</f>
        <v xml:space="preserve"> </v>
      </c>
      <c r="I188" s="416"/>
      <c r="J188" s="385"/>
      <c r="K188" s="425"/>
    </row>
    <row r="189" spans="1:19" x14ac:dyDescent="0.2">
      <c r="A189" s="595" t="s">
        <v>80</v>
      </c>
      <c r="B189" s="596"/>
      <c r="C189" s="597"/>
      <c r="E189" s="586" t="str">
        <f>'Fun Patches'!C53</f>
        <v>&lt;LIST PATCH HERE&gt;</v>
      </c>
      <c r="F189" s="587"/>
      <c r="G189" s="379" t="str">
        <f>IF('Fun Patches'!N53="A","A"," ")</f>
        <v xml:space="preserve"> </v>
      </c>
      <c r="J189" s="376"/>
      <c r="K189" s="376"/>
    </row>
    <row r="190" spans="1:19" x14ac:dyDescent="0.2">
      <c r="E190" s="586" t="str">
        <f>'Fun Patches'!C54</f>
        <v>&lt;LIST PATCH HERE&gt;</v>
      </c>
      <c r="F190" s="587"/>
      <c r="G190" s="379" t="str">
        <f>IF('Fun Patches'!N54="A","A"," ")</f>
        <v xml:space="preserve"> </v>
      </c>
    </row>
    <row r="191" spans="1:19" x14ac:dyDescent="0.2">
      <c r="E191" s="416"/>
      <c r="F191" s="385"/>
      <c r="G191" s="425"/>
    </row>
    <row r="222" spans="1:3" x14ac:dyDescent="0.2">
      <c r="A222" s="424"/>
      <c r="B222" s="424"/>
      <c r="C222" s="424"/>
    </row>
    <row r="225" spans="1:3" x14ac:dyDescent="0.2">
      <c r="A225" s="424"/>
      <c r="B225" s="424"/>
      <c r="C225" s="424"/>
    </row>
    <row r="226" spans="1:3" x14ac:dyDescent="0.2">
      <c r="A226" s="424"/>
      <c r="B226" s="424"/>
      <c r="C226" s="424"/>
    </row>
    <row r="227" spans="1:3" x14ac:dyDescent="0.2">
      <c r="A227" s="424"/>
      <c r="B227" s="424"/>
      <c r="C227" s="424"/>
    </row>
    <row r="228" spans="1:3" x14ac:dyDescent="0.2">
      <c r="A228" s="424"/>
      <c r="B228" s="424"/>
      <c r="C228" s="424"/>
    </row>
    <row r="229" spans="1:3" x14ac:dyDescent="0.2">
      <c r="A229" s="424"/>
      <c r="B229" s="424"/>
      <c r="C229" s="424"/>
    </row>
  </sheetData>
  <sheetProtection password="EB7E" sheet="1" objects="1" scenarios="1" selectLockedCells="1" selectUnlockedCells="1"/>
  <mergeCells count="178">
    <mergeCell ref="A188:C188"/>
    <mergeCell ref="E188:F188"/>
    <mergeCell ref="A189:C189"/>
    <mergeCell ref="E189:F189"/>
    <mergeCell ref="E190:F190"/>
    <mergeCell ref="E183:F183"/>
    <mergeCell ref="E184:F184"/>
    <mergeCell ref="E185:F185"/>
    <mergeCell ref="A186:C186"/>
    <mergeCell ref="E186:F186"/>
    <mergeCell ref="A187:C187"/>
    <mergeCell ref="E187:F187"/>
    <mergeCell ref="E177:F177"/>
    <mergeCell ref="E178:F178"/>
    <mergeCell ref="E179:F179"/>
    <mergeCell ref="E180:F180"/>
    <mergeCell ref="E181:F181"/>
    <mergeCell ref="E182:F182"/>
    <mergeCell ref="E171:F171"/>
    <mergeCell ref="E172:F172"/>
    <mergeCell ref="E173:F173"/>
    <mergeCell ref="E174:F174"/>
    <mergeCell ref="E175:F175"/>
    <mergeCell ref="E176:F176"/>
    <mergeCell ref="E165:F165"/>
    <mergeCell ref="E166:F166"/>
    <mergeCell ref="E167:F167"/>
    <mergeCell ref="E168:F168"/>
    <mergeCell ref="E169:F169"/>
    <mergeCell ref="E170:F170"/>
    <mergeCell ref="E159:F159"/>
    <mergeCell ref="E160:F160"/>
    <mergeCell ref="E161:F161"/>
    <mergeCell ref="E162:F162"/>
    <mergeCell ref="E163:F163"/>
    <mergeCell ref="E164:F164"/>
    <mergeCell ref="E153:F153"/>
    <mergeCell ref="E154:F154"/>
    <mergeCell ref="E155:F155"/>
    <mergeCell ref="E156:F156"/>
    <mergeCell ref="E157:F157"/>
    <mergeCell ref="E158:F158"/>
    <mergeCell ref="A148:B148"/>
    <mergeCell ref="E148:F148"/>
    <mergeCell ref="E149:F149"/>
    <mergeCell ref="E150:F150"/>
    <mergeCell ref="E151:F151"/>
    <mergeCell ref="E152:F152"/>
    <mergeCell ref="A145:B145"/>
    <mergeCell ref="E145:F145"/>
    <mergeCell ref="A146:B146"/>
    <mergeCell ref="E146:F146"/>
    <mergeCell ref="A147:B147"/>
    <mergeCell ref="E147:F147"/>
    <mergeCell ref="A142:C142"/>
    <mergeCell ref="E142:F142"/>
    <mergeCell ref="A143:B143"/>
    <mergeCell ref="E143:F143"/>
    <mergeCell ref="A144:B144"/>
    <mergeCell ref="E144:F144"/>
    <mergeCell ref="A140:C140"/>
    <mergeCell ref="E140:G140"/>
    <mergeCell ref="I140:K140"/>
    <mergeCell ref="M140:O140"/>
    <mergeCell ref="Q140:S140"/>
    <mergeCell ref="E141:F141"/>
    <mergeCell ref="Q111:R111"/>
    <mergeCell ref="Q117:R117"/>
    <mergeCell ref="I122:K122"/>
    <mergeCell ref="Q124:S124"/>
    <mergeCell ref="E126:G126"/>
    <mergeCell ref="A131:C131"/>
    <mergeCell ref="I101:K101"/>
    <mergeCell ref="A104:C104"/>
    <mergeCell ref="E105:G105"/>
    <mergeCell ref="Q105:R105"/>
    <mergeCell ref="M108:O108"/>
    <mergeCell ref="A110:C110"/>
    <mergeCell ref="Q95:R95"/>
    <mergeCell ref="Q96:R96"/>
    <mergeCell ref="M97:O97"/>
    <mergeCell ref="Q97:R97"/>
    <mergeCell ref="Q98:R98"/>
    <mergeCell ref="Q99:R99"/>
    <mergeCell ref="Q89:R89"/>
    <mergeCell ref="Q90:R90"/>
    <mergeCell ref="Q91:R91"/>
    <mergeCell ref="Q92:R92"/>
    <mergeCell ref="Q93:R93"/>
    <mergeCell ref="Q94:R94"/>
    <mergeCell ref="A85:B85"/>
    <mergeCell ref="Q85:R85"/>
    <mergeCell ref="Q86:R86"/>
    <mergeCell ref="A87:C87"/>
    <mergeCell ref="Q87:R87"/>
    <mergeCell ref="B88:C88"/>
    <mergeCell ref="Q88:R88"/>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76:B76"/>
    <mergeCell ref="M76:O76"/>
    <mergeCell ref="Q76:R76"/>
    <mergeCell ref="A77:B77"/>
    <mergeCell ref="Q77:R77"/>
    <mergeCell ref="A78:B78"/>
    <mergeCell ref="Q78:R78"/>
    <mergeCell ref="A73:B73"/>
    <mergeCell ref="Q73:R73"/>
    <mergeCell ref="A74:B74"/>
    <mergeCell ref="Q74:R74"/>
    <mergeCell ref="A75:B75"/>
    <mergeCell ref="Q75:R75"/>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Q28:S28"/>
    <mergeCell ref="M32:O32"/>
    <mergeCell ref="I36:K36"/>
    <mergeCell ref="E40:G40"/>
    <mergeCell ref="A44:C44"/>
    <mergeCell ref="Q49:S49"/>
    <mergeCell ref="A18:B18"/>
    <mergeCell ref="A19:B19"/>
    <mergeCell ref="E19:G19"/>
    <mergeCell ref="A20:B20"/>
    <mergeCell ref="A21:B21"/>
    <mergeCell ref="A23:C23"/>
    <mergeCell ref="A13:B13"/>
    <mergeCell ref="A14:B14"/>
    <mergeCell ref="A15:B15"/>
    <mergeCell ref="I15:K15"/>
    <mergeCell ref="A16:C16"/>
    <mergeCell ref="A17:B17"/>
    <mergeCell ref="A8:B8"/>
    <mergeCell ref="A9:B9"/>
    <mergeCell ref="A10:C10"/>
    <mergeCell ref="A11:B11"/>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s>
  <pageMargins left="0.75" right="0.75" top="0.4" bottom="0.2" header="0.2" footer="0.2"/>
  <pageSetup scale="64" fitToHeight="0" orientation="landscape" horizontalDpi="300" verticalDpi="300" r:id="rId1"/>
  <headerFooter alignWithMargins="0">
    <oddHeader>&amp;C&amp;"Arial,Bold"&amp;12CadetteTrax - &amp;10&amp;D</oddHeader>
  </headerFooter>
  <rowBreaks count="1" manualBreakCount="1">
    <brk id="69" max="1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9"/>
  <sheetViews>
    <sheetView showGridLines="0" zoomScale="90" zoomScaleNormal="90" workbookViewId="0">
      <selection activeCell="A2" sqref="A2"/>
    </sheetView>
  </sheetViews>
  <sheetFormatPr defaultRowHeight="12.75" x14ac:dyDescent="0.2"/>
  <cols>
    <col min="1" max="1" width="2.7109375" style="363" customWidth="1"/>
    <col min="2" max="2" width="30.7109375" style="363" customWidth="1"/>
    <col min="3" max="4" width="2.5703125" style="363" customWidth="1"/>
    <col min="5" max="5" width="2.7109375" style="363" bestFit="1" customWidth="1"/>
    <col min="6" max="6" width="30.28515625" style="363" customWidth="1"/>
    <col min="7" max="7" width="3" style="363" customWidth="1"/>
    <col min="8" max="8" width="3.140625" style="363" customWidth="1"/>
    <col min="9" max="9" width="2" style="363" customWidth="1"/>
    <col min="10" max="10" width="30.28515625" style="363" customWidth="1"/>
    <col min="11" max="11" width="3" style="363" customWidth="1"/>
    <col min="12" max="12" width="3.140625" style="363" customWidth="1"/>
    <col min="13" max="13" width="2" style="363" customWidth="1"/>
    <col min="14" max="14" width="30.28515625" style="363" customWidth="1"/>
    <col min="15" max="16" width="3" style="363" customWidth="1"/>
    <col min="17" max="17" width="2.7109375" style="363" customWidth="1"/>
    <col min="18" max="18" width="30.5703125" style="363" customWidth="1"/>
    <col min="19" max="19" width="2.7109375" style="363" customWidth="1"/>
    <col min="20" max="16384" width="9.140625" style="363"/>
  </cols>
  <sheetData>
    <row r="1" spans="1:21" ht="21" customHeight="1" x14ac:dyDescent="0.35">
      <c r="A1" s="619" t="str">
        <f ca="1">MID(CELL("filename",A1),FIND(IF(ISERROR(FIND("]",CELL("filename",A1))),"$","]"),CELL("filename",A1))+1,256)</f>
        <v>Meagan</v>
      </c>
      <c r="B1" s="620"/>
      <c r="C1" s="620"/>
      <c r="D1" s="388"/>
      <c r="E1" s="610" t="s">
        <v>16</v>
      </c>
      <c r="F1" s="615"/>
      <c r="G1" s="615"/>
      <c r="I1" s="610" t="s">
        <v>16</v>
      </c>
      <c r="J1" s="610"/>
      <c r="K1" s="610"/>
      <c r="M1" s="610" t="s">
        <v>16</v>
      </c>
      <c r="N1" s="610"/>
      <c r="O1" s="610"/>
      <c r="Q1" s="610" t="s">
        <v>16</v>
      </c>
      <c r="R1" s="610"/>
      <c r="S1" s="610"/>
      <c r="T1" s="361"/>
      <c r="U1" s="361"/>
    </row>
    <row r="2" spans="1:21" s="367" customFormat="1" ht="13.5" thickBot="1" x14ac:dyDescent="0.25">
      <c r="A2" s="364"/>
      <c r="B2" s="365"/>
      <c r="C2" s="366" t="s">
        <v>17</v>
      </c>
      <c r="D2" s="365"/>
      <c r="E2" s="583" t="str">
        <f>Badges!B52</f>
        <v>Public Speaker</v>
      </c>
      <c r="F2" s="584"/>
      <c r="G2" s="584"/>
      <c r="H2" s="363"/>
      <c r="I2" s="583" t="str">
        <f>Badges!B122</f>
        <v>Book Artist</v>
      </c>
      <c r="J2" s="584"/>
      <c r="K2" s="584"/>
      <c r="L2" s="363"/>
      <c r="M2" s="583" t="str">
        <f>Badges!B191</f>
        <v>Trailblazing</v>
      </c>
      <c r="N2" s="584"/>
      <c r="O2" s="584"/>
      <c r="Q2" s="583" t="str">
        <f>Badges!B261</f>
        <v>Animal Helpers</v>
      </c>
      <c r="R2" s="584"/>
      <c r="S2" s="584"/>
      <c r="T2" s="361"/>
      <c r="U2" s="361"/>
    </row>
    <row r="3" spans="1:21" x14ac:dyDescent="0.2">
      <c r="A3" s="617" t="s">
        <v>147</v>
      </c>
      <c r="B3" s="618"/>
      <c r="C3" s="368">
        <f>INT(COUNTIF(C5:C21,"C"))+INT(COUNTIF(C73:C85,"C"))</f>
        <v>1</v>
      </c>
      <c r="E3" s="369">
        <v>2</v>
      </c>
      <c r="F3" s="370" t="str">
        <f>Badges!C57</f>
        <v>Focus on body language</v>
      </c>
      <c r="G3" s="371"/>
      <c r="I3" s="369">
        <v>3</v>
      </c>
      <c r="J3" s="370" t="str">
        <f>Badges!C131</f>
        <v>Try out book artist techniques</v>
      </c>
      <c r="K3" s="371"/>
      <c r="M3" s="369">
        <v>4</v>
      </c>
      <c r="N3" s="370" t="str">
        <f>Badges!C204</f>
        <v>Gain some trailblazing know-how</v>
      </c>
      <c r="O3" s="371"/>
      <c r="Q3" s="369">
        <v>5</v>
      </c>
      <c r="R3" s="370" t="str">
        <f>Badges!C278</f>
        <v>Look at how animals might help us</v>
      </c>
      <c r="S3" s="371"/>
      <c r="T3" s="361"/>
      <c r="U3" s="361"/>
    </row>
    <row r="4" spans="1:21" x14ac:dyDescent="0.2">
      <c r="A4" s="577" t="str">
        <f>Summary!A3</f>
        <v>It's Your World -- Change It!</v>
      </c>
      <c r="B4" s="577"/>
      <c r="C4" s="577"/>
      <c r="E4" s="369"/>
      <c r="F4" s="370" t="str">
        <f>Badges!C58</f>
        <v>Get a group together and play</v>
      </c>
      <c r="G4" s="372" t="str">
        <f>IF(Badges!O58="A","A"," ")</f>
        <v xml:space="preserve"> </v>
      </c>
      <c r="I4" s="369"/>
      <c r="J4" s="370" t="str">
        <f>Badges!C132</f>
        <v>Fold method and glue method</v>
      </c>
      <c r="K4" s="372" t="str">
        <f>IF(Badges!O132="A","A"," ")</f>
        <v xml:space="preserve"> </v>
      </c>
      <c r="M4" s="369"/>
      <c r="N4" s="370" t="str">
        <f>Badges!C205</f>
        <v>Learn how to purify water</v>
      </c>
      <c r="O4" s="372" t="str">
        <f>IF(Badges!O205="A","A"," ")</f>
        <v xml:space="preserve"> </v>
      </c>
      <c r="Q4" s="369"/>
      <c r="R4" s="370" t="str">
        <f>Badges!C279</f>
        <v>Get a sense of different animals'</v>
      </c>
      <c r="S4" s="372" t="str">
        <f>IF(Badges!O279="A","A"," ")</f>
        <v xml:space="preserve"> </v>
      </c>
      <c r="T4" s="361"/>
      <c r="U4" s="361"/>
    </row>
    <row r="5" spans="1:21" ht="12.75" customHeight="1" x14ac:dyDescent="0.2">
      <c r="A5" s="608" t="str">
        <f>Summary!A4</f>
        <v>Digital Movie Maker</v>
      </c>
      <c r="B5" s="609"/>
      <c r="C5" s="373" t="str">
        <f>IF(Badges!O28="C","C",IF(Badges!O28="P","P",""))</f>
        <v>C</v>
      </c>
      <c r="E5" s="369"/>
      <c r="F5" s="370" t="str">
        <f>Badges!C59</f>
        <v>Videotape yourself miming one</v>
      </c>
      <c r="G5" s="372" t="str">
        <f>IF(Badges!O59="A","A"," ")</f>
        <v xml:space="preserve"> </v>
      </c>
      <c r="I5" s="369"/>
      <c r="J5" s="370" t="str">
        <f>Badges!C133</f>
        <v>Fold method and stitch method</v>
      </c>
      <c r="K5" s="372" t="str">
        <f>IF(Badges!O133="A","A"," ")</f>
        <v xml:space="preserve"> </v>
      </c>
      <c r="M5" s="369"/>
      <c r="N5" s="370" t="str">
        <f>Badges!C206</f>
        <v>Practice navigating with a map and</v>
      </c>
      <c r="O5" s="372" t="str">
        <f>IF(Badges!O206="A","A"," ")</f>
        <v xml:space="preserve"> </v>
      </c>
      <c r="Q5" s="369"/>
      <c r="R5" s="370" t="str">
        <f>Badges!C280</f>
        <v>Talk to an animal expert at a zoo</v>
      </c>
      <c r="S5" s="372" t="str">
        <f>IF(Badges!O280="A","A"," ")</f>
        <v xml:space="preserve"> </v>
      </c>
      <c r="T5" s="361"/>
      <c r="U5" s="361"/>
    </row>
    <row r="6" spans="1:21" ht="12.75" customHeight="1" x14ac:dyDescent="0.2">
      <c r="A6" s="606" t="str">
        <f>Summary!A5</f>
        <v>Eating for Beauty</v>
      </c>
      <c r="B6" s="607"/>
      <c r="C6" s="374" t="str">
        <f>IF(Badges!O51="C","C",IF(Badges!O51="P","P",""))</f>
        <v/>
      </c>
      <c r="E6" s="369"/>
      <c r="F6" s="370" t="str">
        <f>Badges!C60</f>
        <v>Pretend an item is something else</v>
      </c>
      <c r="G6" s="372" t="str">
        <f>IF(Badges!O60="A","A"," ")</f>
        <v xml:space="preserve"> </v>
      </c>
      <c r="I6" s="369"/>
      <c r="J6" s="370" t="str">
        <f>Badges!C134</f>
        <v>Glue method and stitch method</v>
      </c>
      <c r="K6" s="372" t="str">
        <f>IF(Badges!O134="A","A"," ")</f>
        <v xml:space="preserve"> </v>
      </c>
      <c r="M6" s="369"/>
      <c r="N6" s="370" t="str">
        <f>Badges!C207</f>
        <v>Pitch your tent three times in three</v>
      </c>
      <c r="O6" s="372" t="str">
        <f>IF(Badges!O207="A","A"," ")</f>
        <v xml:space="preserve"> </v>
      </c>
      <c r="Q6" s="369"/>
      <c r="R6" s="370" t="str">
        <f>Badges!C281</f>
        <v>Practice being a scientist</v>
      </c>
      <c r="S6" s="372" t="str">
        <f>IF(Badges!O281="A","A"," ")</f>
        <v xml:space="preserve"> </v>
      </c>
      <c r="T6" s="361"/>
      <c r="U6" s="361"/>
    </row>
    <row r="7" spans="1:21" x14ac:dyDescent="0.2">
      <c r="A7" s="606" t="str">
        <f>Summary!A6</f>
        <v>Public Speaker</v>
      </c>
      <c r="B7" s="607"/>
      <c r="C7" s="374" t="str">
        <f>IF(Badges!O74="C","C",IF(Badges!O74="P","P",""))</f>
        <v/>
      </c>
      <c r="E7" s="369">
        <v>3</v>
      </c>
      <c r="F7" s="370" t="str">
        <f>Badges!C61</f>
        <v>Find your voice</v>
      </c>
      <c r="G7" s="371"/>
      <c r="I7" s="369">
        <v>4</v>
      </c>
      <c r="J7" s="370" t="str">
        <f>Badges!C135</f>
        <v>Focus on function</v>
      </c>
      <c r="K7" s="371"/>
      <c r="M7" s="369">
        <v>5</v>
      </c>
      <c r="N7" s="370" t="str">
        <f>Badges!C208</f>
        <v>Head out on the trail</v>
      </c>
      <c r="O7" s="371"/>
      <c r="Q7" s="583" t="str">
        <f>Badges!B284</f>
        <v>Field Day</v>
      </c>
      <c r="R7" s="584"/>
      <c r="S7" s="584"/>
    </row>
    <row r="8" spans="1:21" x14ac:dyDescent="0.2">
      <c r="A8" s="606" t="str">
        <f>Summary!A7</f>
        <v>Science of Happiness</v>
      </c>
      <c r="B8" s="607"/>
      <c r="C8" s="374" t="str">
        <f>IF(Badges!O97="C","C",IF(Badges!O97="P","P",""))</f>
        <v/>
      </c>
      <c r="E8" s="369"/>
      <c r="F8" s="370" t="str">
        <f>Badges!C62</f>
        <v>Repeat one word, one sentence, and</v>
      </c>
      <c r="G8" s="372" t="str">
        <f>IF(Badges!O62="A","A"," ")</f>
        <v xml:space="preserve"> </v>
      </c>
      <c r="I8" s="369"/>
      <c r="J8" s="370" t="str">
        <f>Badges!C136</f>
        <v>Make an organizational book</v>
      </c>
      <c r="K8" s="372" t="str">
        <f>IF(Badges!O136="A","A"," ")</f>
        <v xml:space="preserve"> </v>
      </c>
      <c r="M8" s="369"/>
      <c r="N8" s="370" t="str">
        <f>Badges!C209</f>
        <v>Play stuff-sack dramatics</v>
      </c>
      <c r="O8" s="372" t="str">
        <f>IF(Badges!O209="A","A"," ")</f>
        <v xml:space="preserve"> </v>
      </c>
      <c r="Q8" s="369">
        <v>1</v>
      </c>
      <c r="R8" s="370" t="str">
        <f>Badges!C285</f>
        <v>Team up and dress up</v>
      </c>
      <c r="S8" s="371"/>
    </row>
    <row r="9" spans="1:21" x14ac:dyDescent="0.2">
      <c r="A9" s="613" t="str">
        <f>Summary!A8</f>
        <v>Screenwriter</v>
      </c>
      <c r="B9" s="614"/>
      <c r="C9" s="375" t="str">
        <f>IF(Badges!O120="C","C",IF(Badges!O120="P","P",""))</f>
        <v/>
      </c>
      <c r="E9" s="369"/>
      <c r="F9" s="370" t="str">
        <f>Badges!C63</f>
        <v>Tell your own story, from birth until</v>
      </c>
      <c r="G9" s="372" t="str">
        <f>IF(Badges!O63="A","A"," ")</f>
        <v xml:space="preserve"> </v>
      </c>
      <c r="I9" s="369"/>
      <c r="J9" s="370" t="str">
        <f>Badges!C137</f>
        <v>Make a scrapbook, memory book,</v>
      </c>
      <c r="K9" s="372" t="str">
        <f>IF(Badges!O137="A","A"," ")</f>
        <v xml:space="preserve"> </v>
      </c>
      <c r="M9" s="369"/>
      <c r="N9" s="370" t="str">
        <f>Badges!C210</f>
        <v>See the stars</v>
      </c>
      <c r="O9" s="372" t="str">
        <f>IF(Badges!O210="A","A"," ")</f>
        <v xml:space="preserve"> </v>
      </c>
      <c r="Q9" s="369"/>
      <c r="R9" s="370" t="str">
        <f>Badges!C286</f>
        <v>Go, Blue! Go, Red!</v>
      </c>
      <c r="S9" s="372" t="str">
        <f>IF(Badges!O286="A","A"," ")</f>
        <v xml:space="preserve"> </v>
      </c>
    </row>
    <row r="10" spans="1:21" x14ac:dyDescent="0.2">
      <c r="A10" s="577" t="str">
        <f>Summary!A9</f>
        <v>It's Your Planet -- Love It!</v>
      </c>
      <c r="B10" s="577"/>
      <c r="C10" s="577"/>
      <c r="E10" s="369"/>
      <c r="F10" s="370" t="str">
        <f>Badges!C64</f>
        <v>Practice impressions of three</v>
      </c>
      <c r="G10" s="372" t="str">
        <f>IF(Badges!O64="A","A"," ")</f>
        <v xml:space="preserve"> </v>
      </c>
      <c r="I10" s="369"/>
      <c r="J10" s="370" t="str">
        <f>Badges!C138</f>
        <v>Make a gift book</v>
      </c>
      <c r="K10" s="372" t="str">
        <f>IF(Badges!O138="A","A"," ")</f>
        <v xml:space="preserve"> </v>
      </c>
      <c r="M10" s="369"/>
      <c r="N10" s="370" t="str">
        <f>Badges!C211</f>
        <v>Tell a progressive story</v>
      </c>
      <c r="O10" s="372" t="str">
        <f>IF(Badges!O211="A","A"," ")</f>
        <v xml:space="preserve"> </v>
      </c>
      <c r="Q10" s="369"/>
      <c r="R10" s="370" t="str">
        <f>Badges!C287</f>
        <v>Unique uniforms</v>
      </c>
      <c r="S10" s="372" t="str">
        <f>IF(Badges!O287="A","A"," ")</f>
        <v xml:space="preserve"> </v>
      </c>
    </row>
    <row r="11" spans="1:21" x14ac:dyDescent="0.2">
      <c r="A11" s="608" t="str">
        <f>Summary!A10</f>
        <v>Book Artist</v>
      </c>
      <c r="B11" s="609"/>
      <c r="C11" s="373" t="str">
        <f>IF(Badges!O144="C","C",IF(Badges!O144="P","P",""))</f>
        <v/>
      </c>
      <c r="E11" s="369">
        <v>4</v>
      </c>
      <c r="F11" s="370" t="str">
        <f>Badges!C65</f>
        <v>Choose or create a piece to perform</v>
      </c>
      <c r="G11" s="371"/>
      <c r="I11" s="369">
        <v>5</v>
      </c>
      <c r="J11" s="370" t="str">
        <f>Badges!C139</f>
        <v>Focus on style</v>
      </c>
      <c r="K11" s="371"/>
      <c r="M11" s="583" t="str">
        <f>Badges!B214</f>
        <v>Babysitter</v>
      </c>
      <c r="N11" s="584"/>
      <c r="O11" s="584"/>
      <c r="Q11" s="369"/>
      <c r="R11" s="370" t="str">
        <f>Badges!C288</f>
        <v>Theme costumes</v>
      </c>
      <c r="S11" s="372" t="str">
        <f>IF(Badges!O288="A","A"," ")</f>
        <v xml:space="preserve"> </v>
      </c>
    </row>
    <row r="12" spans="1:21" x14ac:dyDescent="0.2">
      <c r="A12" s="606" t="str">
        <f>Summary!A11</f>
        <v>Woodworker</v>
      </c>
      <c r="B12" s="607"/>
      <c r="C12" s="374" t="str">
        <f>IF(Badges!O167="C","C",IF(Badges!O167="P","P",""))</f>
        <v/>
      </c>
      <c r="E12" s="369"/>
      <c r="F12" s="370" t="str">
        <f>Badges!C66</f>
        <v>Write a speech about something</v>
      </c>
      <c r="G12" s="372" t="str">
        <f>IF(Badges!O66="A","A"," ")</f>
        <v xml:space="preserve"> </v>
      </c>
      <c r="I12" s="369"/>
      <c r="J12" s="370" t="str">
        <f>Badges!C140</f>
        <v xml:space="preserve">Make a book from something </v>
      </c>
      <c r="K12" s="372" t="str">
        <f>IF(Badges!O140="A","A"," ")</f>
        <v xml:space="preserve"> </v>
      </c>
      <c r="M12" s="369">
        <v>1</v>
      </c>
      <c r="N12" s="370" t="str">
        <f>Badges!C215</f>
        <v>Get to know how kids develop</v>
      </c>
      <c r="O12" s="371"/>
      <c r="Q12" s="369">
        <v>2</v>
      </c>
      <c r="R12" s="370" t="str">
        <f>Badges!C289</f>
        <v>Host a historical game</v>
      </c>
      <c r="S12" s="371"/>
    </row>
    <row r="13" spans="1:21" x14ac:dyDescent="0.2">
      <c r="A13" s="606" t="str">
        <f>Summary!A12</f>
        <v>Special Agent</v>
      </c>
      <c r="B13" s="607"/>
      <c r="C13" s="374" t="str">
        <f>IF(Badges!O190="C","C",IF(Badges!O190="P","P",""))</f>
        <v/>
      </c>
      <c r="E13" s="369"/>
      <c r="F13" s="370" t="str">
        <f>Badges!C67</f>
        <v>Create a piece for a character</v>
      </c>
      <c r="G13" s="372" t="str">
        <f>IF(Badges!O67="A","A"," ")</f>
        <v xml:space="preserve"> </v>
      </c>
      <c r="I13" s="369"/>
      <c r="J13" s="370" t="str">
        <f>Badges!C141</f>
        <v>Try a different binding technique or</v>
      </c>
      <c r="K13" s="372" t="str">
        <f>IF(Badges!O141="A","A"," ")</f>
        <v xml:space="preserve"> </v>
      </c>
      <c r="M13" s="369"/>
      <c r="N13" s="370" t="str">
        <f>Badges!C216</f>
        <v>Observe kids in person for at least</v>
      </c>
      <c r="O13" s="372" t="str">
        <f>IF(Badges!O216="A","A"," ")</f>
        <v xml:space="preserve"> </v>
      </c>
      <c r="Q13" s="369"/>
      <c r="R13" s="370" t="str">
        <f>Badges!C290</f>
        <v>An amazing race</v>
      </c>
      <c r="S13" s="372" t="str">
        <f>IF(Badges!O290="A","A"," ")</f>
        <v xml:space="preserve"> </v>
      </c>
    </row>
    <row r="14" spans="1:21" x14ac:dyDescent="0.2">
      <c r="A14" s="606" t="str">
        <f>Summary!A13</f>
        <v>Trailblazing</v>
      </c>
      <c r="B14" s="607"/>
      <c r="C14" s="374" t="str">
        <f>IF(Badges!O213="C","C",IF(Badges!O213="P","P",""))</f>
        <v/>
      </c>
      <c r="E14" s="369"/>
      <c r="F14" s="370" t="str">
        <f>Badges!C68</f>
        <v>Pick an existing piece</v>
      </c>
      <c r="G14" s="372" t="str">
        <f>IF(Badges!O68="A","A"," ")</f>
        <v xml:space="preserve"> </v>
      </c>
      <c r="I14" s="369"/>
      <c r="J14" s="370" t="str">
        <f>Badges!C142</f>
        <v>Get creative with the definition of</v>
      </c>
      <c r="K14" s="372" t="str">
        <f>IF(Badges!O142="A","A"," ")</f>
        <v xml:space="preserve"> </v>
      </c>
      <c r="M14" s="369"/>
      <c r="N14" s="370" t="str">
        <f>Badges!C217</f>
        <v xml:space="preserve">Ask an expert  </v>
      </c>
      <c r="O14" s="372" t="str">
        <f>IF(Badges!O217="A","A"," ")</f>
        <v xml:space="preserve"> </v>
      </c>
      <c r="Q14" s="369"/>
      <c r="R14" s="370" t="str">
        <f>Badges!C291</f>
        <v>Target practice</v>
      </c>
      <c r="S14" s="372" t="str">
        <f>IF(Badges!O291="A","A"," ")</f>
        <v xml:space="preserve"> </v>
      </c>
    </row>
    <row r="15" spans="1:21" x14ac:dyDescent="0.2">
      <c r="A15" s="613" t="str">
        <f>Summary!A14</f>
        <v>Babysitter</v>
      </c>
      <c r="B15" s="614"/>
      <c r="C15" s="375" t="str">
        <f>IF(Badges!O236="C","C",IF(Badges!O236="P","P",""))</f>
        <v>P</v>
      </c>
      <c r="E15" s="369">
        <v>5</v>
      </c>
      <c r="F15" s="370" t="str">
        <f>Badges!C69</f>
        <v>Get onstage</v>
      </c>
      <c r="G15" s="371"/>
      <c r="I15" s="583" t="str">
        <f>Badges!B145</f>
        <v>Woodworker</v>
      </c>
      <c r="J15" s="584"/>
      <c r="K15" s="584"/>
      <c r="M15" s="369"/>
      <c r="N15" s="370" t="str">
        <f>Badges!C218</f>
        <v>Find information at the library or</v>
      </c>
      <c r="O15" s="372" t="str">
        <f>IF(Badges!O218="A","A"," ")</f>
        <v xml:space="preserve"> </v>
      </c>
      <c r="Q15" s="369"/>
      <c r="R15" s="370" t="str">
        <f>Badges!C292</f>
        <v>Tests of strength</v>
      </c>
      <c r="S15" s="372" t="str">
        <f>IF(Badges!O292="A","A"," ")</f>
        <v xml:space="preserve"> </v>
      </c>
    </row>
    <row r="16" spans="1:21" x14ac:dyDescent="0.2">
      <c r="A16" s="577" t="str">
        <f>Summary!A15</f>
        <v>It's Your Story -- Tell It!</v>
      </c>
      <c r="B16" s="577"/>
      <c r="C16" s="577"/>
      <c r="E16" s="369"/>
      <c r="F16" s="370" t="str">
        <f>Badges!C70</f>
        <v>Create a theater in your own home</v>
      </c>
      <c r="G16" s="372" t="str">
        <f>IF(Badges!O70="A","A"," ")</f>
        <v xml:space="preserve"> </v>
      </c>
      <c r="I16" s="369">
        <v>1</v>
      </c>
      <c r="J16" s="370" t="str">
        <f>Badges!C146</f>
        <v>Swing a hammer</v>
      </c>
      <c r="K16" s="371"/>
      <c r="M16" s="369">
        <v>2</v>
      </c>
      <c r="N16" s="370" t="str">
        <f>Badges!C219</f>
        <v>Prepare for challenges</v>
      </c>
      <c r="O16" s="371"/>
      <c r="Q16" s="369">
        <v>3</v>
      </c>
      <c r="R16" s="370" t="str">
        <f>Badges!C293</f>
        <v>Play a scientific game</v>
      </c>
      <c r="S16" s="371"/>
    </row>
    <row r="17" spans="1:19" x14ac:dyDescent="0.2">
      <c r="A17" s="608" t="str">
        <f>Summary!A16</f>
        <v>Night Owl</v>
      </c>
      <c r="B17" s="609"/>
      <c r="C17" s="373" t="str">
        <f>IF(Badges!O260="C","C",IF(Badges!O260="P","P",""))</f>
        <v/>
      </c>
      <c r="E17" s="369"/>
      <c r="F17" s="370" t="str">
        <f>Badges!C71</f>
        <v>Perform at school</v>
      </c>
      <c r="G17" s="372" t="str">
        <f>IF(Badges!O71="A","A"," ")</f>
        <v xml:space="preserve"> </v>
      </c>
      <c r="I17" s="369"/>
      <c r="J17" s="370" t="str">
        <f>Badges!C147</f>
        <v>Write your name in nails</v>
      </c>
      <c r="K17" s="372" t="str">
        <f>IF(Badges!O146="A","A"," ")</f>
        <v xml:space="preserve"> </v>
      </c>
      <c r="M17" s="369"/>
      <c r="N17" s="370" t="str">
        <f>Badges!C220</f>
        <v>Attend a babysitter training course</v>
      </c>
      <c r="O17" s="372" t="str">
        <f>IF(Badges!O220="A","A"," ")</f>
        <v xml:space="preserve"> </v>
      </c>
      <c r="Q17" s="369"/>
      <c r="R17" s="370" t="str">
        <f>Badges!C294</f>
        <v>Construction challenge</v>
      </c>
      <c r="S17" s="372" t="str">
        <f>IF(Badges!O294="A","A"," ")</f>
        <v xml:space="preserve"> </v>
      </c>
    </row>
    <row r="18" spans="1:19" x14ac:dyDescent="0.2">
      <c r="A18" s="606" t="str">
        <f>Summary!A17</f>
        <v>Animal Helpers</v>
      </c>
      <c r="B18" s="607"/>
      <c r="C18" s="374" t="str">
        <f>IF(Badges!O283="C","C",IF(Badges!O283="P","P",""))</f>
        <v/>
      </c>
      <c r="E18" s="369"/>
      <c r="F18" s="370" t="str">
        <f>Badges!C72</f>
        <v>Go to your audience</v>
      </c>
      <c r="G18" s="372" t="str">
        <f>IF(Badges!O72="A","A"," ")</f>
        <v xml:space="preserve"> </v>
      </c>
      <c r="I18" s="369"/>
      <c r="J18" s="370" t="str">
        <f>Badges!C148</f>
        <v>Make a design with nails on wood</v>
      </c>
      <c r="K18" s="372" t="str">
        <f>IF(Badges!O147="A","A"," ")</f>
        <v xml:space="preserve"> </v>
      </c>
      <c r="M18" s="369"/>
      <c r="N18" s="370" t="str">
        <f>Badges!C221</f>
        <v>Interview five moms about what they</v>
      </c>
      <c r="O18" s="372" t="str">
        <f>IF(Badges!O221="A","A"," ")</f>
        <v xml:space="preserve"> </v>
      </c>
      <c r="Q18" s="369"/>
      <c r="R18" s="370" t="str">
        <f>Badges!C295</f>
        <v>Soar winners</v>
      </c>
      <c r="S18" s="372" t="str">
        <f>IF(Badges!O295="A","A"," ")</f>
        <v xml:space="preserve"> </v>
      </c>
    </row>
    <row r="19" spans="1:19" x14ac:dyDescent="0.2">
      <c r="A19" s="606" t="str">
        <f>Summary!A18</f>
        <v>Field Day</v>
      </c>
      <c r="B19" s="607"/>
      <c r="C19" s="374" t="str">
        <f>IF(Badges!O306="C","C",IF(Badges!O306="P","P",""))</f>
        <v/>
      </c>
      <c r="E19" s="583" t="str">
        <f>Badges!B75</f>
        <v>Science of Happiness</v>
      </c>
      <c r="F19" s="584"/>
      <c r="G19" s="584"/>
      <c r="I19" s="369"/>
      <c r="J19" s="370" t="str">
        <f>Badges!C149</f>
        <v>Create a sculpture</v>
      </c>
      <c r="K19" s="372" t="str">
        <f>IF(Badges!O148="A","A"," ")</f>
        <v xml:space="preserve"> </v>
      </c>
      <c r="M19" s="369"/>
      <c r="N19" s="370" t="str">
        <f>Badges!C222</f>
        <v>Interview five experienced babysitters</v>
      </c>
      <c r="O19" s="372" t="str">
        <f>IF(Badges!O222="A","A"," ")</f>
        <v xml:space="preserve"> </v>
      </c>
      <c r="Q19" s="369"/>
      <c r="R19" s="370" t="str">
        <f>Badges!C296</f>
        <v>Make it "flink."</v>
      </c>
      <c r="S19" s="372" t="str">
        <f>IF(Badges!O296="A","A"," ")</f>
        <v xml:space="preserve"> </v>
      </c>
    </row>
    <row r="20" spans="1:19" x14ac:dyDescent="0.2">
      <c r="A20" s="606" t="str">
        <f>Summary!A19</f>
        <v>Entrepreneur</v>
      </c>
      <c r="B20" s="607"/>
      <c r="C20" s="374" t="str">
        <f>IF(Badges!O329="C","C",IF(Badges!O329="P","P",""))</f>
        <v/>
      </c>
      <c r="E20" s="369">
        <v>1</v>
      </c>
      <c r="F20" s="370" t="str">
        <f>Badges!C76</f>
        <v>Make yourself happier</v>
      </c>
      <c r="G20" s="371"/>
      <c r="I20" s="369">
        <v>2</v>
      </c>
      <c r="J20" s="370" t="str">
        <f>Badges!C150</f>
        <v>Keep it level</v>
      </c>
      <c r="K20" s="371"/>
      <c r="M20" s="369">
        <v>3</v>
      </c>
      <c r="N20" s="370" t="str">
        <f>Badges!C223</f>
        <v>Focus on play</v>
      </c>
      <c r="O20" s="371"/>
      <c r="Q20" s="369">
        <v>4</v>
      </c>
      <c r="R20" s="370" t="str">
        <f>Badges!C297</f>
        <v>Find fun in fiction</v>
      </c>
      <c r="S20" s="371"/>
    </row>
    <row r="21" spans="1:19" x14ac:dyDescent="0.2">
      <c r="A21" s="606" t="str">
        <f>Summary!A20</f>
        <v>Netiquette</v>
      </c>
      <c r="B21" s="607"/>
      <c r="C21" s="374" t="str">
        <f>IF(Badges!O352="C","C",IF(Badges!O352="P","P",""))</f>
        <v/>
      </c>
      <c r="E21" s="369"/>
      <c r="F21" s="370" t="str">
        <f>Badges!C77</f>
        <v>Get into a state of "flow"</v>
      </c>
      <c r="G21" s="372" t="str">
        <f>IF(Badges!O77="A","A"," ")</f>
        <v xml:space="preserve"> </v>
      </c>
      <c r="I21" s="369"/>
      <c r="J21" s="370" t="str">
        <f>Badges!C151</f>
        <v>Level up</v>
      </c>
      <c r="K21" s="372" t="str">
        <f>IF(Badges!O150="A","A"," ")</f>
        <v xml:space="preserve"> </v>
      </c>
      <c r="M21" s="369"/>
      <c r="N21" s="370" t="str">
        <f>Badges!C224</f>
        <v>Interview an educational toy or game</v>
      </c>
      <c r="O21" s="372" t="str">
        <f>IF(Badges!O224="A","A"," ")</f>
        <v xml:space="preserve"> </v>
      </c>
      <c r="Q21" s="369"/>
      <c r="R21" s="370" t="str">
        <f>Badges!C298</f>
        <v>From read to reality</v>
      </c>
      <c r="S21" s="372" t="str">
        <f>IF(Badges!O298="A","A"," ")</f>
        <v xml:space="preserve"> </v>
      </c>
    </row>
    <row r="22" spans="1:19" x14ac:dyDescent="0.2">
      <c r="A22" s="376"/>
      <c r="B22" s="377"/>
      <c r="C22" s="415"/>
      <c r="E22" s="369"/>
      <c r="F22" s="370" t="str">
        <f>Badges!C78</f>
        <v>Count three blessings</v>
      </c>
      <c r="G22" s="372" t="str">
        <f>IF(Badges!O78="A","A"," ")</f>
        <v xml:space="preserve"> </v>
      </c>
      <c r="I22" s="369"/>
      <c r="J22" s="370" t="str">
        <f>Badges!C152</f>
        <v>Make it right</v>
      </c>
      <c r="K22" s="372" t="str">
        <f>IF(Badges!O151="A","A"," ")</f>
        <v xml:space="preserve"> </v>
      </c>
      <c r="M22" s="369"/>
      <c r="N22" s="370" t="str">
        <f>Badges!C225</f>
        <v>Observe kids at a toy store for two</v>
      </c>
      <c r="O22" s="372" t="str">
        <f>IF(Badges!O225="A","A"," ")</f>
        <v xml:space="preserve"> </v>
      </c>
      <c r="Q22" s="369"/>
      <c r="R22" s="370" t="str">
        <f>Badges!C299</f>
        <v>From virtual to reality</v>
      </c>
      <c r="S22" s="372" t="str">
        <f>IF(Badges!O299="A","A"," ")</f>
        <v xml:space="preserve"> </v>
      </c>
    </row>
    <row r="23" spans="1:19" x14ac:dyDescent="0.2">
      <c r="A23" s="583" t="str">
        <f>Badges!B6</f>
        <v>Digital Movie Maker</v>
      </c>
      <c r="B23" s="584"/>
      <c r="C23" s="584"/>
      <c r="E23" s="369"/>
      <c r="F23" s="370" t="str">
        <f>Badges!C79</f>
        <v>Stop and smell the roses</v>
      </c>
      <c r="G23" s="372" t="str">
        <f>IF(Badges!O79="A","A"," ")</f>
        <v xml:space="preserve"> </v>
      </c>
      <c r="I23" s="369"/>
      <c r="J23" s="370" t="str">
        <f>Badges!C153</f>
        <v>Do a survey</v>
      </c>
      <c r="K23" s="372" t="str">
        <f>IF(Badges!O152="A","A"," ")</f>
        <v xml:space="preserve"> </v>
      </c>
      <c r="M23" s="369"/>
      <c r="N23" s="370" t="str">
        <f>Badges!C226</f>
        <v>Volunteer for at least two hours</v>
      </c>
      <c r="O23" s="372" t="str">
        <f>IF(Badges!O226="A","A"," ")</f>
        <v xml:space="preserve"> </v>
      </c>
      <c r="Q23" s="369"/>
      <c r="R23" s="370" t="str">
        <f>Badges!C300</f>
        <v>From board to reality</v>
      </c>
      <c r="S23" s="372" t="str">
        <f>IF(Badges!O300="A","A"," ")</f>
        <v xml:space="preserve"> </v>
      </c>
    </row>
    <row r="24" spans="1:19" x14ac:dyDescent="0.2">
      <c r="A24" s="369">
        <v>1</v>
      </c>
      <c r="B24" s="370" t="str">
        <f>Badges!C7</f>
        <v>Learn digital video basics</v>
      </c>
      <c r="C24" s="371"/>
      <c r="E24" s="369">
        <v>2</v>
      </c>
      <c r="F24" s="370" t="str">
        <f>Badges!C80</f>
        <v>Think differently for happiness</v>
      </c>
      <c r="G24" s="371"/>
      <c r="I24" s="369">
        <v>3</v>
      </c>
      <c r="J24" s="370" t="str">
        <f>Badges!C154</f>
        <v>Use a screwdriver</v>
      </c>
      <c r="K24" s="371"/>
      <c r="M24" s="369">
        <v>4</v>
      </c>
      <c r="N24" s="370" t="str">
        <f>Badges!C227</f>
        <v>Find potential employers</v>
      </c>
      <c r="O24" s="371"/>
      <c r="Q24" s="369">
        <v>5</v>
      </c>
      <c r="R24" s="370" t="str">
        <f>Badges!C301</f>
        <v>Stage your grand finale</v>
      </c>
      <c r="S24" s="371"/>
    </row>
    <row r="25" spans="1:19" x14ac:dyDescent="0.2">
      <c r="A25" s="369"/>
      <c r="B25" s="370" t="str">
        <f>Badges!C8</f>
        <v>Connect with a local expert to learn</v>
      </c>
      <c r="C25" s="372" t="str">
        <f>IF(Badges!O8="A","A"," ")</f>
        <v>A</v>
      </c>
      <c r="E25" s="369"/>
      <c r="F25" s="370" t="str">
        <f>Badges!C81</f>
        <v>Focus on what's realistic</v>
      </c>
      <c r="G25" s="372" t="str">
        <f>IF(Badges!O81="A","A"," ")</f>
        <v xml:space="preserve"> </v>
      </c>
      <c r="I25" s="369"/>
      <c r="J25" s="370" t="str">
        <f>Badges!C155</f>
        <v>Fix loose screws</v>
      </c>
      <c r="K25" s="372" t="str">
        <f>IF(Badges!O154="A","A"," ")</f>
        <v xml:space="preserve"> </v>
      </c>
      <c r="M25" s="369"/>
      <c r="N25" s="370" t="str">
        <f>Badges!C228</f>
        <v>Market yourself</v>
      </c>
      <c r="O25" s="372" t="str">
        <f>IF(Badges!O228="A","A"," ")</f>
        <v xml:space="preserve"> </v>
      </c>
      <c r="Q25" s="369"/>
      <c r="R25" s="370" t="str">
        <f>Badges!C302</f>
        <v>A puzzle pentathlon</v>
      </c>
      <c r="S25" s="372" t="str">
        <f>IF(Badges!O302="A","A"," ")</f>
        <v xml:space="preserve"> </v>
      </c>
    </row>
    <row r="26" spans="1:19" x14ac:dyDescent="0.2">
      <c r="A26" s="369"/>
      <c r="B26" s="370" t="str">
        <f>Badges!C9</f>
        <v>Take a class</v>
      </c>
      <c r="C26" s="372" t="str">
        <f>IF(Badges!O9="A","A"," ")</f>
        <v xml:space="preserve"> </v>
      </c>
      <c r="E26" s="369"/>
      <c r="F26" s="370" t="str">
        <f>Badges!C82</f>
        <v>Try to use your strengths</v>
      </c>
      <c r="G26" s="372" t="str">
        <f>IF(Badges!O82="A","A"," ")</f>
        <v xml:space="preserve"> </v>
      </c>
      <c r="I26" s="369"/>
      <c r="J26" s="370" t="str">
        <f>Badges!C156</f>
        <v>Attach it, detach it</v>
      </c>
      <c r="K26" s="372" t="str">
        <f>IF(Badges!O155="A","A"," ")</f>
        <v xml:space="preserve"> </v>
      </c>
      <c r="M26" s="369"/>
      <c r="N26" s="370" t="str">
        <f>Badges!C229</f>
        <v xml:space="preserve">Create a questionnaire to give to </v>
      </c>
      <c r="O26" s="372" t="str">
        <f>IF(Badges!O229="A","A"," ")</f>
        <v>A</v>
      </c>
      <c r="Q26" s="369"/>
      <c r="R26" s="370" t="str">
        <f>Badges!C303</f>
        <v>A relay pentathlon</v>
      </c>
      <c r="S26" s="372" t="str">
        <f>IF(Badges!O303="A","A"," ")</f>
        <v xml:space="preserve"> </v>
      </c>
    </row>
    <row r="27" spans="1:19" x14ac:dyDescent="0.2">
      <c r="A27" s="369"/>
      <c r="B27" s="370" t="str">
        <f>Badges!C10</f>
        <v>Teach yourself</v>
      </c>
      <c r="C27" s="372" t="str">
        <f>IF(Badges!O10="A","A"," ")</f>
        <v xml:space="preserve"> </v>
      </c>
      <c r="E27" s="369"/>
      <c r="F27" s="370" t="str">
        <f>Badges!C79</f>
        <v>Stop and smell the roses</v>
      </c>
      <c r="G27" s="372" t="str">
        <f>IF(Badges!O83="A","A"," ")</f>
        <v xml:space="preserve"> </v>
      </c>
      <c r="I27" s="369"/>
      <c r="J27" s="370" t="str">
        <f>Badges!C157</f>
        <v>Build with a screwdriver</v>
      </c>
      <c r="K27" s="372" t="str">
        <f>IF(Badges!O156="A","A"," ")</f>
        <v xml:space="preserve"> </v>
      </c>
      <c r="M27" s="369"/>
      <c r="N27" s="370" t="str">
        <f>Badges!C230</f>
        <v>Conduct interviews with potential</v>
      </c>
      <c r="O27" s="372" t="str">
        <f>IF(Badges!O230="A","A"," ")</f>
        <v xml:space="preserve"> </v>
      </c>
      <c r="Q27" s="369"/>
      <c r="R27" s="370" t="str">
        <f>Badges!C304</f>
        <v>A wheel pentathlon</v>
      </c>
      <c r="S27" s="372" t="str">
        <f>IF(Badges!O304="A","A"," ")</f>
        <v xml:space="preserve"> </v>
      </c>
    </row>
    <row r="28" spans="1:19" x14ac:dyDescent="0.2">
      <c r="A28" s="369">
        <v>2</v>
      </c>
      <c r="B28" s="370" t="str">
        <f>Badges!C11</f>
        <v>Film. Then film some more…</v>
      </c>
      <c r="C28" s="371"/>
      <c r="E28" s="369">
        <v>3</v>
      </c>
      <c r="F28" s="370" t="str">
        <f>Badges!C84</f>
        <v>Get happy through others</v>
      </c>
      <c r="G28" s="371"/>
      <c r="I28" s="369">
        <v>4</v>
      </c>
      <c r="J28" s="370" t="str">
        <f>Badges!C158</f>
        <v>Saw some wood</v>
      </c>
      <c r="K28" s="371"/>
      <c r="M28" s="369">
        <v>5</v>
      </c>
      <c r="N28" s="370" t="str">
        <f>Badges!C231</f>
        <v>Practice your babysitting skills</v>
      </c>
      <c r="O28" s="371"/>
      <c r="Q28" s="583" t="str">
        <f>Badges!B307</f>
        <v>Entrepreneur</v>
      </c>
      <c r="R28" s="584"/>
      <c r="S28" s="584"/>
    </row>
    <row r="29" spans="1:19" x14ac:dyDescent="0.2">
      <c r="A29" s="369"/>
      <c r="B29" s="370" t="str">
        <f>Badges!C12</f>
        <v>Film a sporting event</v>
      </c>
      <c r="C29" s="372" t="str">
        <f>IF(Badges!O12="A","A"," ")</f>
        <v xml:space="preserve"> </v>
      </c>
      <c r="E29" s="369"/>
      <c r="F29" s="370" t="str">
        <f>Badges!C85</f>
        <v>Make a gratitude visit</v>
      </c>
      <c r="G29" s="372" t="str">
        <f>IF(Badges!O85="A","A"," ")</f>
        <v xml:space="preserve"> </v>
      </c>
      <c r="I29" s="369"/>
      <c r="J29" s="370" t="str">
        <f>Badges!C159</f>
        <v>End the alphabet</v>
      </c>
      <c r="K29" s="372" t="str">
        <f>IF(Badges!O158="A","A"," ")</f>
        <v xml:space="preserve"> </v>
      </c>
      <c r="M29" s="369"/>
      <c r="N29" s="370" t="str">
        <f>Badges!C232</f>
        <v>Come prepared for a game</v>
      </c>
      <c r="O29" s="372" t="str">
        <f>IF(Badges!O232="A","A"," ")</f>
        <v xml:space="preserve"> </v>
      </c>
      <c r="Q29" s="369">
        <v>1</v>
      </c>
      <c r="R29" s="370" t="str">
        <f>Badges!C308</f>
        <v>Brainstorm business ideas</v>
      </c>
      <c r="S29" s="371"/>
    </row>
    <row r="30" spans="1:19" x14ac:dyDescent="0.2">
      <c r="A30" s="369"/>
      <c r="B30" s="370" t="str">
        <f>Badges!C13</f>
        <v>Film a celebration</v>
      </c>
      <c r="C30" s="372" t="str">
        <f>IF(Badges!O13="A","A"," ")</f>
        <v xml:space="preserve"> </v>
      </c>
      <c r="E30" s="369"/>
      <c r="F30" s="370" t="str">
        <f>Badges!C86</f>
        <v>Write a forgiveness letter</v>
      </c>
      <c r="G30" s="372" t="str">
        <f>IF(Badges!O86="A","A"," ")</f>
        <v xml:space="preserve"> </v>
      </c>
      <c r="I30" s="369"/>
      <c r="J30" s="370" t="str">
        <f>Badges!C160</f>
        <v>Square it off</v>
      </c>
      <c r="K30" s="372" t="str">
        <f>IF(Badges!O159="A","A"," ")</f>
        <v xml:space="preserve"> </v>
      </c>
      <c r="M30" s="369"/>
      <c r="N30" s="370" t="str">
        <f>Badges!C233</f>
        <v>Make a tasty snack</v>
      </c>
      <c r="O30" s="372" t="str">
        <f>IF(Badges!O233="A","A"," ")</f>
        <v xml:space="preserve"> </v>
      </c>
      <c r="Q30" s="369"/>
      <c r="R30" s="370" t="str">
        <f>Badges!C309</f>
        <v>Interview your client</v>
      </c>
      <c r="S30" s="372" t="str">
        <f>IF(Badges!O309="A","A"," ")</f>
        <v xml:space="preserve"> </v>
      </c>
    </row>
    <row r="31" spans="1:19" x14ac:dyDescent="0.2">
      <c r="A31" s="369"/>
      <c r="B31" s="370" t="str">
        <f>Badges!C14</f>
        <v>Film a day in your life</v>
      </c>
      <c r="C31" s="372" t="str">
        <f>IF(Badges!O14="A","A"," ")</f>
        <v>A</v>
      </c>
      <c r="E31" s="369"/>
      <c r="F31" s="370" t="str">
        <f>Badges!C83</f>
        <v>Be happy for others</v>
      </c>
      <c r="G31" s="372" t="str">
        <f>IF(Badges!O87="A","A"," ")</f>
        <v xml:space="preserve"> </v>
      </c>
      <c r="I31" s="369"/>
      <c r="J31" s="370" t="str">
        <f>Badges!C161</f>
        <v>Make a simple doll</v>
      </c>
      <c r="K31" s="372" t="str">
        <f>IF(Badges!O160="A","A"," ")</f>
        <v xml:space="preserve"> </v>
      </c>
      <c r="M31" s="369"/>
      <c r="N31" s="370" t="str">
        <f>Badges!C234</f>
        <v>Plan a fun craft</v>
      </c>
      <c r="O31" s="372" t="str">
        <f>IF(Badges!O234="A","A"," ")</f>
        <v xml:space="preserve"> </v>
      </c>
      <c r="Q31" s="369"/>
      <c r="R31" s="370" t="str">
        <f>Badges!C310</f>
        <v>Become a keen observer</v>
      </c>
      <c r="S31" s="372" t="str">
        <f>IF(Badges!O310="A","A"," ")</f>
        <v xml:space="preserve"> </v>
      </c>
    </row>
    <row r="32" spans="1:19" x14ac:dyDescent="0.2">
      <c r="A32" s="369">
        <v>3</v>
      </c>
      <c r="B32" s="370" t="str">
        <f>Badges!C15</f>
        <v>Pick the perfect subject</v>
      </c>
      <c r="C32" s="371"/>
      <c r="E32" s="369">
        <v>4</v>
      </c>
      <c r="F32" s="370" t="str">
        <f>Badges!C88</f>
        <v>Do a helpful happiness experiment</v>
      </c>
      <c r="G32" s="371"/>
      <c r="I32" s="369">
        <v>5</v>
      </c>
      <c r="J32" s="370" t="str">
        <f>Badges!C162</f>
        <v>Build something yourself</v>
      </c>
      <c r="K32" s="371"/>
      <c r="M32" s="583" t="str">
        <f>Badges!B238</f>
        <v>Night Owl</v>
      </c>
      <c r="N32" s="584"/>
      <c r="O32" s="584"/>
      <c r="Q32" s="369"/>
      <c r="R32" s="370" t="str">
        <f>Badges!C311</f>
        <v>Group brainstorm</v>
      </c>
      <c r="S32" s="372" t="str">
        <f>IF(Badges!O311="A","A"," ")</f>
        <v xml:space="preserve"> </v>
      </c>
    </row>
    <row r="33" spans="1:19" x14ac:dyDescent="0.2">
      <c r="A33" s="369"/>
      <c r="B33" s="370" t="str">
        <f>Badges!C16</f>
        <v>Share a scene from a book in the</v>
      </c>
      <c r="C33" s="372" t="str">
        <f>IF(Badges!O16="A","A"," ")</f>
        <v xml:space="preserve"> </v>
      </c>
      <c r="E33" s="369"/>
      <c r="F33" s="370" t="str">
        <f>Badges!C89</f>
        <v xml:space="preserve">Design your own five-question </v>
      </c>
      <c r="G33" s="372" t="str">
        <f>IF(Badges!O89="A","A"," ")</f>
        <v xml:space="preserve"> </v>
      </c>
      <c r="I33" s="369"/>
      <c r="J33" s="370" t="str">
        <f>Badges!C163</f>
        <v>Build with your expert</v>
      </c>
      <c r="K33" s="372" t="str">
        <f>IF(Badges!O162="A","A"," ")</f>
        <v xml:space="preserve"> </v>
      </c>
      <c r="M33" s="369">
        <v>1</v>
      </c>
      <c r="N33" s="370" t="str">
        <f>Badges!C239</f>
        <v>Take a field trip to explore the night</v>
      </c>
      <c r="O33" s="371"/>
      <c r="Q33" s="369">
        <v>2</v>
      </c>
      <c r="R33" s="370" t="str">
        <f>Badges!C312</f>
        <v>Improve one idea</v>
      </c>
      <c r="S33" s="371"/>
    </row>
    <row r="34" spans="1:19" x14ac:dyDescent="0.2">
      <c r="A34" s="369"/>
      <c r="B34" s="370" t="str">
        <f>Badges!C17</f>
        <v>Share a cause</v>
      </c>
      <c r="C34" s="372" t="str">
        <f>IF(Badges!O17="A","A"," ")</f>
        <v>A</v>
      </c>
      <c r="E34" s="369"/>
      <c r="F34" s="370" t="str">
        <f>Badges!C90</f>
        <v>Try quick polling</v>
      </c>
      <c r="G34" s="372" t="str">
        <f>IF(Badges!O90="A","A"," ")</f>
        <v xml:space="preserve"> </v>
      </c>
      <c r="I34" s="369"/>
      <c r="J34" s="370" t="str">
        <f>Badges!C164</f>
        <v>Build with home improvers</v>
      </c>
      <c r="K34" s="372" t="str">
        <f>IF(Badges!O163="A","A"," ")</f>
        <v xml:space="preserve"> </v>
      </c>
      <c r="M34" s="369"/>
      <c r="N34" s="370" t="str">
        <f>Badges!C240</f>
        <v>Share night art</v>
      </c>
      <c r="O34" s="372" t="str">
        <f>IF(Badges!O240="A","A"," ")</f>
        <v xml:space="preserve"> </v>
      </c>
      <c r="Q34" s="369"/>
      <c r="R34" s="370" t="str">
        <f>Badges!C313</f>
        <v>Divide your idea into different parts</v>
      </c>
      <c r="S34" s="372" t="str">
        <f>IF(Badges!O313="A","A"," ")</f>
        <v xml:space="preserve"> </v>
      </c>
    </row>
    <row r="35" spans="1:19" x14ac:dyDescent="0.2">
      <c r="A35" s="369"/>
      <c r="B35" s="370" t="str">
        <f>Badges!C18</f>
        <v>Share a family story</v>
      </c>
      <c r="C35" s="372" t="str">
        <f>IF(Badges!O18="A","A"," ")</f>
        <v xml:space="preserve"> </v>
      </c>
      <c r="E35" s="369"/>
      <c r="F35" s="370" t="str">
        <f>Badges!C87</f>
        <v>Make something meaningful</v>
      </c>
      <c r="G35" s="372" t="str">
        <f>IF(Badges!O91="A","A"," ")</f>
        <v xml:space="preserve"> </v>
      </c>
      <c r="I35" s="369"/>
      <c r="J35" s="370" t="str">
        <f>Badges!C165</f>
        <v>Build at a craft store or artisan</v>
      </c>
      <c r="K35" s="372" t="str">
        <f>IF(Badges!O164="A","A"," ")</f>
        <v xml:space="preserve"> </v>
      </c>
      <c r="M35" s="369"/>
      <c r="N35" s="370" t="str">
        <f>Badges!C241</f>
        <v>Get into nightlife</v>
      </c>
      <c r="O35" s="372" t="str">
        <f>IF(Badges!O241="A","A"," ")</f>
        <v xml:space="preserve"> </v>
      </c>
      <c r="Q35" s="369"/>
      <c r="R35" s="370" t="str">
        <f>Badges!C314</f>
        <v>Beat your competitors</v>
      </c>
      <c r="S35" s="372" t="str">
        <f>IF(Badges!O314="A","A"," ")</f>
        <v xml:space="preserve"> </v>
      </c>
    </row>
    <row r="36" spans="1:19" ht="12.75" customHeight="1" x14ac:dyDescent="0.2">
      <c r="A36" s="369">
        <v>4</v>
      </c>
      <c r="B36" s="370" t="str">
        <f>Badges!C19</f>
        <v>Action</v>
      </c>
      <c r="C36" s="371"/>
      <c r="E36" s="369">
        <v>5</v>
      </c>
      <c r="F36" s="370" t="str">
        <f>Badges!C92</f>
        <v>Create a happiness action plan</v>
      </c>
      <c r="G36" s="371"/>
      <c r="I36" s="583" t="str">
        <f>Badges!B168</f>
        <v>Special Agent</v>
      </c>
      <c r="J36" s="584"/>
      <c r="K36" s="584"/>
      <c r="M36" s="369"/>
      <c r="N36" s="370" t="str">
        <f>Badges!C242</f>
        <v>Go solar (or luncar, or …</v>
      </c>
      <c r="O36" s="372" t="str">
        <f>IF(Badges!O242="A","A"," ")</f>
        <v xml:space="preserve"> </v>
      </c>
      <c r="Q36" s="369"/>
      <c r="R36" s="370" t="str">
        <f>Badges!C315</f>
        <v>Use a "guideline."</v>
      </c>
      <c r="S36" s="372" t="str">
        <f>IF(Badges!O315="A","A"," ")</f>
        <v xml:space="preserve"> </v>
      </c>
    </row>
    <row r="37" spans="1:19" ht="12.75" customHeight="1" x14ac:dyDescent="0.2">
      <c r="A37" s="369"/>
      <c r="B37" s="370" t="str">
        <f>Badges!C20</f>
        <v>Work solo</v>
      </c>
      <c r="C37" s="372" t="str">
        <f>IF(Badges!O20="A","A"," ")</f>
        <v xml:space="preserve"> </v>
      </c>
      <c r="E37" s="369"/>
      <c r="F37" s="370" t="str">
        <f>Badges!C93</f>
        <v>Find a happiness helper</v>
      </c>
      <c r="G37" s="372" t="str">
        <f>IF(Badges!O93="A","A"," ")</f>
        <v xml:space="preserve"> </v>
      </c>
      <c r="I37" s="369">
        <v>1</v>
      </c>
      <c r="J37" s="370" t="str">
        <f>Badges!C169</f>
        <v>Investigate investigation</v>
      </c>
      <c r="K37" s="371"/>
      <c r="M37" s="369">
        <v>2</v>
      </c>
      <c r="N37" s="370" t="str">
        <f>Badges!C243</f>
        <v>Tour your world after dark</v>
      </c>
      <c r="O37" s="371"/>
      <c r="Q37" s="369">
        <v>3</v>
      </c>
      <c r="R37" s="370" t="str">
        <f>Badges!C316</f>
        <v>Get into the financial side of things</v>
      </c>
      <c r="S37" s="371"/>
    </row>
    <row r="38" spans="1:19" x14ac:dyDescent="0.2">
      <c r="A38" s="369"/>
      <c r="B38" s="370" t="str">
        <f>Badges!C21</f>
        <v>Work with friends</v>
      </c>
      <c r="C38" s="372" t="str">
        <f>IF(Badges!O21="A","A"," ")</f>
        <v>A</v>
      </c>
      <c r="E38" s="369"/>
      <c r="F38" s="370" t="str">
        <f>Badges!C94</f>
        <v>Create an inspiration collage with</v>
      </c>
      <c r="G38" s="372" t="str">
        <f>IF(Badges!O94="A","A"," ")</f>
        <v xml:space="preserve"> </v>
      </c>
      <c r="I38" s="369"/>
      <c r="J38" s="370" t="str">
        <f>Badges!C170</f>
        <v>Organize a CSI-themed night for</v>
      </c>
      <c r="K38" s="372" t="str">
        <f>IF(Badges!O170="A","A"," ")</f>
        <v xml:space="preserve"> </v>
      </c>
      <c r="M38" s="369"/>
      <c r="N38" s="370" t="str">
        <f>Badges!C244</f>
        <v>Tour your neighborhood at night</v>
      </c>
      <c r="O38" s="372" t="str">
        <f>IF(Badges!O244="A","A"," ")</f>
        <v xml:space="preserve"> </v>
      </c>
      <c r="Q38" s="369"/>
      <c r="R38" s="370" t="str">
        <f>Badges!C317</f>
        <v>Seed money</v>
      </c>
      <c r="S38" s="372" t="str">
        <f>IF(Badges!O317="A","A"," ")</f>
        <v xml:space="preserve"> </v>
      </c>
    </row>
    <row r="39" spans="1:19" x14ac:dyDescent="0.2">
      <c r="A39" s="369"/>
      <c r="B39" s="370" t="str">
        <f>Badges!C22</f>
        <v>Work with a mentor</v>
      </c>
      <c r="C39" s="372" t="str">
        <f>IF(Badges!O22="A","A"," ")</f>
        <v xml:space="preserve"> </v>
      </c>
      <c r="E39" s="369"/>
      <c r="F39" s="370" t="str">
        <f>Badges!C91</f>
        <v>Focus on one friend</v>
      </c>
      <c r="G39" s="372" t="str">
        <f>IF(Badges!O95="A","A"," ")</f>
        <v xml:space="preserve"> </v>
      </c>
      <c r="I39" s="369"/>
      <c r="J39" s="370" t="str">
        <f>Badges!C171</f>
        <v>Host an "Identity Crisis" party</v>
      </c>
      <c r="K39" s="372" t="str">
        <f>IF(Badges!O171="A","A"," ")</f>
        <v xml:space="preserve"> </v>
      </c>
      <c r="M39" s="369"/>
      <c r="N39" s="370" t="str">
        <f>Badges!C245</f>
        <v>Visit a park, trail, lake, stream, or</v>
      </c>
      <c r="O39" s="372" t="str">
        <f>IF(Badges!O245="A","A"," ")</f>
        <v xml:space="preserve"> </v>
      </c>
      <c r="Q39" s="369"/>
      <c r="R39" s="370" t="str">
        <f>Badges!C318</f>
        <v>Business models</v>
      </c>
      <c r="S39" s="372" t="str">
        <f>IF(Badges!O318="A","A"," ")</f>
        <v xml:space="preserve"> </v>
      </c>
    </row>
    <row r="40" spans="1:19" x14ac:dyDescent="0.2">
      <c r="A40" s="369">
        <v>5</v>
      </c>
      <c r="B40" s="370" t="str">
        <f>Badges!C23</f>
        <v>Edit and premiere your movie</v>
      </c>
      <c r="C40" s="371"/>
      <c r="E40" s="583" t="str">
        <f>Badges!B98</f>
        <v>Screenwriter</v>
      </c>
      <c r="F40" s="616"/>
      <c r="G40" s="616"/>
      <c r="I40" s="369"/>
      <c r="J40" s="370" t="str">
        <f>Badges!C172</f>
        <v>Play Jane Bond</v>
      </c>
      <c r="K40" s="372" t="str">
        <f>IF(Badges!O172="A","A"," ")</f>
        <v xml:space="preserve"> </v>
      </c>
      <c r="M40" s="369"/>
      <c r="N40" s="370" t="str">
        <f>Badges!C246</f>
        <v>Visit a place that's open 24 hours</v>
      </c>
      <c r="O40" s="372" t="str">
        <f>IF(Badges!O246="A","A"," ")</f>
        <v xml:space="preserve"> </v>
      </c>
      <c r="Q40" s="369"/>
      <c r="R40" s="370" t="str">
        <f>Badges!C319</f>
        <v>Merchandising</v>
      </c>
      <c r="S40" s="372" t="str">
        <f>IF(Badges!O319="A","A"," ")</f>
        <v xml:space="preserve"> </v>
      </c>
    </row>
    <row r="41" spans="1:19" x14ac:dyDescent="0.2">
      <c r="A41" s="369"/>
      <c r="B41" s="370" t="str">
        <f>Badges!C24</f>
        <v>Add a sound track</v>
      </c>
      <c r="C41" s="372" t="str">
        <f>IF(Badges!O24="A","A"," ")</f>
        <v>A</v>
      </c>
      <c r="E41" s="369">
        <v>1</v>
      </c>
      <c r="F41" s="370" t="str">
        <f>Badges!C99</f>
        <v>Decide what makes a good script</v>
      </c>
      <c r="G41" s="371"/>
      <c r="I41" s="369">
        <v>2</v>
      </c>
      <c r="J41" s="370" t="str">
        <f>Badges!C173</f>
        <v>Reveal reality</v>
      </c>
      <c r="K41" s="371"/>
      <c r="M41" s="369">
        <v>3</v>
      </c>
      <c r="N41" s="370" t="str">
        <f>Badges!C247</f>
        <v>Meet people who work night hours</v>
      </c>
      <c r="O41" s="371"/>
      <c r="Q41" s="369">
        <v>4</v>
      </c>
      <c r="R41" s="370" t="str">
        <f>Badges!C320</f>
        <v>Imagine creating a business</v>
      </c>
      <c r="S41" s="371"/>
    </row>
    <row r="42" spans="1:19" ht="12.75" customHeight="1" x14ac:dyDescent="0.2">
      <c r="A42" s="369"/>
      <c r="B42" s="370" t="str">
        <f>Badges!C25</f>
        <v>Add a title and credits</v>
      </c>
      <c r="C42" s="372" t="str">
        <f>IF(Badges!O25="A","A"," ")</f>
        <v xml:space="preserve"> </v>
      </c>
      <c r="E42" s="369"/>
      <c r="F42" s="370" t="str">
        <f>Badges!C100</f>
        <v xml:space="preserve">Watch one movie or three shows in </v>
      </c>
      <c r="G42" s="372" t="str">
        <f>IF(Badges!O100="A","A"," ")</f>
        <v xml:space="preserve"> </v>
      </c>
      <c r="I42" s="369"/>
      <c r="J42" s="370" t="str">
        <f>Badges!C174</f>
        <v>Interview someone in forensics</v>
      </c>
      <c r="K42" s="372" t="str">
        <f>IF(Badges!O174="A","A"," ")</f>
        <v xml:space="preserve"> </v>
      </c>
      <c r="M42" s="369"/>
      <c r="N42" s="370" t="str">
        <f>Badges!C248</f>
        <v>Be an investigative reporter</v>
      </c>
      <c r="O42" s="372" t="str">
        <f>IF(Badges!O248="A","A"," ")</f>
        <v xml:space="preserve"> </v>
      </c>
      <c r="Q42" s="369"/>
      <c r="R42" s="370" t="str">
        <f>Badges!C321</f>
        <v>Write up a five-point business plan</v>
      </c>
      <c r="S42" s="372" t="str">
        <f>IF(Badges!O321="A","A"," ")</f>
        <v xml:space="preserve"> </v>
      </c>
    </row>
    <row r="43" spans="1:19" ht="12.75" customHeight="1" x14ac:dyDescent="0.2">
      <c r="A43" s="369"/>
      <c r="B43" s="370" t="str">
        <f>Badges!C26</f>
        <v>Add transitions</v>
      </c>
      <c r="C43" s="372" t="str">
        <f>IF(Badges!O26="A","A"," ")</f>
        <v xml:space="preserve"> </v>
      </c>
      <c r="E43" s="369"/>
      <c r="F43" s="370" t="str">
        <f>Badges!C101</f>
        <v>Host a script-dissection party with</v>
      </c>
      <c r="G43" s="372" t="str">
        <f>IF(Badges!O101="A","A"," ")</f>
        <v xml:space="preserve"> </v>
      </c>
      <c r="I43" s="369"/>
      <c r="J43" s="370" t="str">
        <f>Badges!C175</f>
        <v>Try the eyewitness challenge</v>
      </c>
      <c r="K43" s="372" t="str">
        <f>IF(Badges!O175="A","A"," ")</f>
        <v xml:space="preserve"> </v>
      </c>
      <c r="M43" s="369"/>
      <c r="N43" s="370" t="str">
        <f>Badges!C249</f>
        <v>Take part in the night shift</v>
      </c>
      <c r="O43" s="372" t="str">
        <f>IF(Badges!O249="A","A"," ")</f>
        <v xml:space="preserve"> </v>
      </c>
      <c r="Q43" s="369"/>
      <c r="R43" s="370" t="str">
        <f>Badges!C322</f>
        <v>Develop your "pitch."</v>
      </c>
      <c r="S43" s="372" t="str">
        <f>IF(Badges!O322="A","A"," ")</f>
        <v xml:space="preserve"> </v>
      </c>
    </row>
    <row r="44" spans="1:19" x14ac:dyDescent="0.2">
      <c r="A44" s="583" t="str">
        <f>Badges!B29</f>
        <v>Eating for Beauty</v>
      </c>
      <c r="B44" s="584"/>
      <c r="C44" s="584"/>
      <c r="E44" s="369"/>
      <c r="F44" s="370" t="str">
        <f>Badges!C102</f>
        <v>Read two scripts</v>
      </c>
      <c r="G44" s="372" t="str">
        <f>IF(Badges!O102="A","A"," ")</f>
        <v xml:space="preserve"> </v>
      </c>
      <c r="I44" s="369"/>
      <c r="J44" s="370" t="str">
        <f>Badges!C176</f>
        <v>Make some impressions</v>
      </c>
      <c r="K44" s="372" t="str">
        <f>IF(Badges!O176="A","A"," ")</f>
        <v xml:space="preserve"> </v>
      </c>
      <c r="M44" s="369"/>
      <c r="N44" s="370" t="str">
        <f>Badges!C250</f>
        <v>Create a photo essay</v>
      </c>
      <c r="O44" s="372" t="str">
        <f>IF(Badges!O250="A","A"," ")</f>
        <v xml:space="preserve"> </v>
      </c>
      <c r="Q44" s="369"/>
      <c r="R44" s="370" t="str">
        <f>Badges!C323</f>
        <v>Make a mock up of an</v>
      </c>
      <c r="S44" s="372" t="str">
        <f>IF(Badges!O323="A","A"," ")</f>
        <v xml:space="preserve"> </v>
      </c>
    </row>
    <row r="45" spans="1:19" x14ac:dyDescent="0.2">
      <c r="A45" s="369">
        <v>1</v>
      </c>
      <c r="B45" s="370" t="str">
        <f>Badges!C30</f>
        <v>Know how good nutrition helps your</v>
      </c>
      <c r="C45" s="371"/>
      <c r="E45" s="369">
        <v>2</v>
      </c>
      <c r="F45" s="370" t="str">
        <f>Badges!C103</f>
        <v>Come up with an idea for a story</v>
      </c>
      <c r="G45" s="371"/>
      <c r="I45" s="369">
        <v>3</v>
      </c>
      <c r="J45" s="370" t="str">
        <f>Badges!C177</f>
        <v xml:space="preserve">Try the science  </v>
      </c>
      <c r="K45" s="371"/>
      <c r="M45" s="369">
        <v>4</v>
      </c>
      <c r="N45" s="370" t="str">
        <f>Badges!C251</f>
        <v>Explore nature at night</v>
      </c>
      <c r="O45" s="371"/>
      <c r="Q45" s="369">
        <v>5</v>
      </c>
      <c r="R45" s="370" t="str">
        <f>Badges!C324</f>
        <v>Practice sharing your business</v>
      </c>
      <c r="S45" s="371"/>
    </row>
    <row r="46" spans="1:19" x14ac:dyDescent="0.2">
      <c r="A46" s="369"/>
      <c r="B46" s="370" t="str">
        <f>Badges!C31</f>
        <v>Eat by color</v>
      </c>
      <c r="C46" s="372" t="str">
        <f>IF(Badges!O31="A","A"," ")</f>
        <v xml:space="preserve"> </v>
      </c>
      <c r="E46" s="369"/>
      <c r="F46" s="370" t="str">
        <f>Badges!C104</f>
        <v>Look into your own life</v>
      </c>
      <c r="G46" s="372" t="str">
        <f>IF(Badges!O104="A","A"," ")</f>
        <v xml:space="preserve"> </v>
      </c>
      <c r="I46" s="369"/>
      <c r="J46" s="370" t="str">
        <f>Badges!C178</f>
        <v>Forensic chemistry</v>
      </c>
      <c r="K46" s="372" t="str">
        <f>IF(Badges!O178="A","A"," ")</f>
        <v xml:space="preserve"> </v>
      </c>
      <c r="M46" s="369"/>
      <c r="N46" s="370" t="str">
        <f>Badges!C252</f>
        <v>Examine the night sky</v>
      </c>
      <c r="O46" s="372" t="str">
        <f>IF(Badges!O252="A","A"," ")</f>
        <v xml:space="preserve"> </v>
      </c>
      <c r="Q46" s="369"/>
      <c r="R46" s="370" t="str">
        <f>Badges!C325</f>
        <v>Present your idea to someone who</v>
      </c>
      <c r="S46" s="372" t="str">
        <f>IF(Badges!O325="A","A"," ")</f>
        <v xml:space="preserve"> </v>
      </c>
    </row>
    <row r="47" spans="1:19" x14ac:dyDescent="0.2">
      <c r="A47" s="369"/>
      <c r="B47" s="370" t="str">
        <f>Badges!C32</f>
        <v>Have a food-log challenge with</v>
      </c>
      <c r="C47" s="372" t="str">
        <f>IF(Badges!O32="A","A"," ")</f>
        <v xml:space="preserve"> </v>
      </c>
      <c r="E47" s="369"/>
      <c r="F47" s="370" t="str">
        <f>Badges!C105</f>
        <v>Add to a story you already know</v>
      </c>
      <c r="G47" s="372" t="str">
        <f>IF(Badges!O105="A","A"," ")</f>
        <v xml:space="preserve"> </v>
      </c>
      <c r="I47" s="369"/>
      <c r="J47" s="370" t="str">
        <f>Badges!C179</f>
        <v>Forensic physics</v>
      </c>
      <c r="K47" s="372" t="str">
        <f>IF(Badges!O179="A","A"," ")</f>
        <v xml:space="preserve"> </v>
      </c>
      <c r="M47" s="369"/>
      <c r="N47" s="370" t="str">
        <f>Badges!C253</f>
        <v>Create a nocturnal animal</v>
      </c>
      <c r="O47" s="372" t="str">
        <f>IF(Badges!O253="A","A"," ")</f>
        <v xml:space="preserve"> </v>
      </c>
      <c r="Q47" s="369"/>
      <c r="R47" s="370" t="str">
        <f>Badges!C326</f>
        <v>Present to an expert</v>
      </c>
      <c r="S47" s="372" t="str">
        <f>IF(Badges!O326="A","A"," ")</f>
        <v xml:space="preserve"> </v>
      </c>
    </row>
    <row r="48" spans="1:19" x14ac:dyDescent="0.2">
      <c r="A48" s="369"/>
      <c r="B48" s="370" t="str">
        <f>Badges!C33</f>
        <v>Make your own food pyramid</v>
      </c>
      <c r="C48" s="372" t="str">
        <f>IF(Badges!O33="A","A"," ")</f>
        <v xml:space="preserve"> </v>
      </c>
      <c r="E48" s="369"/>
      <c r="F48" s="370" t="str">
        <f>Badges!C106</f>
        <v>Play Story Maker</v>
      </c>
      <c r="G48" s="372" t="str">
        <f>IF(Badges!O106="A","A"," ")</f>
        <v xml:space="preserve"> </v>
      </c>
      <c r="I48" s="369"/>
      <c r="J48" s="370" t="str">
        <f>Badges!C180</f>
        <v>Forensic biology</v>
      </c>
      <c r="K48" s="372" t="str">
        <f>IF(Badges!O180="A","A"," ")</f>
        <v xml:space="preserve"> </v>
      </c>
      <c r="M48" s="369"/>
      <c r="N48" s="370" t="str">
        <f>Badges!C254</f>
        <v>Sketch a landscape plan for your</v>
      </c>
      <c r="O48" s="372" t="str">
        <f>IF(Badges!O254="A","A"," ")</f>
        <v xml:space="preserve"> </v>
      </c>
      <c r="Q48" s="369"/>
      <c r="R48" s="370" t="str">
        <f>Badges!C327</f>
        <v>Gather a group of clients</v>
      </c>
      <c r="S48" s="372" t="str">
        <f>IF(Badges!O327="A","A"," ")</f>
        <v xml:space="preserve"> </v>
      </c>
    </row>
    <row r="49" spans="1:19" x14ac:dyDescent="0.2">
      <c r="A49" s="369">
        <v>2</v>
      </c>
      <c r="B49" s="370" t="str">
        <f>Badges!C34</f>
        <v>Find out how what you eat affects</v>
      </c>
      <c r="C49" s="371"/>
      <c r="E49" s="369">
        <v>3</v>
      </c>
      <c r="F49" s="370" t="str">
        <f>Badges!C107</f>
        <v>Get to know your characters</v>
      </c>
      <c r="G49" s="371"/>
      <c r="I49" s="369">
        <v>4</v>
      </c>
      <c r="J49" s="370" t="str">
        <f>Badges!C181</f>
        <v>Key in to body language</v>
      </c>
      <c r="K49" s="371"/>
      <c r="M49" s="369">
        <v>5</v>
      </c>
      <c r="N49" s="370" t="str">
        <f>Badges!C255</f>
        <v>Host the Extreme Nighttime Party</v>
      </c>
      <c r="O49" s="371"/>
      <c r="Q49" s="583" t="str">
        <f>Badges!B330</f>
        <v>Netiquette</v>
      </c>
      <c r="R49" s="584"/>
      <c r="S49" s="584"/>
    </row>
    <row r="50" spans="1:19" x14ac:dyDescent="0.2">
      <c r="A50" s="369"/>
      <c r="B50" s="370" t="str">
        <f>Badges!C35</f>
        <v>Get enough water</v>
      </c>
      <c r="C50" s="372" t="str">
        <f>IF(Badges!O35="A","A"," ")</f>
        <v xml:space="preserve"> </v>
      </c>
      <c r="E50" s="369"/>
      <c r="F50" s="370" t="str">
        <f>Badges!C108</f>
        <v>Spend some time people watching</v>
      </c>
      <c r="G50" s="372" t="str">
        <f>IF(Badges!O108="A","A"," ")</f>
        <v xml:space="preserve"> </v>
      </c>
      <c r="I50" s="369"/>
      <c r="J50" s="370" t="str">
        <f>Badges!C182</f>
        <v>Find out about "tells"</v>
      </c>
      <c r="K50" s="372" t="str">
        <f>IF(Badges!O182="A","A"," ")</f>
        <v xml:space="preserve"> </v>
      </c>
      <c r="M50" s="369"/>
      <c r="N50" s="370" t="str">
        <f>Badges!C256</f>
        <v>A "night" activity for younger Girl</v>
      </c>
      <c r="O50" s="372" t="str">
        <f>IF(Badges!O256="A","A"," ")</f>
        <v xml:space="preserve"> </v>
      </c>
      <c r="Q50" s="369">
        <v>1</v>
      </c>
      <c r="R50" s="370" t="str">
        <f>Badges!C331</f>
        <v>Explore "oops!" and "wow!"</v>
      </c>
      <c r="S50" s="371"/>
    </row>
    <row r="51" spans="1:19" x14ac:dyDescent="0.2">
      <c r="A51" s="369"/>
      <c r="B51" s="370" t="str">
        <f>Badges!C36</f>
        <v>Make a Top 10 list of antioxidant-</v>
      </c>
      <c r="C51" s="372" t="str">
        <f>IF(Badges!O36="A","A"," ")</f>
        <v xml:space="preserve"> </v>
      </c>
      <c r="E51" s="369"/>
      <c r="F51" s="370" t="str">
        <f>Badges!C109</f>
        <v>Exaggerate details about people</v>
      </c>
      <c r="G51" s="372" t="str">
        <f>IF(Badges!O109="A","A"," ")</f>
        <v xml:space="preserve"> </v>
      </c>
      <c r="I51" s="369"/>
      <c r="J51" s="370" t="str">
        <f>Badges!C183</f>
        <v>Research body language</v>
      </c>
      <c r="K51" s="372" t="str">
        <f>IF(Badges!O183="A","A"," ")</f>
        <v xml:space="preserve"> </v>
      </c>
      <c r="M51" s="369"/>
      <c r="N51" s="370" t="str">
        <f>Badges!C257</f>
        <v>A "Power Down!" night</v>
      </c>
      <c r="O51" s="372" t="str">
        <f>IF(Badges!O257="A","A"," ")</f>
        <v xml:space="preserve"> </v>
      </c>
      <c r="Q51" s="369"/>
      <c r="R51" s="370" t="str">
        <f>Badges!C332</f>
        <v>Brainstorm some "oops" and "wow"</v>
      </c>
      <c r="S51" s="372" t="str">
        <f>IF(Badges!O332="A","A"," ")</f>
        <v xml:space="preserve"> </v>
      </c>
    </row>
    <row r="52" spans="1:19" x14ac:dyDescent="0.2">
      <c r="A52" s="369"/>
      <c r="B52" s="370" t="str">
        <f>Badges!C37</f>
        <v>Do a grocery-store scavenger hunt</v>
      </c>
      <c r="C52" s="372" t="str">
        <f>IF(Badges!O37="A","A"," ")</f>
        <v xml:space="preserve"> </v>
      </c>
      <c r="E52" s="369"/>
      <c r="F52" s="370" t="str">
        <f>Badges!C110</f>
        <v>Mix and match</v>
      </c>
      <c r="G52" s="372" t="str">
        <f>IF(Badges!O110="A","A"," ")</f>
        <v xml:space="preserve"> </v>
      </c>
      <c r="I52" s="369"/>
      <c r="J52" s="370" t="str">
        <f>Badges!C184</f>
        <v>Check out voice analysis</v>
      </c>
      <c r="K52" s="372" t="str">
        <f>IF(Badges!O184="A","A"," ")</f>
        <v xml:space="preserve"> </v>
      </c>
      <c r="M52" s="369"/>
      <c r="N52" s="370" t="str">
        <f>Badges!C258</f>
        <v>A nighttime legend</v>
      </c>
      <c r="O52" s="372" t="str">
        <f>IF(Badges!O258="A","A"," ")</f>
        <v xml:space="preserve"> </v>
      </c>
      <c r="Q52" s="369"/>
      <c r="R52" s="370" t="str">
        <f>Badges!C333</f>
        <v>Interview someone with a job that</v>
      </c>
      <c r="S52" s="372" t="str">
        <f>IF(Badges!O333="A","A"," ")</f>
        <v xml:space="preserve"> </v>
      </c>
    </row>
    <row r="53" spans="1:19" x14ac:dyDescent="0.2">
      <c r="A53" s="369">
        <v>3</v>
      </c>
      <c r="B53" s="370" t="str">
        <f>Badges!C38</f>
        <v>Explore how your diet affects your</v>
      </c>
      <c r="C53" s="371"/>
      <c r="E53" s="369">
        <v>4</v>
      </c>
      <c r="F53" s="370" t="str">
        <f>Badges!C111</f>
        <v>Build the plot</v>
      </c>
      <c r="G53" s="371"/>
      <c r="I53" s="369">
        <v>5</v>
      </c>
      <c r="J53" s="370" t="str">
        <f>Badges!C185</f>
        <v>Practice the art of detection</v>
      </c>
      <c r="K53" s="371"/>
      <c r="M53" s="583" t="str">
        <f>Badges!B261</f>
        <v>Animal Helpers</v>
      </c>
      <c r="N53" s="584"/>
      <c r="O53" s="584"/>
      <c r="Q53" s="369"/>
      <c r="R53" s="370" t="str">
        <f>Badges!C334</f>
        <v>Read four published stories</v>
      </c>
      <c r="S53" s="372" t="str">
        <f>IF(Badges!O334="A","A"," ")</f>
        <v xml:space="preserve"> </v>
      </c>
    </row>
    <row r="54" spans="1:19" x14ac:dyDescent="0.2">
      <c r="A54" s="369"/>
      <c r="B54" s="370" t="str">
        <f>Badges!C39</f>
        <v>Food makeovers</v>
      </c>
      <c r="C54" s="372" t="str">
        <f>IF(Badges!O39="A","A"," ")</f>
        <v xml:space="preserve"> </v>
      </c>
      <c r="E54" s="369"/>
      <c r="F54" s="370" t="str">
        <f>Badges!C112</f>
        <v>Fill out the worksheet using your</v>
      </c>
      <c r="G54" s="372" t="str">
        <f>IF(Badges!O112="A","A"," ")</f>
        <v xml:space="preserve"> </v>
      </c>
      <c r="I54" s="369"/>
      <c r="J54" s="370" t="str">
        <f>Badges!C186</f>
        <v>Write a scene or script for your own</v>
      </c>
      <c r="K54" s="372" t="str">
        <f>IF(Badges!O186="A","A"," ")</f>
        <v xml:space="preserve"> </v>
      </c>
      <c r="M54" s="369">
        <v>1</v>
      </c>
      <c r="N54" s="370" t="str">
        <f>Badges!C262</f>
        <v>Explore the connection between</v>
      </c>
      <c r="O54" s="371"/>
      <c r="Q54" s="369">
        <v>2</v>
      </c>
      <c r="R54" s="370" t="str">
        <f>Badges!C335</f>
        <v>Dig into stories of "ouch" -and repair</v>
      </c>
      <c r="S54" s="371"/>
    </row>
    <row r="55" spans="1:19" x14ac:dyDescent="0.2">
      <c r="A55" s="369"/>
      <c r="B55" s="370" t="str">
        <f>Badges!C40</f>
        <v>Sugar detective</v>
      </c>
      <c r="C55" s="372" t="str">
        <f>IF(Badges!O40="A","A"," ")</f>
        <v xml:space="preserve"> </v>
      </c>
      <c r="E55" s="369"/>
      <c r="F55" s="370" t="str">
        <f>Badges!C113</f>
        <v>Find your plot twists in the news</v>
      </c>
      <c r="G55" s="372" t="str">
        <f>IF(Badges!O113="A","A"," ")</f>
        <v xml:space="preserve"> </v>
      </c>
      <c r="I55" s="369"/>
      <c r="J55" s="370" t="str">
        <f>Badges!C187</f>
        <v>Sketch or sculpt a "suspect" or</v>
      </c>
      <c r="K55" s="372" t="str">
        <f>IF(Badges!O187="A","A"," ")</f>
        <v xml:space="preserve"> </v>
      </c>
      <c r="M55" s="369"/>
      <c r="N55" s="370" t="str">
        <f>Badges!C263</f>
        <v>Find out how views of animals have</v>
      </c>
      <c r="O55" s="372" t="str">
        <f>IF(Badges!O263="A","A"," ")</f>
        <v xml:space="preserve"> </v>
      </c>
      <c r="Q55" s="369"/>
      <c r="R55" s="370" t="str">
        <f>Badges!C336</f>
        <v>Go through your last 50 texts</v>
      </c>
      <c r="S55" s="372" t="str">
        <f>IF(Badges!O336="A","A"," ")</f>
        <v xml:space="preserve"> </v>
      </c>
    </row>
    <row r="56" spans="1:19" x14ac:dyDescent="0.2">
      <c r="A56" s="369"/>
      <c r="B56" s="370" t="str">
        <f>Badges!C41</f>
        <v>Chemical detective</v>
      </c>
      <c r="C56" s="372" t="str">
        <f>IF(Badges!O41="A","A"," ")</f>
        <v xml:space="preserve"> </v>
      </c>
      <c r="E56" s="369"/>
      <c r="F56" s="370" t="str">
        <f>Badges!C114</f>
        <v>Use plot twists from a familiar story</v>
      </c>
      <c r="G56" s="372" t="str">
        <f>IF(Badges!O114="A","A"," ")</f>
        <v xml:space="preserve"> </v>
      </c>
      <c r="I56" s="369"/>
      <c r="J56" s="370" t="str">
        <f>Badges!C188</f>
        <v>Create or re-create a spy scenario</v>
      </c>
      <c r="K56" s="372" t="str">
        <f>IF(Badges!O188="A","A"," ")</f>
        <v xml:space="preserve"> </v>
      </c>
      <c r="M56" s="369"/>
      <c r="N56" s="370" t="str">
        <f>Badges!C264</f>
        <v>Watch a documentary series on the</v>
      </c>
      <c r="O56" s="372" t="str">
        <f>IF(Badges!O264="A","A"," ")</f>
        <v xml:space="preserve"> </v>
      </c>
      <c r="Q56" s="369"/>
      <c r="R56" s="370" t="str">
        <f>Badges!C337</f>
        <v>Interview a psychologist, guidance</v>
      </c>
      <c r="S56" s="372" t="str">
        <f>IF(Badges!O337="A","A"," ")</f>
        <v xml:space="preserve"> </v>
      </c>
    </row>
    <row r="57" spans="1:19" x14ac:dyDescent="0.2">
      <c r="A57" s="369">
        <v>4</v>
      </c>
      <c r="B57" s="370" t="str">
        <f>Badges!C42</f>
        <v>Investigate how what you eat affects</v>
      </c>
      <c r="C57" s="371"/>
      <c r="E57" s="369">
        <v>5</v>
      </c>
      <c r="F57" s="370" t="str">
        <f>Badges!C115</f>
        <v>Write a 12-age script - and share it</v>
      </c>
      <c r="G57" s="371"/>
      <c r="I57" s="583" t="str">
        <f>Badges!B191</f>
        <v>Trailblazing</v>
      </c>
      <c r="J57" s="584"/>
      <c r="K57" s="584"/>
      <c r="M57" s="369"/>
      <c r="N57" s="370" t="str">
        <f>Badges!C265</f>
        <v>Show how animals helped at key</v>
      </c>
      <c r="O57" s="372" t="str">
        <f>IF(Badges!O265="A","A"," ")</f>
        <v xml:space="preserve"> </v>
      </c>
      <c r="Q57" s="369"/>
      <c r="R57" s="370" t="str">
        <f>Badges!C338</f>
        <v>Start a kindness practice</v>
      </c>
      <c r="S57" s="372" t="str">
        <f>IF(Badges!O338="A","A"," ")</f>
        <v xml:space="preserve"> </v>
      </c>
    </row>
    <row r="58" spans="1:19" x14ac:dyDescent="0.2">
      <c r="A58" s="369"/>
      <c r="B58" s="370" t="str">
        <f>Badges!C43</f>
        <v>Make an illustrated chart of snooze/</v>
      </c>
      <c r="C58" s="372" t="str">
        <f>IF(Badges!O43="A","A"," ")</f>
        <v xml:space="preserve"> </v>
      </c>
      <c r="E58" s="369"/>
      <c r="F58" s="370" t="str">
        <f>Badges!C116</f>
        <v>Work solo</v>
      </c>
      <c r="G58" s="372" t="str">
        <f>IF(Badges!O116="A","A"," ")</f>
        <v xml:space="preserve"> </v>
      </c>
      <c r="I58" s="369">
        <v>1</v>
      </c>
      <c r="J58" s="370" t="str">
        <f>Badges!C192</f>
        <v>Start planning your adventure</v>
      </c>
      <c r="K58" s="371"/>
      <c r="M58" s="369">
        <v>2</v>
      </c>
      <c r="N58" s="370" t="str">
        <f>Badges!C266</f>
        <v>Find out how animals help keep</v>
      </c>
      <c r="O58" s="371"/>
      <c r="Q58" s="369">
        <v>3</v>
      </c>
      <c r="R58" s="370" t="str">
        <f>Badges!C339</f>
        <v>Look at e-mail, commenting, or</v>
      </c>
      <c r="S58" s="371"/>
    </row>
    <row r="59" spans="1:19" x14ac:dyDescent="0.2">
      <c r="A59" s="369"/>
      <c r="B59" s="370" t="str">
        <f>Badges!C44</f>
        <v>Take the two-week test</v>
      </c>
      <c r="C59" s="372" t="str">
        <f>IF(Badges!O44="A","A"," ")</f>
        <v xml:space="preserve"> </v>
      </c>
      <c r="E59" s="369"/>
      <c r="F59" s="370" t="str">
        <f>Badges!C117</f>
        <v>Work with a friend</v>
      </c>
      <c r="G59" s="372" t="str">
        <f>IF(Badges!O117="A","A"," ")</f>
        <v xml:space="preserve"> </v>
      </c>
      <c r="I59" s="369"/>
      <c r="J59" s="370" t="str">
        <f>Badges!C193</f>
        <v>Ask an older Girl Scout or Girl Scout</v>
      </c>
      <c r="K59" s="372" t="str">
        <f>IF(Badges!O193="A","A"," ")</f>
        <v xml:space="preserve"> </v>
      </c>
      <c r="M59" s="369"/>
      <c r="N59" s="370" t="str">
        <f>Badges!C267</f>
        <v>Check out a safety team that uses</v>
      </c>
      <c r="O59" s="372" t="str">
        <f>IF(Badges!O267="A","A"," ")</f>
        <v xml:space="preserve"> </v>
      </c>
      <c r="Q59" s="369"/>
      <c r="R59" s="370" t="str">
        <f>Badges!C340</f>
        <v>Get into e-mail etiquette</v>
      </c>
      <c r="S59" s="372" t="str">
        <f>IF(Badges!O340="A","A"," ")</f>
        <v xml:space="preserve"> </v>
      </c>
    </row>
    <row r="60" spans="1:19" x14ac:dyDescent="0.2">
      <c r="A60" s="369"/>
      <c r="B60" s="370" t="str">
        <f>Badges!C45</f>
        <v>REM it up</v>
      </c>
      <c r="C60" s="372" t="str">
        <f>IF(Badges!O45="A","A"," ")</f>
        <v xml:space="preserve"> </v>
      </c>
      <c r="E60" s="369"/>
      <c r="F60" s="370" t="str">
        <f>Badges!C118</f>
        <v>Work with a mentor</v>
      </c>
      <c r="G60" s="372" t="str">
        <f>IF(Badges!O118="A","A"," ")</f>
        <v xml:space="preserve"> </v>
      </c>
      <c r="I60" s="369"/>
      <c r="J60" s="370" t="str">
        <f>Badges!C194</f>
        <v>Check with a member of a local</v>
      </c>
      <c r="K60" s="372" t="str">
        <f>IF(Badges!O194="A","A"," ")</f>
        <v xml:space="preserve"> </v>
      </c>
      <c r="M60" s="369"/>
      <c r="N60" s="370" t="str">
        <f>Badges!C268</f>
        <v>Talk to a trainer</v>
      </c>
      <c r="O60" s="372" t="str">
        <f>IF(Badges!O268="A","A"," ")</f>
        <v xml:space="preserve"> </v>
      </c>
      <c r="Q60" s="369"/>
      <c r="R60" s="370" t="str">
        <f>Badges!C341</f>
        <v>Find your best commenting voice</v>
      </c>
      <c r="S60" s="372" t="str">
        <f>IF(Badges!O341="A","A"," ")</f>
        <v xml:space="preserve"> </v>
      </c>
    </row>
    <row r="61" spans="1:19" ht="12.75" customHeight="1" x14ac:dyDescent="0.2">
      <c r="A61" s="369">
        <v>5</v>
      </c>
      <c r="B61" s="370" t="str">
        <f>Badges!C46</f>
        <v>Look at how your diet affects your</v>
      </c>
      <c r="C61" s="371"/>
      <c r="E61" s="583" t="str">
        <f>Badges!B122</f>
        <v>Book Artist</v>
      </c>
      <c r="F61" s="584"/>
      <c r="G61" s="584"/>
      <c r="I61" s="369"/>
      <c r="J61" s="370" t="str">
        <f>Badges!C195</f>
        <v>Do it yourself</v>
      </c>
      <c r="K61" s="372" t="str">
        <f>IF(Badges!O195="A","A"," ")</f>
        <v xml:space="preserve"> </v>
      </c>
      <c r="M61" s="369"/>
      <c r="N61" s="370" t="str">
        <f>Badges!C269</f>
        <v>Read stories about animal heroes</v>
      </c>
      <c r="O61" s="372" t="str">
        <f>IF(Badges!O269="A","A"," ")</f>
        <v xml:space="preserve"> </v>
      </c>
      <c r="Q61" s="369"/>
      <c r="R61" s="370" t="str">
        <f>Badges!C342</f>
        <v>Good net sportsmanship</v>
      </c>
      <c r="S61" s="372" t="str">
        <f>IF(Badges!O342="A","A"," ")</f>
        <v xml:space="preserve"> </v>
      </c>
    </row>
    <row r="62" spans="1:19" ht="12.75" customHeight="1" x14ac:dyDescent="0.2">
      <c r="A62" s="369"/>
      <c r="B62" s="370" t="str">
        <f>Badges!C47</f>
        <v>Take a poll of friends and family</v>
      </c>
      <c r="C62" s="372" t="str">
        <f>IF(Badges!O47="A","A"," ")</f>
        <v xml:space="preserve"> </v>
      </c>
      <c r="E62" s="369">
        <v>1</v>
      </c>
      <c r="F62" s="370" t="str">
        <f>Badges!C123</f>
        <v>Explore the art of bookbinding</v>
      </c>
      <c r="G62" s="371"/>
      <c r="I62" s="369">
        <v>2</v>
      </c>
      <c r="J62" s="370" t="str">
        <f>Badges!C196</f>
        <v>Get your body and your teamwork</v>
      </c>
      <c r="K62" s="371"/>
      <c r="M62" s="369">
        <v>3</v>
      </c>
      <c r="N62" s="370" t="str">
        <f>Badges!C270</f>
        <v>Know how animals help people</v>
      </c>
      <c r="O62" s="371"/>
      <c r="Q62" s="369">
        <v>4</v>
      </c>
      <c r="R62" s="370" t="str">
        <f>Badges!C343</f>
        <v>Decide what makes a great social</v>
      </c>
      <c r="S62" s="371"/>
    </row>
    <row r="63" spans="1:19" x14ac:dyDescent="0.2">
      <c r="A63" s="369"/>
      <c r="B63" s="370" t="str">
        <f>Badges!C48</f>
        <v>Do an exercise/energy experiment</v>
      </c>
      <c r="C63" s="372" t="str">
        <f>IF(Badges!O48="A","A"," ")</f>
        <v xml:space="preserve"> </v>
      </c>
      <c r="E63" s="369"/>
      <c r="F63" s="370" t="str">
        <f>Badges!C124</f>
        <v>Survey a book collection</v>
      </c>
      <c r="G63" s="372" t="str">
        <f>IF(Badges!O124="A","A"," ")</f>
        <v xml:space="preserve"> </v>
      </c>
      <c r="I63" s="369"/>
      <c r="J63" s="370" t="str">
        <f>Badges!C197</f>
        <v>Participate in a physically</v>
      </c>
      <c r="K63" s="372" t="str">
        <f>IF(Badges!O197="A","A"," ")</f>
        <v xml:space="preserve"> </v>
      </c>
      <c r="M63" s="369"/>
      <c r="N63" s="370" t="str">
        <f>Badges!C271</f>
        <v>Talk to a vet or psychologist</v>
      </c>
      <c r="O63" s="372" t="str">
        <f>IF(Badges!O271="A","A"," ")</f>
        <v xml:space="preserve"> </v>
      </c>
      <c r="Q63" s="369"/>
      <c r="R63" s="370" t="str">
        <f>Badges!C344</f>
        <v>Discuss some character profiles</v>
      </c>
      <c r="S63" s="372" t="str">
        <f>IF(Badges!O344="A","A"," ")</f>
        <v xml:space="preserve"> </v>
      </c>
    </row>
    <row r="64" spans="1:19" x14ac:dyDescent="0.2">
      <c r="A64" s="369"/>
      <c r="B64" s="370" t="str">
        <f>Badges!C49</f>
        <v>Create a chart or blog post</v>
      </c>
      <c r="C64" s="372" t="str">
        <f>IF(Badges!O49="A","A"," ")</f>
        <v xml:space="preserve"> </v>
      </c>
      <c r="E64" s="369"/>
      <c r="F64" s="370" t="str">
        <f>Badges!C125</f>
        <v>Interview or visit a book artist or</v>
      </c>
      <c r="G64" s="372" t="str">
        <f>IF(Badges!O125="A","A"," ")</f>
        <v xml:space="preserve"> </v>
      </c>
      <c r="I64" s="369"/>
      <c r="J64" s="370" t="str">
        <f>Badges!C198</f>
        <v>Build a teamwork and endurance</v>
      </c>
      <c r="K64" s="372" t="str">
        <f>IF(Badges!O198="A","A"," ")</f>
        <v xml:space="preserve"> </v>
      </c>
      <c r="M64" s="369"/>
      <c r="N64" s="370" t="str">
        <f>Badges!C272</f>
        <v>Visit an organization that uses</v>
      </c>
      <c r="O64" s="372" t="str">
        <f>IF(Badges!O272="A","A"," ")</f>
        <v xml:space="preserve"> </v>
      </c>
      <c r="Q64" s="369"/>
      <c r="R64" s="370" t="str">
        <f>Badges!C345</f>
        <v>Get feedback on a profile of your</v>
      </c>
      <c r="S64" s="372" t="str">
        <f>IF(Badges!O345="A","A"," ")</f>
        <v xml:space="preserve"> </v>
      </c>
    </row>
    <row r="65" spans="1:19" x14ac:dyDescent="0.2">
      <c r="A65" s="583" t="str">
        <f>Badges!B52</f>
        <v>Public Speaker</v>
      </c>
      <c r="B65" s="584"/>
      <c r="C65" s="584"/>
      <c r="E65" s="369"/>
      <c r="F65" s="370" t="str">
        <f>Badges!C126</f>
        <v>Tour a book arts center or art</v>
      </c>
      <c r="G65" s="372" t="str">
        <f>IF(Badges!O126="A","A"," ")</f>
        <v xml:space="preserve"> </v>
      </c>
      <c r="I65" s="369"/>
      <c r="J65" s="370" t="str">
        <f>Badges!C199</f>
        <v>Try a "boot camp" exercise course</v>
      </c>
      <c r="K65" s="372" t="str">
        <f>IF(Badges!O199="A","A"," ")</f>
        <v xml:space="preserve"> </v>
      </c>
      <c r="M65" s="369"/>
      <c r="N65" s="370" t="str">
        <f>Badges!C273</f>
        <v>Interview at least five pet owners</v>
      </c>
      <c r="O65" s="372" t="str">
        <f>IF(Badges!O273="A","A"," ")</f>
        <v xml:space="preserve"> </v>
      </c>
      <c r="Q65" s="369"/>
      <c r="R65" s="370" t="str">
        <f>Badges!C346</f>
        <v>Read three stories that discuss</v>
      </c>
      <c r="S65" s="372" t="str">
        <f>IF(Badges!O346="A","A"," ")</f>
        <v xml:space="preserve"> </v>
      </c>
    </row>
    <row r="66" spans="1:19" x14ac:dyDescent="0.2">
      <c r="A66" s="369">
        <v>1</v>
      </c>
      <c r="B66" s="370" t="str">
        <f>Badges!C53</f>
        <v>Get a feel for performing solo</v>
      </c>
      <c r="C66" s="371"/>
      <c r="E66" s="369">
        <v>2</v>
      </c>
      <c r="F66" s="370" t="str">
        <f>Badges!C127</f>
        <v>Get familiar with the insides of a</v>
      </c>
      <c r="G66" s="371"/>
      <c r="I66" s="369">
        <v>3</v>
      </c>
      <c r="J66" s="370" t="str">
        <f>Badges!C200</f>
        <v>Create your menu</v>
      </c>
      <c r="K66" s="371"/>
      <c r="M66" s="369">
        <v>4</v>
      </c>
      <c r="N66" s="370" t="str">
        <f>Badges!C274</f>
        <v>Check out how animals help people</v>
      </c>
      <c r="O66" s="371"/>
      <c r="Q66" s="369">
        <v>5</v>
      </c>
      <c r="R66" s="370" t="str">
        <f>Badges!C347</f>
        <v>Spread better practices</v>
      </c>
      <c r="S66" s="371"/>
    </row>
    <row r="67" spans="1:19" x14ac:dyDescent="0.2">
      <c r="A67" s="369"/>
      <c r="B67" s="370" t="str">
        <f>Badges!C54</f>
        <v>Read aloud one monologue from</v>
      </c>
      <c r="C67" s="372" t="str">
        <f>IF(Badges!O54="A","A"," ")</f>
        <v xml:space="preserve"> </v>
      </c>
      <c r="E67" s="369"/>
      <c r="F67" s="370" t="str">
        <f>Badges!C128</f>
        <v>Mend an old book</v>
      </c>
      <c r="G67" s="372" t="str">
        <f>IF(Badges!O128="A","A"," ")</f>
        <v xml:space="preserve"> </v>
      </c>
      <c r="I67" s="369"/>
      <c r="J67" s="370" t="str">
        <f>Badges!C201</f>
        <v>Find three recipes for quick meals</v>
      </c>
      <c r="K67" s="372" t="str">
        <f>IF(Badges!O201="A","A"," ")</f>
        <v xml:space="preserve"> </v>
      </c>
      <c r="M67" s="369"/>
      <c r="N67" s="370" t="str">
        <f>Badges!C275</f>
        <v>Talk to someone who trains</v>
      </c>
      <c r="O67" s="372" t="str">
        <f>IF(Badges!O275="A","A"," ")</f>
        <v xml:space="preserve"> </v>
      </c>
      <c r="Q67" s="369"/>
      <c r="R67" s="370" t="str">
        <f>Badges!C348</f>
        <v>Make it a pledge</v>
      </c>
      <c r="S67" s="372" t="str">
        <f>IF(Badges!O348="A","A"," ")</f>
        <v xml:space="preserve"> </v>
      </c>
    </row>
    <row r="68" spans="1:19" x14ac:dyDescent="0.2">
      <c r="A68" s="369"/>
      <c r="B68" s="370" t="str">
        <f>Badges!C55</f>
        <v>Read aloud two political speeches</v>
      </c>
      <c r="C68" s="372" t="str">
        <f>IF(Badges!O55="A","A"," ")</f>
        <v xml:space="preserve"> </v>
      </c>
      <c r="E68" s="369"/>
      <c r="F68" s="370" t="str">
        <f>Badges!C129</f>
        <v>Take an old book apart</v>
      </c>
      <c r="G68" s="372" t="str">
        <f>IF(Badges!O129="A","A"," ")</f>
        <v xml:space="preserve"> </v>
      </c>
      <c r="I68" s="369"/>
      <c r="J68" s="370" t="str">
        <f>Badges!C202</f>
        <v>Get into quick-energy snacks</v>
      </c>
      <c r="K68" s="372" t="str">
        <f>IF(Badges!O202="A","A"," ")</f>
        <v xml:space="preserve"> </v>
      </c>
      <c r="M68" s="369"/>
      <c r="N68" s="370" t="str">
        <f>Badges!C276</f>
        <v>Speak to someone who has an</v>
      </c>
      <c r="O68" s="372" t="str">
        <f>IF(Badges!O276="A","A"," ")</f>
        <v xml:space="preserve"> </v>
      </c>
      <c r="Q68" s="369"/>
      <c r="R68" s="370" t="str">
        <f>Badges!C349</f>
        <v>Edit into a top 10</v>
      </c>
      <c r="S68" s="372" t="str">
        <f>IF(Badges!O349="A","A"," ")</f>
        <v xml:space="preserve"> </v>
      </c>
    </row>
    <row r="69" spans="1:19" x14ac:dyDescent="0.2">
      <c r="A69" s="369"/>
      <c r="B69" s="370" t="str">
        <f>Badges!C56</f>
        <v>Read aloud three poems or one</v>
      </c>
      <c r="C69" s="372" t="str">
        <f>IF(Badges!O56="A","A"," ")</f>
        <v xml:space="preserve"> </v>
      </c>
      <c r="E69" s="369"/>
      <c r="F69" s="370" t="str">
        <f>Badges!C130</f>
        <v>Visit an antique or rare bookseller</v>
      </c>
      <c r="G69" s="372" t="str">
        <f>IF(Badges!O130="A","A"," ")</f>
        <v xml:space="preserve"> </v>
      </c>
      <c r="I69" s="369"/>
      <c r="J69" s="370" t="str">
        <f>Badges!C203</f>
        <v>Trash the trash challenge</v>
      </c>
      <c r="K69" s="372" t="str">
        <f>IF(Badges!O203="A","A"," ")</f>
        <v xml:space="preserve"> </v>
      </c>
      <c r="M69" s="369"/>
      <c r="N69" s="370" t="str">
        <f>Badges!C277</f>
        <v xml:space="preserve">Research the pros and cons of </v>
      </c>
      <c r="O69" s="372" t="str">
        <f>IF(Badges!O277="A","A"," ")</f>
        <v xml:space="preserve"> </v>
      </c>
      <c r="Q69" s="369"/>
      <c r="R69" s="370" t="str">
        <f>Badges!C350</f>
        <v>Present it</v>
      </c>
      <c r="S69" s="372" t="str">
        <f>IF(Badges!O350="A","A"," ")</f>
        <v xml:space="preserve"> </v>
      </c>
    </row>
    <row r="70" spans="1:19" ht="23.25" x14ac:dyDescent="0.35">
      <c r="A70" s="599" t="str">
        <f ca="1">MID(CELL("filename",A8),FIND(IF(ISERROR(FIND("]",CELL("filename",A8))),"$","]"),CELL("filename",A8))+1,256)</f>
        <v>Meagan</v>
      </c>
      <c r="B70" s="599"/>
      <c r="C70" s="599"/>
      <c r="E70" s="610" t="s">
        <v>16</v>
      </c>
      <c r="F70" s="615"/>
      <c r="G70" s="615"/>
      <c r="I70" s="610" t="s">
        <v>16</v>
      </c>
      <c r="J70" s="610"/>
      <c r="K70" s="610"/>
      <c r="M70" s="610" t="s">
        <v>16</v>
      </c>
      <c r="N70" s="610"/>
      <c r="O70" s="610"/>
      <c r="Q70" s="610" t="s">
        <v>151</v>
      </c>
      <c r="R70" s="611"/>
      <c r="S70" s="611"/>
    </row>
    <row r="71" spans="1:19" x14ac:dyDescent="0.2">
      <c r="A71" s="364"/>
      <c r="B71" s="365"/>
      <c r="C71" s="366" t="s">
        <v>28</v>
      </c>
      <c r="E71" s="583" t="str">
        <f>Badges!B377</f>
        <v>Good Sportsmanship</v>
      </c>
      <c r="F71" s="584"/>
      <c r="G71" s="584"/>
      <c r="I71" s="583" t="str">
        <f>Badges!B446</f>
        <v>Cadette First Aid</v>
      </c>
      <c r="J71" s="584"/>
      <c r="K71" s="584"/>
      <c r="M71" s="583" t="str">
        <f>Badges!B516</f>
        <v>Budgeting</v>
      </c>
      <c r="N71" s="584"/>
      <c r="O71" s="584"/>
      <c r="Q71" s="612" t="str">
        <f>'Age-Level'!B5</f>
        <v>Silver Torch Award</v>
      </c>
      <c r="R71" s="612"/>
      <c r="S71" s="373" t="str">
        <f>IF('Age-Level'!O8="C","C",IF('Age-Level'!O8="P","P",""))</f>
        <v/>
      </c>
    </row>
    <row r="72" spans="1:19" x14ac:dyDescent="0.2">
      <c r="A72" s="577" t="str">
        <f>Summary!A21</f>
        <v>Legacy</v>
      </c>
      <c r="B72" s="577"/>
      <c r="C72" s="577"/>
      <c r="E72" s="369">
        <v>3</v>
      </c>
      <c r="F72" s="370" t="str">
        <f>Badges!C386</f>
        <v>Be a good teammate</v>
      </c>
      <c r="G72" s="371"/>
      <c r="I72" s="369">
        <v>4</v>
      </c>
      <c r="J72" s="370" t="str">
        <f>Badges!C459</f>
        <v>Know the signs of shock and how</v>
      </c>
      <c r="K72" s="371"/>
      <c r="M72" s="369">
        <v>5</v>
      </c>
      <c r="N72" s="370" t="str">
        <f>Badges!C533</f>
        <v>Create a budget that focuses on</v>
      </c>
      <c r="O72" s="371"/>
      <c r="Q72" s="612" t="str">
        <f>'Age-Level'!B9</f>
        <v>Cadette Community Service bar</v>
      </c>
      <c r="R72" s="612"/>
      <c r="S72" s="373" t="str">
        <f>IF('Age-Level'!O9="C","C",IF('Age-Level'!O9="P","P",""))</f>
        <v/>
      </c>
    </row>
    <row r="73" spans="1:19" x14ac:dyDescent="0.2">
      <c r="A73" s="608" t="str">
        <f>Summary!A22</f>
        <v>Comic Artist</v>
      </c>
      <c r="B73" s="609"/>
      <c r="C73" s="373" t="str">
        <f>IF(Badges!O376="C","C",IF(Badges!O376="P","P",""))</f>
        <v/>
      </c>
      <c r="E73" s="369"/>
      <c r="F73" s="370" t="str">
        <f>Badges!C387</f>
        <v>Play Trust, like they did on Survivor</v>
      </c>
      <c r="G73" s="372" t="str">
        <f>IF(Badges!O387="A","A"," ")</f>
        <v xml:space="preserve"> </v>
      </c>
      <c r="I73" s="369"/>
      <c r="J73" s="370" t="str">
        <f>Badges!C460</f>
        <v>Research the signs of shock and</v>
      </c>
      <c r="K73" s="372" t="str">
        <f>IF(Badges!O460="A","A"," ")</f>
        <v xml:space="preserve"> </v>
      </c>
      <c r="M73" s="369"/>
      <c r="N73" s="370" t="str">
        <f>Badges!C534</f>
        <v>Make a savings action plan</v>
      </c>
      <c r="O73" s="372" t="str">
        <f>IF(Badges!O534="A","A"," ")</f>
        <v xml:space="preserve"> </v>
      </c>
      <c r="Q73" s="612" t="str">
        <f>'Age-Level'!B12</f>
        <v>Cadette Service to Girl Scouting bar</v>
      </c>
      <c r="R73" s="612"/>
      <c r="S73" s="373" t="str">
        <f>IF('Age-Level'!O10="C","C",IF('Age-Level'!O10="P","P",""))</f>
        <v/>
      </c>
    </row>
    <row r="74" spans="1:19" x14ac:dyDescent="0.2">
      <c r="A74" s="606" t="str">
        <f>Summary!A23</f>
        <v>Good Sportsmanship</v>
      </c>
      <c r="B74" s="607"/>
      <c r="C74" s="374" t="str">
        <f>IF(Badges!O399="C","C",IF(Badges!O399="P","P",""))</f>
        <v>P</v>
      </c>
      <c r="E74" s="369"/>
      <c r="F74" s="370" t="str">
        <f>Badges!C388</f>
        <v>Play three team-building games</v>
      </c>
      <c r="G74" s="372" t="str">
        <f>IF(Badges!O388="A","A"," ")</f>
        <v>A</v>
      </c>
      <c r="I74" s="369"/>
      <c r="J74" s="370" t="str">
        <f>Badges!C461</f>
        <v>Interview a doctor or nurse about the</v>
      </c>
      <c r="K74" s="372" t="str">
        <f>IF(Badges!O461="A","A"," ")</f>
        <v xml:space="preserve"> </v>
      </c>
      <c r="M74" s="369"/>
      <c r="N74" s="370" t="str">
        <f>Badges!C535</f>
        <v>Form a support group</v>
      </c>
      <c r="O74" s="372" t="str">
        <f>IF(Badges!O535="A","A"," ")</f>
        <v xml:space="preserve"> </v>
      </c>
      <c r="Q74" s="612" t="str">
        <f>'Age-Level'!B15</f>
        <v>Cadette Program Aide</v>
      </c>
      <c r="R74" s="612"/>
      <c r="S74" s="373" t="str">
        <f>IF('Age-Level'!O19="C","C",IF('Age-Level'!O19="P","P",""))</f>
        <v/>
      </c>
    </row>
    <row r="75" spans="1:19" x14ac:dyDescent="0.2">
      <c r="A75" s="606" t="str">
        <f>Summary!A24</f>
        <v>Finding Common Ground</v>
      </c>
      <c r="B75" s="607"/>
      <c r="C75" s="374" t="str">
        <f>IF(Badges!O422="C","C",IF(Badges!O422="P","P",""))</f>
        <v/>
      </c>
      <c r="E75" s="369"/>
      <c r="F75" s="370" t="str">
        <f>Badges!C389</f>
        <v>Play Capture the Flag</v>
      </c>
      <c r="G75" s="372" t="str">
        <f>IF(Badges!O389="A","A"," ")</f>
        <v xml:space="preserve"> </v>
      </c>
      <c r="I75" s="369"/>
      <c r="J75" s="370" t="str">
        <f>Badges!C462</f>
        <v>Ask an EMT or first responder to</v>
      </c>
      <c r="K75" s="372" t="str">
        <f>IF(Badges!O462="A","A"," ")</f>
        <v xml:space="preserve"> </v>
      </c>
      <c r="M75" s="369"/>
      <c r="N75" s="370" t="str">
        <f>Badges!C536</f>
        <v>Imagine yourself in the future</v>
      </c>
      <c r="O75" s="372" t="str">
        <f>IF(Badges!O536="A","A"," ")</f>
        <v xml:space="preserve"> </v>
      </c>
      <c r="Q75" s="612" t="str">
        <f>'Age-Level'!B20</f>
        <v>Journey Summit Pin</v>
      </c>
      <c r="R75" s="612"/>
      <c r="S75" s="373" t="str">
        <f>IF('Age-Level'!O21="C","C",IF('Age-Level'!O21="P","P",""))</f>
        <v/>
      </c>
    </row>
    <row r="76" spans="1:19" x14ac:dyDescent="0.2">
      <c r="A76" s="606" t="str">
        <f>Summary!A25</f>
        <v>New Cuisines</v>
      </c>
      <c r="B76" s="607"/>
      <c r="C76" s="374" t="str">
        <f>IF(Badges!O445="C","C",IF(Badges!O445="P","P",""))</f>
        <v/>
      </c>
      <c r="E76" s="369">
        <v>4</v>
      </c>
      <c r="F76" s="370" t="str">
        <f>Badges!C390</f>
        <v>Psych yourself up</v>
      </c>
      <c r="G76" s="371"/>
      <c r="I76" s="369">
        <v>5</v>
      </c>
      <c r="J76" s="370" t="str">
        <f>Badges!C463</f>
        <v>Learn to prevent and treat injuries</v>
      </c>
      <c r="K76" s="371"/>
      <c r="M76" s="583" t="str">
        <f>Badges!B562</f>
        <v>Financing My Dreams</v>
      </c>
      <c r="N76" s="584"/>
      <c r="O76" s="584"/>
      <c r="Q76" s="603" t="str">
        <f>'Age-Level'!C23</f>
        <v>Cookie Rally (Year 1)</v>
      </c>
      <c r="R76" s="603"/>
      <c r="S76" s="379" t="str">
        <f>IF('Age-Level'!O23="A","A"," ")</f>
        <v xml:space="preserve"> </v>
      </c>
    </row>
    <row r="77" spans="1:19" x14ac:dyDescent="0.2">
      <c r="A77" s="606" t="str">
        <f>Summary!A26</f>
        <v>Cadette First Aid</v>
      </c>
      <c r="B77" s="607"/>
      <c r="C77" s="374" t="str">
        <f>IF(Badges!O468="C","C",IF(Badges!O468="P","P",""))</f>
        <v/>
      </c>
      <c r="E77" s="369"/>
      <c r="F77" s="370" t="str">
        <f>Badges!C391</f>
        <v>But I landed my triple axel</v>
      </c>
      <c r="G77" s="372" t="str">
        <f>IF(Badges!O391="A","A"," ")</f>
        <v xml:space="preserve"> </v>
      </c>
      <c r="I77" s="369"/>
      <c r="J77" s="370" t="str">
        <f>Badges!C464</f>
        <v>Take a first aid course</v>
      </c>
      <c r="K77" s="372" t="str">
        <f>IF(Badges!O464="A","A"," ")</f>
        <v xml:space="preserve"> </v>
      </c>
      <c r="M77" s="369">
        <v>1</v>
      </c>
      <c r="N77" s="370" t="str">
        <f>Badges!C563</f>
        <v>Explore dream jobs</v>
      </c>
      <c r="O77" s="371"/>
      <c r="Q77" s="603" t="str">
        <f>'Age-Level'!C24</f>
        <v>Cookie Sales (Year 1)</v>
      </c>
      <c r="R77" s="603"/>
      <c r="S77" s="379" t="str">
        <f>IF('Age-Level'!O24="A","A"," ")</f>
        <v xml:space="preserve"> </v>
      </c>
    </row>
    <row r="78" spans="1:19" x14ac:dyDescent="0.2">
      <c r="A78" s="606" t="str">
        <f>Summary!A27</f>
        <v>Cadette Girl Scout Way</v>
      </c>
      <c r="B78" s="607"/>
      <c r="C78" s="374" t="str">
        <f>IF(Badges!O491="C","C",IF(Badges!O491="P","P",""))</f>
        <v/>
      </c>
      <c r="E78" s="369"/>
      <c r="F78" s="370" t="str">
        <f>Badges!C392</f>
        <v>Mind over matter</v>
      </c>
      <c r="G78" s="372" t="str">
        <f>IF(Badges!O392="A","A"," ")</f>
        <v xml:space="preserve"> </v>
      </c>
      <c r="I78" s="369"/>
      <c r="J78" s="370" t="str">
        <f>Badges!C465</f>
        <v>Ask a park ranger, lifeguard, or ski</v>
      </c>
      <c r="K78" s="372" t="str">
        <f>IF(Badges!O465="A","A"," ")</f>
        <v xml:space="preserve"> </v>
      </c>
      <c r="M78" s="369"/>
      <c r="N78" s="370" t="str">
        <f>Badges!C564</f>
        <v>Track your dreams</v>
      </c>
      <c r="O78" s="372" t="str">
        <f>IF(Badges!O564="A","A"," ")</f>
        <v xml:space="preserve"> </v>
      </c>
      <c r="Q78" s="603" t="str">
        <f>'Age-Level'!C25</f>
        <v>Cookie Pin (Year 1)</v>
      </c>
      <c r="R78" s="603"/>
      <c r="S78" s="379" t="str">
        <f>IF('Age-Level'!O25="A","A"," ")</f>
        <v xml:space="preserve"> </v>
      </c>
    </row>
    <row r="79" spans="1:19" x14ac:dyDescent="0.2">
      <c r="A79" s="613" t="str">
        <f>Summary!A28</f>
        <v>Trees</v>
      </c>
      <c r="B79" s="614"/>
      <c r="C79" s="375" t="str">
        <f>IF(Badges!O514="C","C",IF(Badges!O514="P","P",""))</f>
        <v/>
      </c>
      <c r="E79" s="369"/>
      <c r="F79" s="370" t="str">
        <f>Badges!C393</f>
        <v>Play sports psychology games</v>
      </c>
      <c r="G79" s="372" t="str">
        <f>IF(Badges!O393="A","A"," ")</f>
        <v xml:space="preserve"> </v>
      </c>
      <c r="I79" s="369"/>
      <c r="J79" s="370" t="str">
        <f>Badges!C466</f>
        <v xml:space="preserve">Interview a doctor or nurse  </v>
      </c>
      <c r="K79" s="372" t="str">
        <f>IF(Badges!O466="A","A"," ")</f>
        <v xml:space="preserve"> </v>
      </c>
      <c r="M79" s="369"/>
      <c r="N79" s="370" t="str">
        <f>Badges!C565</f>
        <v>Talk to people about their jobs</v>
      </c>
      <c r="O79" s="372" t="str">
        <f>IF(Badges!O565="A","A"," ")</f>
        <v xml:space="preserve"> </v>
      </c>
      <c r="Q79" s="603" t="str">
        <f>'Age-Level'!C26</f>
        <v>Cookie Rally (Year 2)</v>
      </c>
      <c r="R79" s="603"/>
      <c r="S79" s="379" t="str">
        <f>IF('Age-Level'!O26="A","A"," ")</f>
        <v xml:space="preserve"> </v>
      </c>
    </row>
    <row r="80" spans="1:19" x14ac:dyDescent="0.2">
      <c r="A80" s="577" t="str">
        <f>Summary!A29</f>
        <v>Financial Literacy</v>
      </c>
      <c r="B80" s="577"/>
      <c r="C80" s="577"/>
      <c r="E80" s="369">
        <v>5</v>
      </c>
      <c r="F80" s="370" t="str">
        <f>Badges!C394</f>
        <v>Put your definition of good</v>
      </c>
      <c r="G80" s="371"/>
      <c r="I80" s="583" t="str">
        <f>Badges!B469</f>
        <v>Cadette Girl Scout Way</v>
      </c>
      <c r="J80" s="584"/>
      <c r="K80" s="584"/>
      <c r="M80" s="369"/>
      <c r="N80" s="370" t="str">
        <f>Badges!C566</f>
        <v>Hold a group brainstorm</v>
      </c>
      <c r="O80" s="372" t="str">
        <f>IF(Badges!O566="A","A"," ")</f>
        <v xml:space="preserve"> </v>
      </c>
      <c r="Q80" s="603" t="str">
        <f>'Age-Level'!C27</f>
        <v>Cookie Sales (Year 2)</v>
      </c>
      <c r="R80" s="603"/>
      <c r="S80" s="379" t="str">
        <f>IF('Age-Level'!O27="A","A"," ")</f>
        <v xml:space="preserve"> </v>
      </c>
    </row>
    <row r="81" spans="1:22" x14ac:dyDescent="0.2">
      <c r="A81" s="608" t="str">
        <f>Summary!A30</f>
        <v>Budgeting</v>
      </c>
      <c r="B81" s="609"/>
      <c r="C81" s="373" t="str">
        <f>IF(Badges!O538="C","C",IF(Badges!O538="P","P",""))</f>
        <v/>
      </c>
      <c r="E81" s="369"/>
      <c r="F81" s="370" t="str">
        <f>Badges!C395</f>
        <v>Compete</v>
      </c>
      <c r="G81" s="372" t="str">
        <f>IF(Badges!O395="A","A"," ")</f>
        <v>A</v>
      </c>
      <c r="I81" s="369">
        <v>1</v>
      </c>
      <c r="J81" s="370" t="str">
        <f>Badges!C470</f>
        <v>Lead a group in song</v>
      </c>
      <c r="K81" s="371"/>
      <c r="M81" s="369">
        <v>2</v>
      </c>
      <c r="N81" s="370" t="str">
        <f>Badges!C567</f>
        <v>Price out buying your dream home</v>
      </c>
      <c r="O81" s="371"/>
      <c r="Q81" s="603" t="str">
        <f>'Age-Level'!C28</f>
        <v>Cookie Pin (Year 2)</v>
      </c>
      <c r="R81" s="603"/>
      <c r="S81" s="379" t="str">
        <f>IF('Age-Level'!O28="A","A"," ")</f>
        <v xml:space="preserve"> </v>
      </c>
    </row>
    <row r="82" spans="1:22" x14ac:dyDescent="0.2">
      <c r="A82" s="606" t="str">
        <f>Summary!A32</f>
        <v>Financing My Dreams</v>
      </c>
      <c r="B82" s="607"/>
      <c r="C82" s="374" t="str">
        <f>IF(Badges!O584="C","C",IF(Badges!O584="P","P",""))</f>
        <v/>
      </c>
      <c r="E82" s="369"/>
      <c r="F82" s="370" t="str">
        <f>Badges!C396</f>
        <v>Play with little kids</v>
      </c>
      <c r="G82" s="372" t="str">
        <f>IF(Badges!O396="A","A"," ")</f>
        <v xml:space="preserve"> </v>
      </c>
      <c r="I82" s="369"/>
      <c r="J82" s="370" t="str">
        <f>Badges!C471</f>
        <v>Organize a songfest</v>
      </c>
      <c r="K82" s="372" t="str">
        <f>IF(Badges!O471="A","A"," ")</f>
        <v xml:space="preserve"> </v>
      </c>
      <c r="M82" s="369"/>
      <c r="N82" s="370" t="str">
        <f>Badges!C568</f>
        <v>Go house hunting</v>
      </c>
      <c r="O82" s="372" t="str">
        <f>IF(Badges!O568="A","A"," ")</f>
        <v xml:space="preserve"> </v>
      </c>
      <c r="Q82" s="603" t="str">
        <f>'Age-Level'!C29</f>
        <v>Cookie Rally (Year 3)</v>
      </c>
      <c r="R82" s="603"/>
      <c r="S82" s="379" t="str">
        <f>IF('Age-Level'!O29="A","A"," ")</f>
        <v xml:space="preserve"> </v>
      </c>
    </row>
    <row r="83" spans="1:22" x14ac:dyDescent="0.2">
      <c r="A83" s="590" t="str">
        <f>Summary!A33</f>
        <v>Cookie Business</v>
      </c>
      <c r="B83" s="591"/>
      <c r="C83" s="592"/>
      <c r="D83" s="365"/>
      <c r="E83" s="369"/>
      <c r="F83" s="370" t="str">
        <f>Badges!C397</f>
        <v>Take on the role of referee, umpire</v>
      </c>
      <c r="G83" s="372" t="str">
        <f>IF(Badges!O397="A","A"," ")</f>
        <v xml:space="preserve"> </v>
      </c>
      <c r="I83" s="369"/>
      <c r="J83" s="370" t="str">
        <f>Badges!C472</f>
        <v>Teach an international song</v>
      </c>
      <c r="K83" s="372" t="str">
        <f>IF(Badges!O472="A","A"," ")</f>
        <v xml:space="preserve"> </v>
      </c>
      <c r="M83" s="369"/>
      <c r="N83" s="370" t="str">
        <f>Badges!C569</f>
        <v>Get expert real estate device</v>
      </c>
      <c r="O83" s="372" t="str">
        <f>IF(Badges!O569="A","A"," ")</f>
        <v xml:space="preserve"> </v>
      </c>
      <c r="Q83" s="603" t="str">
        <f>'Age-Level'!C30</f>
        <v>Cookie Sales (Year 3)</v>
      </c>
      <c r="R83" s="603"/>
      <c r="S83" s="379" t="str">
        <f>IF('Age-Level'!O30="A","A"," ")</f>
        <v xml:space="preserve"> </v>
      </c>
    </row>
    <row r="84" spans="1:22" x14ac:dyDescent="0.2">
      <c r="A84" s="606" t="str">
        <f>Summary!A34</f>
        <v>Business Plan</v>
      </c>
      <c r="B84" s="607"/>
      <c r="C84" s="374" t="str">
        <f>IF(Badges!O598="C","C",IF(Badges!O598="P","P",""))</f>
        <v/>
      </c>
      <c r="E84" s="583" t="str">
        <f>Badges!B400</f>
        <v>Finding Common Ground</v>
      </c>
      <c r="F84" s="583"/>
      <c r="G84" s="583"/>
      <c r="I84" s="369"/>
      <c r="J84" s="370" t="str">
        <f>Badges!C473</f>
        <v>Help Brownies complete their Girl</v>
      </c>
      <c r="K84" s="372" t="str">
        <f>IF(Badges!O473="A","A"," ")</f>
        <v xml:space="preserve"> </v>
      </c>
      <c r="M84" s="369"/>
      <c r="N84" s="370" t="str">
        <f>Badges!C570</f>
        <v>Browse real estate ads</v>
      </c>
      <c r="O84" s="372" t="str">
        <f>IF(Badges!O570="A","A"," ")</f>
        <v xml:space="preserve"> </v>
      </c>
      <c r="Q84" s="603" t="str">
        <f>'Age-Level'!C31</f>
        <v>Cookie Pin (Year 3)</v>
      </c>
      <c r="R84" s="603"/>
      <c r="S84" s="379" t="str">
        <f>IF('Age-Level'!O31="A","A"," ")</f>
        <v xml:space="preserve"> </v>
      </c>
    </row>
    <row r="85" spans="1:22" x14ac:dyDescent="0.2">
      <c r="A85" s="606" t="str">
        <f>Summary!A36</f>
        <v>Think Big</v>
      </c>
      <c r="B85" s="607"/>
      <c r="C85" s="374" t="str">
        <f>IF(Badges!O624="C","C",IF(Badges!O624="P","P",""))</f>
        <v/>
      </c>
      <c r="E85" s="369">
        <v>1</v>
      </c>
      <c r="F85" s="370" t="str">
        <f>Badges!C401</f>
        <v>Get to know someone different from</v>
      </c>
      <c r="G85" s="371"/>
      <c r="I85" s="369">
        <v>2</v>
      </c>
      <c r="J85" s="370" t="str">
        <f>Badges!C474</f>
        <v>Celebrate Girl Scout Week</v>
      </c>
      <c r="K85" s="371"/>
      <c r="M85" s="369">
        <v>3</v>
      </c>
      <c r="N85" s="370" t="str">
        <f>Badges!C571</f>
        <v>Research dream vacations</v>
      </c>
      <c r="O85" s="371"/>
      <c r="Q85" s="603" t="str">
        <f>'Age-Level'!C33</f>
        <v>Fall Sales (Year 1)</v>
      </c>
      <c r="R85" s="603"/>
      <c r="S85" s="374" t="str">
        <f>IF('Age-Level'!O33="A","A","")</f>
        <v/>
      </c>
    </row>
    <row r="86" spans="1:22" x14ac:dyDescent="0.2">
      <c r="A86" s="417"/>
      <c r="B86" s="417"/>
      <c r="C86" s="389"/>
      <c r="E86" s="369"/>
      <c r="F86" s="370" t="str">
        <f>Badges!C402</f>
        <v>Difference of background</v>
      </c>
      <c r="G86" s="372" t="str">
        <f>IF(Badges!O402="A","A"," ")</f>
        <v xml:space="preserve"> </v>
      </c>
      <c r="I86" s="369"/>
      <c r="J86" s="370" t="str">
        <f>Badges!C475</f>
        <v>Focus on "be courageous and</v>
      </c>
      <c r="K86" s="372" t="str">
        <f>IF(Badges!O475="A","A"," ")</f>
        <v xml:space="preserve"> </v>
      </c>
      <c r="M86" s="369"/>
      <c r="N86" s="370" t="str">
        <f>Badges!C572</f>
        <v>Explore the world of travel</v>
      </c>
      <c r="O86" s="372" t="str">
        <f>IF(Badges!O572="A","A"," ")</f>
        <v xml:space="preserve"> </v>
      </c>
      <c r="Q86" s="603" t="str">
        <f>'Age-Level'!C34</f>
        <v>Fall Sales (Year 2)</v>
      </c>
      <c r="R86" s="603"/>
      <c r="S86" s="374" t="str">
        <f>IF('Age-Level'!O34="A","A","")</f>
        <v/>
      </c>
    </row>
    <row r="87" spans="1:22" x14ac:dyDescent="0.2">
      <c r="A87" s="578" t="s">
        <v>92</v>
      </c>
      <c r="B87" s="579"/>
      <c r="C87" s="579"/>
      <c r="E87" s="369"/>
      <c r="F87" s="370" t="str">
        <f>Badges!C403</f>
        <v>Difference of belief</v>
      </c>
      <c r="G87" s="372" t="str">
        <f>IF(Badges!O403="A","A"," ")</f>
        <v xml:space="preserve"> </v>
      </c>
      <c r="I87" s="369"/>
      <c r="J87" s="370" t="str">
        <f>Badges!C476</f>
        <v>Be confident and courageous</v>
      </c>
      <c r="K87" s="372" t="str">
        <f>IF(Badges!O476="A","A"," ")</f>
        <v xml:space="preserve"> </v>
      </c>
      <c r="M87" s="369"/>
      <c r="N87" s="370" t="str">
        <f>Badges!C573</f>
        <v>Visit a travel agent</v>
      </c>
      <c r="O87" s="372" t="str">
        <f>IF(Badges!O573="A","A"," ")</f>
        <v xml:space="preserve"> </v>
      </c>
      <c r="Q87" s="603" t="str">
        <f>'Age-Level'!C35</f>
        <v>Fall Sales (Year 3)</v>
      </c>
      <c r="R87" s="603"/>
      <c r="S87" s="374" t="str">
        <f>IF('Age-Level'!O35="A","A","")</f>
        <v/>
      </c>
    </row>
    <row r="88" spans="1:22" x14ac:dyDescent="0.2">
      <c r="B88" s="604" t="str">
        <f>Journey!A6</f>
        <v>aMAZE!</v>
      </c>
      <c r="C88" s="605"/>
      <c r="E88" s="369"/>
      <c r="F88" s="370" t="str">
        <f>Badges!C404</f>
        <v>Difference of opinion</v>
      </c>
      <c r="G88" s="372" t="str">
        <f>IF(Badges!O404="A","A"," ")</f>
        <v xml:space="preserve"> </v>
      </c>
      <c r="I88" s="369"/>
      <c r="J88" s="370" t="str">
        <f>Badges!C477</f>
        <v>Create a project honoring the</v>
      </c>
      <c r="K88" s="372" t="str">
        <f>IF(Badges!O477="A","A"," ")</f>
        <v xml:space="preserve"> </v>
      </c>
      <c r="M88" s="369"/>
      <c r="N88" s="370" t="str">
        <f>Badges!C574</f>
        <v>Create a tour group</v>
      </c>
      <c r="O88" s="372" t="str">
        <f>IF(Badges!O574="A","A"," ")</f>
        <v xml:space="preserve"> </v>
      </c>
      <c r="Q88" s="603" t="str">
        <f>'Age-Level'!C37</f>
        <v>Thinking Day (Year 1)</v>
      </c>
      <c r="R88" s="603"/>
      <c r="S88" s="374" t="str">
        <f>IF('Age-Level'!O37="A","A","")</f>
        <v/>
      </c>
    </row>
    <row r="89" spans="1:22" x14ac:dyDescent="0.2">
      <c r="B89" s="378" t="str">
        <f>Journey!B7</f>
        <v>The Interact Award</v>
      </c>
      <c r="C89" s="374" t="str">
        <f>IF(Journey!O17="C","C",IF(Journey!O17="P","P",""))</f>
        <v/>
      </c>
      <c r="E89" s="369">
        <v>2</v>
      </c>
      <c r="F89" s="370" t="str">
        <f>Badges!C405</f>
        <v>Make decisions in a group</v>
      </c>
      <c r="G89" s="371"/>
      <c r="I89" s="369">
        <v>3</v>
      </c>
      <c r="J89" s="370" t="str">
        <f>Badges!C478</f>
        <v>Share sisterhood through the Girl</v>
      </c>
      <c r="K89" s="371"/>
      <c r="M89" s="369">
        <v>4</v>
      </c>
      <c r="N89" s="370" t="str">
        <f>Badges!C575</f>
        <v>Make a dream giving goal</v>
      </c>
      <c r="O89" s="371"/>
      <c r="Q89" s="603" t="str">
        <f>'Age-Level'!C38</f>
        <v>Thinking Day (Year 2)</v>
      </c>
      <c r="R89" s="603"/>
      <c r="S89" s="374" t="str">
        <f>IF('Age-Level'!O38="A","A","")</f>
        <v/>
      </c>
    </row>
    <row r="90" spans="1:22" x14ac:dyDescent="0.2">
      <c r="B90" s="378" t="str">
        <f>Journey!B18</f>
        <v>The Diplomat Award</v>
      </c>
      <c r="C90" s="374" t="str">
        <f>IF(Journey!O26="C","C",IF(Journey!O26="P","P",""))</f>
        <v/>
      </c>
      <c r="E90" s="369"/>
      <c r="F90" s="370" t="str">
        <f>Badges!C406</f>
        <v>Use one of the methods from the</v>
      </c>
      <c r="G90" s="372" t="str">
        <f>IF(Badges!O406="A","A"," ")</f>
        <v xml:space="preserve"> </v>
      </c>
      <c r="I90" s="369"/>
      <c r="J90" s="370" t="str">
        <f>Badges!C479</f>
        <v>Throw a community sisterhood</v>
      </c>
      <c r="K90" s="372" t="str">
        <f>IF(Badges!O479="A","A"," ")</f>
        <v xml:space="preserve"> </v>
      </c>
      <c r="M90" s="369"/>
      <c r="N90" s="370" t="str">
        <f>Badges!C576</f>
        <v>Find local philanthropists</v>
      </c>
      <c r="O90" s="372" t="str">
        <f>IF(Badges!O576="A","A"," ")</f>
        <v xml:space="preserve"> </v>
      </c>
      <c r="Q90" s="603" t="str">
        <f>'Age-Level'!C39</f>
        <v>Thinking Day (Year 3)</v>
      </c>
      <c r="R90" s="603"/>
      <c r="S90" s="374" t="str">
        <f>IF('Age-Level'!O39="A","A","")</f>
        <v/>
      </c>
    </row>
    <row r="91" spans="1:22" x14ac:dyDescent="0.2">
      <c r="B91" s="378" t="str">
        <f>Journey!B27</f>
        <v>The Peacemaker Award</v>
      </c>
      <c r="C91" s="374" t="str">
        <f>IF(Journey!O29="C","C",IF(Journey!O29="P","P",""))</f>
        <v/>
      </c>
      <c r="E91" s="369"/>
      <c r="F91" s="370" t="str">
        <f>Badges!C407</f>
        <v>Use two of the methods</v>
      </c>
      <c r="G91" s="372" t="str">
        <f>IF(Badges!O407="A","A"," ")</f>
        <v xml:space="preserve"> </v>
      </c>
      <c r="I91" s="369"/>
      <c r="J91" s="370" t="str">
        <f>Badges!C480</f>
        <v>Spotlight a hidden heroine</v>
      </c>
      <c r="K91" s="372" t="str">
        <f>IF(Badges!O480="A","A"," ")</f>
        <v xml:space="preserve"> </v>
      </c>
      <c r="M91" s="369"/>
      <c r="N91" s="370" t="str">
        <f>Badges!C577</f>
        <v>Learn what's going on in the world of</v>
      </c>
      <c r="O91" s="372" t="str">
        <f>IF(Badges!O577="A","A"," ")</f>
        <v xml:space="preserve"> </v>
      </c>
      <c r="Q91" s="603" t="str">
        <f>'Age-Level'!C41</f>
        <v>Global Action Award</v>
      </c>
      <c r="R91" s="603"/>
      <c r="S91" s="374" t="str">
        <f>IF('Age-Level'!O41="A","A","")</f>
        <v/>
      </c>
    </row>
    <row r="92" spans="1:22" x14ac:dyDescent="0.2">
      <c r="B92" s="378" t="str">
        <f>Journey!B31</f>
        <v>Leader in Action</v>
      </c>
      <c r="C92" s="374" t="str">
        <f>IF(Journey!O38="C","C",IF(Journey!O38="P","P",""))</f>
        <v/>
      </c>
      <c r="E92" s="369"/>
      <c r="F92" s="370" t="str">
        <f>Badges!C408</f>
        <v>Try them all</v>
      </c>
      <c r="G92" s="372" t="str">
        <f>IF(Badges!O408="A","A"," ")</f>
        <v xml:space="preserve"> </v>
      </c>
      <c r="I92" s="369"/>
      <c r="J92" s="370" t="str">
        <f>Badges!C481</f>
        <v>Team up for sisterhood</v>
      </c>
      <c r="K92" s="372" t="str">
        <f>IF(Badges!O481="A","A"," ")</f>
        <v xml:space="preserve"> </v>
      </c>
      <c r="M92" s="369"/>
      <c r="N92" s="370" t="str">
        <f>Badges!C578</f>
        <v>Research your favorite charity</v>
      </c>
      <c r="O92" s="372" t="str">
        <f>IF(Badges!O578="A","A"," ")</f>
        <v xml:space="preserve"> </v>
      </c>
      <c r="Q92" s="603" t="str">
        <f>'Age-Level'!C43</f>
        <v>International Friendship Recognition</v>
      </c>
      <c r="R92" s="603"/>
      <c r="S92" s="374" t="str">
        <f>IF('Age-Level'!O43="A","A","")</f>
        <v/>
      </c>
    </row>
    <row r="93" spans="1:22" x14ac:dyDescent="0.2">
      <c r="A93" s="416"/>
      <c r="B93" s="390" t="str">
        <f>Journey!A41</f>
        <v>BREATHE</v>
      </c>
      <c r="C93" s="391"/>
      <c r="E93" s="369">
        <v>3</v>
      </c>
      <c r="F93" s="370" t="str">
        <f>Badges!C409</f>
        <v>Explore civil debate</v>
      </c>
      <c r="G93" s="371"/>
      <c r="I93" s="369">
        <v>4</v>
      </c>
      <c r="J93" s="370" t="str">
        <f>Badges!C482</f>
        <v>Leave a place better than you found</v>
      </c>
      <c r="K93" s="371"/>
      <c r="L93" s="376"/>
      <c r="M93" s="369">
        <v>5</v>
      </c>
      <c r="N93" s="370" t="str">
        <f>Badges!C579</f>
        <v>Add up your dreams</v>
      </c>
      <c r="O93" s="371"/>
      <c r="Q93" s="603" t="str">
        <f>'Age-Level'!C45</f>
        <v>Investiture</v>
      </c>
      <c r="R93" s="603"/>
      <c r="S93" s="374" t="str">
        <f>IF('Age-Level'!O45="A","A","")</f>
        <v/>
      </c>
    </row>
    <row r="94" spans="1:22" x14ac:dyDescent="0.2">
      <c r="A94" s="416"/>
      <c r="B94" s="378" t="str">
        <f>Journey!B42</f>
        <v>Aware</v>
      </c>
      <c r="C94" s="374" t="str">
        <f>IF(Journey!O22="C","C",IF(Journey!O22="P","P",""))</f>
        <v/>
      </c>
      <c r="E94" s="369"/>
      <c r="F94" s="370" t="str">
        <f>Badges!C410</f>
        <v>Ask an expert to teach you the</v>
      </c>
      <c r="G94" s="372" t="str">
        <f>IF(Badges!O410="A","A"," ")</f>
        <v xml:space="preserve"> </v>
      </c>
      <c r="I94" s="369"/>
      <c r="J94" s="370" t="str">
        <f>Badges!C483</f>
        <v>Clean up a hiking trail-or clear a new</v>
      </c>
      <c r="K94" s="372" t="str">
        <f>IF(Badges!O483="A","A"," ")</f>
        <v xml:space="preserve"> </v>
      </c>
      <c r="M94" s="369"/>
      <c r="N94" s="370" t="str">
        <f>Badges!C580</f>
        <v>Plan with friends</v>
      </c>
      <c r="O94" s="372" t="str">
        <f>IF(Badges!O580="A","A"," ")</f>
        <v xml:space="preserve"> </v>
      </c>
      <c r="Q94" s="603" t="str">
        <f>'Age-Level'!C46</f>
        <v>Rededication (1st year)</v>
      </c>
      <c r="R94" s="603"/>
      <c r="S94" s="384" t="str">
        <f>IF('Age-Level'!O46="C","C","")</f>
        <v/>
      </c>
    </row>
    <row r="95" spans="1:22" x14ac:dyDescent="0.2">
      <c r="A95" s="416"/>
      <c r="B95" s="378" t="str">
        <f>Journey!B48</f>
        <v>Alert</v>
      </c>
      <c r="C95" s="374" t="str">
        <f>IF(Journey!O31="C","C",IF(Journey!O31="P","P",""))</f>
        <v/>
      </c>
      <c r="E95" s="369"/>
      <c r="F95" s="370" t="str">
        <f>Badges!C411</f>
        <v>Watch candidates for elected office</v>
      </c>
      <c r="G95" s="372" t="str">
        <f>IF(Badges!O411="A","A"," ")</f>
        <v xml:space="preserve"> </v>
      </c>
      <c r="I95" s="369"/>
      <c r="J95" s="370" t="str">
        <f>Badges!C484</f>
        <v>Help clear an invasive species from</v>
      </c>
      <c r="K95" s="372" t="str">
        <f>IF(Badges!O484="A","A"," ")</f>
        <v xml:space="preserve"> </v>
      </c>
      <c r="M95" s="369"/>
      <c r="N95" s="370" t="str">
        <f>Badges!C581</f>
        <v>Plan with your family</v>
      </c>
      <c r="O95" s="372" t="str">
        <f>IF(Badges!O581="A","A"," ")</f>
        <v xml:space="preserve"> </v>
      </c>
      <c r="Q95" s="603" t="str">
        <f>'Age-Level'!C47</f>
        <v>Rededication (2nd year)</v>
      </c>
      <c r="R95" s="603"/>
      <c r="S95" s="384" t="str">
        <f>IF('Age-Level'!O47="C","C","")</f>
        <v/>
      </c>
      <c r="U95" s="367"/>
      <c r="V95" s="367"/>
    </row>
    <row r="96" spans="1:22" x14ac:dyDescent="0.2">
      <c r="A96" s="416"/>
      <c r="B96" s="378" t="str">
        <f>Journey!B55</f>
        <v>Affirm</v>
      </c>
      <c r="C96" s="374" t="str">
        <f>IF(Journey!O34="C","C",IF(Journey!O34="P","P",""))</f>
        <v/>
      </c>
      <c r="E96" s="369"/>
      <c r="F96" s="370" t="str">
        <f>Badges!C412</f>
        <v>Understand a famous debate in</v>
      </c>
      <c r="G96" s="372" t="str">
        <f>IF(Badges!O412="A","A"," ")</f>
        <v xml:space="preserve"> </v>
      </c>
      <c r="I96" s="369"/>
      <c r="J96" s="370" t="str">
        <f>Badges!C485</f>
        <v>Help with three general-maintenance</v>
      </c>
      <c r="K96" s="372" t="str">
        <f>IF(Badges!O485="A","A"," ")</f>
        <v xml:space="preserve"> </v>
      </c>
      <c r="M96" s="369"/>
      <c r="N96" s="370" t="str">
        <f>Badges!C582</f>
        <v>Plan over and over again</v>
      </c>
      <c r="O96" s="372" t="str">
        <f>IF(Badges!O582="A","A"," ")</f>
        <v xml:space="preserve"> </v>
      </c>
      <c r="Q96" s="603" t="str">
        <f>'Age-Level'!C48</f>
        <v>Rededication (3rd year)</v>
      </c>
      <c r="R96" s="603"/>
      <c r="S96" s="384" t="str">
        <f>IF('Age-Level'!O48="C","C","")</f>
        <v/>
      </c>
      <c r="U96" s="367"/>
      <c r="V96" s="367"/>
    </row>
    <row r="97" spans="1:23" x14ac:dyDescent="0.2">
      <c r="A97" s="376"/>
      <c r="B97" s="378" t="str">
        <f>Journey!B62</f>
        <v>Leader in Action</v>
      </c>
      <c r="C97" s="374" t="str">
        <f>IF(Journey!O43="C","C",IF(Journey!O43="P","P",""))</f>
        <v/>
      </c>
      <c r="E97" s="369">
        <v>4</v>
      </c>
      <c r="F97" s="370" t="str">
        <f>Badges!C413</f>
        <v>Understand a compromise</v>
      </c>
      <c r="G97" s="371"/>
      <c r="I97" s="369">
        <v>5</v>
      </c>
      <c r="J97" s="370" t="str">
        <f>Badges!C486</f>
        <v>Enjoy Girl Scout traditions</v>
      </c>
      <c r="K97" s="371"/>
      <c r="M97" s="583" t="str">
        <f>Badges!B586</f>
        <v>Business Plan</v>
      </c>
      <c r="N97" s="584"/>
      <c r="O97" s="584"/>
      <c r="Q97" s="603" t="str">
        <f>'Age-Level'!C49</f>
        <v>Rededication (4th year)</v>
      </c>
      <c r="R97" s="603"/>
      <c r="S97" s="384" t="str">
        <f>IF('Age-Level'!O49="C","C","")</f>
        <v/>
      </c>
      <c r="U97" s="367"/>
      <c r="V97" s="367"/>
    </row>
    <row r="98" spans="1:23" ht="14.25" customHeight="1" x14ac:dyDescent="0.2">
      <c r="B98" s="420" t="str">
        <f>Journey!A75</f>
        <v>MEdia</v>
      </c>
      <c r="C98" s="421"/>
      <c r="E98" s="369"/>
      <c r="F98" s="370" t="str">
        <f>Badges!C414</f>
        <v>A community compromise</v>
      </c>
      <c r="G98" s="372" t="str">
        <f>IF(Badges!O414="A","A"," ")</f>
        <v xml:space="preserve"> </v>
      </c>
      <c r="I98" s="369"/>
      <c r="J98" s="370" t="str">
        <f>Badges!C487</f>
        <v>Make a tradition "to do" list</v>
      </c>
      <c r="K98" s="372" t="str">
        <f>IF(Badges!O487="A","A"," ")</f>
        <v xml:space="preserve"> </v>
      </c>
      <c r="M98" s="369">
        <v>1</v>
      </c>
      <c r="N98" s="370" t="str">
        <f>Badges!C587</f>
        <v>Write your mission statement and</v>
      </c>
      <c r="O98" s="371"/>
      <c r="Q98" s="603" t="str">
        <f>'Age-Level'!C50</f>
        <v>Rededication (5th year)</v>
      </c>
      <c r="R98" s="603"/>
      <c r="S98" s="384" t="str">
        <f>IF('Age-Level'!O50="C","C","")</f>
        <v/>
      </c>
      <c r="U98" s="367"/>
      <c r="V98" s="367"/>
    </row>
    <row r="99" spans="1:23" x14ac:dyDescent="0.2">
      <c r="B99" s="378" t="str">
        <f>Journey!C77</f>
        <v>Monitor</v>
      </c>
      <c r="C99" s="374" t="str">
        <f>IF(Journey!O78="C","C",IF(Journey!O78="P","P",""))</f>
        <v/>
      </c>
      <c r="E99" s="369"/>
      <c r="F99" s="370" t="str">
        <f>Badges!C415</f>
        <v>A family or friendship compromise</v>
      </c>
      <c r="G99" s="372" t="str">
        <f>IF(Badges!O415="A","A"," ")</f>
        <v xml:space="preserve"> </v>
      </c>
      <c r="I99" s="369"/>
      <c r="J99" s="370" t="str">
        <f>Badges!C488</f>
        <v>Go global</v>
      </c>
      <c r="K99" s="372" t="str">
        <f>IF(Badges!O488="A","A"," ")</f>
        <v xml:space="preserve"> </v>
      </c>
      <c r="M99" s="369"/>
      <c r="N99" s="370" t="str">
        <f>Badges!C588</f>
        <v>A mission statement is a short</v>
      </c>
      <c r="O99" s="372" t="str">
        <f>IF(Badges!O588="A","A"," ")</f>
        <v xml:space="preserve"> </v>
      </c>
      <c r="Q99" s="586" t="str">
        <f>'Age-Level'!B51</f>
        <v>My Promise, My Faith (Year 1)</v>
      </c>
      <c r="R99" s="598"/>
      <c r="S99" s="384"/>
      <c r="U99" s="422"/>
      <c r="V99" s="423"/>
      <c r="W99" s="425"/>
    </row>
    <row r="100" spans="1:23" x14ac:dyDescent="0.2">
      <c r="B100" s="378" t="str">
        <f>Journey!C80</f>
        <v>Influence</v>
      </c>
      <c r="C100" s="374" t="str">
        <f>IF(Journey!O81="C","C",IF(Journey!O81="P","P",""))</f>
        <v/>
      </c>
      <c r="E100" s="369"/>
      <c r="F100" s="370" t="str">
        <f>Badges!C416</f>
        <v>A state or national compromise</v>
      </c>
      <c r="G100" s="372" t="str">
        <f>IF(Badges!O416="A","A"," ")</f>
        <v xml:space="preserve"> </v>
      </c>
      <c r="I100" s="369"/>
      <c r="J100" s="370" t="str">
        <f>Badges!C489</f>
        <v>Learn the history of your Girl Scout</v>
      </c>
      <c r="K100" s="372" t="str">
        <f>IF(Badges!O489="A","A"," ")</f>
        <v xml:space="preserve"> </v>
      </c>
      <c r="M100" s="369">
        <v>2</v>
      </c>
      <c r="N100" s="370" t="str">
        <f>Badges!C589</f>
        <v>Increase your customer base</v>
      </c>
      <c r="O100" s="371"/>
      <c r="Q100" s="393">
        <v>1</v>
      </c>
      <c r="R100" s="418" t="str">
        <f>'Age-Level'!C52</f>
        <v>Choose one line from the Law</v>
      </c>
      <c r="S100" s="384" t="str">
        <f>IF('Age-Level'!O52="A","A","")</f>
        <v/>
      </c>
      <c r="U100" s="367"/>
      <c r="V100" s="367"/>
    </row>
    <row r="101" spans="1:23" x14ac:dyDescent="0.2">
      <c r="B101" s="378" t="str">
        <f>Journey!C83</f>
        <v>Cultivate</v>
      </c>
      <c r="C101" s="374" t="str">
        <f>IF(Journey!O84="C","C",IF(Journey!O84="P","P",""))</f>
        <v/>
      </c>
      <c r="E101" s="369">
        <v>5</v>
      </c>
      <c r="F101" s="370" t="str">
        <f>Badges!C417</f>
        <v>Find common ground through</v>
      </c>
      <c r="G101" s="371"/>
      <c r="I101" s="583" t="str">
        <f>Badges!B492</f>
        <v>Trees</v>
      </c>
      <c r="J101" s="584"/>
      <c r="K101" s="584"/>
      <c r="M101" s="369"/>
      <c r="N101" s="370" t="str">
        <f>Badges!C590</f>
        <v>What's the number one reason</v>
      </c>
      <c r="O101" s="372" t="str">
        <f>IF(Badges!O590="A","A"," ")</f>
        <v xml:space="preserve"> </v>
      </c>
      <c r="Q101" s="392">
        <v>2</v>
      </c>
      <c r="R101" s="418" t="str">
        <f>'Age-Level'!C53</f>
        <v>Find a woman in your community</v>
      </c>
      <c r="S101" s="384" t="str">
        <f>IF('Age-Level'!O53="A","A","")</f>
        <v/>
      </c>
      <c r="U101" s="367"/>
      <c r="V101" s="367"/>
    </row>
    <row r="102" spans="1:23" x14ac:dyDescent="0.2">
      <c r="B102" s="378" t="str">
        <f>Journey!B86</f>
        <v>Leader in Action</v>
      </c>
      <c r="C102" s="374" t="str">
        <f>IF(Journey!O96="C","C",IF(Journey!O96="P","P",""))</f>
        <v/>
      </c>
      <c r="E102" s="369"/>
      <c r="F102" s="370" t="str">
        <f>Badges!C418</f>
        <v>Mediate a cookie conflict</v>
      </c>
      <c r="G102" s="372" t="str">
        <f>IF(Badges!O418="A","A"," ")</f>
        <v xml:space="preserve"> </v>
      </c>
      <c r="I102" s="369">
        <v>1</v>
      </c>
      <c r="J102" s="370" t="str">
        <f>Badges!C493</f>
        <v>Try some tree fun</v>
      </c>
      <c r="K102" s="371"/>
      <c r="M102" s="369">
        <v>3</v>
      </c>
      <c r="N102" s="370" t="str">
        <f>Badges!C591</f>
        <v>Get into the details</v>
      </c>
      <c r="O102" s="371"/>
      <c r="Q102" s="392">
        <v>3</v>
      </c>
      <c r="R102" s="418" t="str">
        <f>'Age-Level'!C54</f>
        <v>Gather three inspirational quotes</v>
      </c>
      <c r="S102" s="384" t="str">
        <f>IF('Age-Level'!O54="A","A","")</f>
        <v/>
      </c>
      <c r="U102" s="367"/>
      <c r="V102" s="367"/>
    </row>
    <row r="103" spans="1:23" x14ac:dyDescent="0.2">
      <c r="B103" s="386"/>
      <c r="C103" s="386"/>
      <c r="E103" s="369"/>
      <c r="F103" s="370" t="str">
        <f>Badges!C419</f>
        <v>Mediate with a pro</v>
      </c>
      <c r="G103" s="372" t="str">
        <f>IF(Badges!O419="A","A"," ")</f>
        <v xml:space="preserve"> </v>
      </c>
      <c r="I103" s="369"/>
      <c r="J103" s="370" t="str">
        <f>Badges!C494</f>
        <v>Take a tree trip</v>
      </c>
      <c r="K103" s="372" t="str">
        <f>IF(Badges!O494="A","A"," ")</f>
        <v xml:space="preserve"> </v>
      </c>
      <c r="M103" s="369"/>
      <c r="N103" s="370" t="str">
        <f>Badges!C592</f>
        <v>Decide what you want to do with</v>
      </c>
      <c r="O103" s="372" t="str">
        <f>IF(Badges!O592="A","A"," ")</f>
        <v xml:space="preserve"> </v>
      </c>
      <c r="Q103" s="392">
        <v>4</v>
      </c>
      <c r="R103" s="418" t="str">
        <f>'Age-Level'!C55</f>
        <v>Make something to remind you</v>
      </c>
      <c r="S103" s="384" t="str">
        <f>IF('Age-Level'!O55="A","A","")</f>
        <v/>
      </c>
      <c r="U103" s="367"/>
      <c r="V103" s="367"/>
    </row>
    <row r="104" spans="1:23" x14ac:dyDescent="0.2">
      <c r="A104" s="578" t="s">
        <v>149</v>
      </c>
      <c r="B104" s="579"/>
      <c r="C104" s="579"/>
      <c r="E104" s="369"/>
      <c r="F104" s="370" t="str">
        <f>Badges!C420</f>
        <v>Suggest solutions for a current</v>
      </c>
      <c r="G104" s="372" t="str">
        <f>IF(Badges!O420="A","A"," ")</f>
        <v xml:space="preserve"> </v>
      </c>
      <c r="I104" s="369"/>
      <c r="J104" s="370" t="str">
        <f>Badges!C495</f>
        <v>Design a tree house</v>
      </c>
      <c r="K104" s="372" t="str">
        <f>IF(Badges!O495="A","A"," ")</f>
        <v xml:space="preserve"> </v>
      </c>
      <c r="M104" s="369">
        <v>4</v>
      </c>
      <c r="N104" s="370" t="str">
        <f>Badges!C593</f>
        <v>Make a risk management plan</v>
      </c>
      <c r="O104" s="371"/>
      <c r="Q104" s="392">
        <v>5</v>
      </c>
      <c r="R104" s="418" t="str">
        <f>'Age-Level'!C56</f>
        <v xml:space="preserve">Make a commitment to live what </v>
      </c>
      <c r="S104" s="384" t="str">
        <f>IF('Age-Level'!O56="A","A","")</f>
        <v/>
      </c>
      <c r="U104" s="367"/>
      <c r="V104" s="367"/>
    </row>
    <row r="105" spans="1:23" x14ac:dyDescent="0.2">
      <c r="A105" s="381"/>
      <c r="B105" s="419" t="str">
        <f>Bridging!B6</f>
        <v>Pass It On!</v>
      </c>
      <c r="C105" s="373" t="str">
        <f>IF(Bridging!O10="C","C",IF(Bridging!O10="P","P",""))</f>
        <v/>
      </c>
      <c r="E105" s="583" t="str">
        <f>Badges!B423</f>
        <v>New Cuisines</v>
      </c>
      <c r="F105" s="584"/>
      <c r="G105" s="584"/>
      <c r="I105" s="369"/>
      <c r="J105" s="370" t="str">
        <f>Badges!C496</f>
        <v>Cook a tree dish</v>
      </c>
      <c r="K105" s="372" t="str">
        <f>IF(Badges!O496="A","A"," ")</f>
        <v xml:space="preserve"> </v>
      </c>
      <c r="M105" s="369"/>
      <c r="N105" s="370" t="str">
        <f>Badges!C594</f>
        <v>A risk management plan gets you</v>
      </c>
      <c r="O105" s="372" t="str">
        <f>IF(Badges!O594="A","A"," ")</f>
        <v xml:space="preserve"> </v>
      </c>
      <c r="Q105" s="586" t="str">
        <f>'Age-Level'!B58</f>
        <v>My Promise, My Faith (Year 2)</v>
      </c>
      <c r="R105" s="598"/>
      <c r="S105" s="384"/>
      <c r="U105" s="367"/>
      <c r="V105" s="367"/>
    </row>
    <row r="106" spans="1:23" x14ac:dyDescent="0.2">
      <c r="A106" s="381"/>
      <c r="B106" s="382" t="str">
        <f>Bridging!B11</f>
        <v>Look Ahead!</v>
      </c>
      <c r="C106" s="373" t="str">
        <f>IF(Bridging!O15="C","C",IF(Bridging!O15="P","P",""))</f>
        <v/>
      </c>
      <c r="E106" s="369">
        <v>1</v>
      </c>
      <c r="F106" s="370" t="str">
        <f>Badges!C424</f>
        <v>Make a dish from another country</v>
      </c>
      <c r="G106" s="371"/>
      <c r="I106" s="369">
        <v>2</v>
      </c>
      <c r="J106" s="370" t="str">
        <f>Badges!C497</f>
        <v>Dig into the amazing science of</v>
      </c>
      <c r="K106" s="371"/>
      <c r="M106" s="369">
        <v>5</v>
      </c>
      <c r="N106" s="370" t="str">
        <f>Badges!C595</f>
        <v>Get expert feedback on your plan</v>
      </c>
      <c r="O106" s="371"/>
      <c r="Q106" s="393">
        <v>1</v>
      </c>
      <c r="R106" s="418" t="str">
        <f>'Age-Level'!C59</f>
        <v>Choose one line from the Law</v>
      </c>
      <c r="S106" s="384" t="str">
        <f>IF('Age-Level'!O59="A","A","")</f>
        <v/>
      </c>
      <c r="U106" s="367"/>
      <c r="V106" s="367"/>
    </row>
    <row r="107" spans="1:23" x14ac:dyDescent="0.2">
      <c r="A107" s="381"/>
      <c r="B107" s="418" t="str">
        <f>Bridging!C16</f>
        <v>Plan a Ceremony</v>
      </c>
      <c r="C107" s="373" t="str">
        <f>IF(Bridging!O17="C","C",IF(Bridging!O17="P","P",""))</f>
        <v/>
      </c>
      <c r="E107" s="369"/>
      <c r="F107" s="370" t="str">
        <f>Badges!C425</f>
        <v>Cook something from an area of the</v>
      </c>
      <c r="G107" s="372" t="str">
        <f>IF(Badges!O425="A","A"," ")</f>
        <v xml:space="preserve"> </v>
      </c>
      <c r="I107" s="369"/>
      <c r="J107" s="370" t="str">
        <f>Badges!C498</f>
        <v>Be a naturalist in your neighborhood</v>
      </c>
      <c r="K107" s="372" t="str">
        <f>IF(Badges!O498="A","A"," ")</f>
        <v xml:space="preserve"> </v>
      </c>
      <c r="M107" s="369"/>
      <c r="N107" s="370" t="str">
        <f>Badges!C596</f>
        <v>Once you have your business plan</v>
      </c>
      <c r="O107" s="372" t="str">
        <f>IF(Badges!O596="A","A"," ")</f>
        <v xml:space="preserve"> </v>
      </c>
      <c r="Q107" s="392">
        <v>2</v>
      </c>
      <c r="R107" s="418" t="str">
        <f>'Age-Level'!C60</f>
        <v>Find a woman in your community</v>
      </c>
      <c r="S107" s="384" t="str">
        <f>IF('Age-Level'!O60="A","A","")</f>
        <v/>
      </c>
      <c r="U107" s="367"/>
      <c r="V107" s="367"/>
    </row>
    <row r="108" spans="1:23" x14ac:dyDescent="0.2">
      <c r="B108" s="383" t="s">
        <v>150</v>
      </c>
      <c r="C108" s="373" t="str">
        <f>IF(Bridging!O18="C","C",IF(Bridging!O18="P","P",""))</f>
        <v/>
      </c>
      <c r="E108" s="369"/>
      <c r="F108" s="370" t="str">
        <f>Badges!C426</f>
        <v>Find a relative, friend, or neighbor</v>
      </c>
      <c r="G108" s="372" t="str">
        <f>IF(Badges!O426="A","A"," ")</f>
        <v xml:space="preserve"> </v>
      </c>
      <c r="I108" s="369"/>
      <c r="J108" s="370" t="str">
        <f>Badges!C499</f>
        <v>Sketch and label the parts of a tree</v>
      </c>
      <c r="K108" s="372" t="str">
        <f>IF(Badges!O499="A","A"," ")</f>
        <v xml:space="preserve"> </v>
      </c>
      <c r="M108" s="583" t="str">
        <f>Badges!B612</f>
        <v>Think Big</v>
      </c>
      <c r="N108" s="584"/>
      <c r="O108" s="584"/>
      <c r="Q108" s="392">
        <v>3</v>
      </c>
      <c r="R108" s="418" t="str">
        <f>'Age-Level'!C61</f>
        <v>Gather three inspirational quotes</v>
      </c>
      <c r="S108" s="384" t="str">
        <f>IF('Age-Level'!O61="A","A","")</f>
        <v/>
      </c>
      <c r="U108" s="367"/>
      <c r="V108" s="367"/>
    </row>
    <row r="109" spans="1:23" x14ac:dyDescent="0.2">
      <c r="B109" s="377"/>
      <c r="C109" s="425"/>
      <c r="E109" s="369"/>
      <c r="F109" s="370" t="str">
        <f>Badges!C427</f>
        <v>Let a particular ingredient be your</v>
      </c>
      <c r="G109" s="372" t="str">
        <f>IF(Badges!O427="A","A"," ")</f>
        <v xml:space="preserve"> </v>
      </c>
      <c r="I109" s="369"/>
      <c r="J109" s="370" t="str">
        <f>Badges!C500</f>
        <v>Delve into the forest life cycle</v>
      </c>
      <c r="K109" s="372" t="str">
        <f>IF(Badges!O500="A","A"," ")</f>
        <v xml:space="preserve"> </v>
      </c>
      <c r="M109" s="369">
        <v>1</v>
      </c>
      <c r="N109" s="370" t="str">
        <f>Badges!C613</f>
        <v>Come up with a big idea</v>
      </c>
      <c r="O109" s="371"/>
      <c r="Q109" s="392">
        <v>4</v>
      </c>
      <c r="R109" s="418" t="str">
        <f>'Age-Level'!C62</f>
        <v>Make something to remind you</v>
      </c>
      <c r="S109" s="384" t="str">
        <f>IF('Age-Level'!O62="A","A","")</f>
        <v/>
      </c>
      <c r="U109" s="367"/>
      <c r="V109" s="367"/>
    </row>
    <row r="110" spans="1:23" x14ac:dyDescent="0.2">
      <c r="A110" s="583" t="str">
        <f>Badges!B354</f>
        <v>Comic Artist</v>
      </c>
      <c r="B110" s="584"/>
      <c r="C110" s="584"/>
      <c r="E110" s="369">
        <v>2</v>
      </c>
      <c r="F110" s="370" t="str">
        <f>Badges!C428</f>
        <v>Discover a dish from another region</v>
      </c>
      <c r="G110" s="371"/>
      <c r="I110" s="369">
        <v>3</v>
      </c>
      <c r="J110" s="370" t="str">
        <f>Badges!C501</f>
        <v>Make a creative project starring</v>
      </c>
      <c r="K110" s="371"/>
      <c r="M110" s="369"/>
      <c r="N110" s="370" t="str">
        <f>Badges!C614</f>
        <v>As you and your friends think about</v>
      </c>
      <c r="O110" s="372" t="str">
        <f>IF(Badges!O614="A","A"," ")</f>
        <v xml:space="preserve"> </v>
      </c>
      <c r="Q110" s="392">
        <v>5</v>
      </c>
      <c r="R110" s="418" t="str">
        <f>'Age-Level'!C63</f>
        <v xml:space="preserve">Make a commitment to live what </v>
      </c>
      <c r="S110" s="384" t="str">
        <f>IF('Age-Level'!O63="A","A","")</f>
        <v/>
      </c>
      <c r="U110" s="423"/>
      <c r="V110" s="423"/>
      <c r="W110" s="425"/>
    </row>
    <row r="111" spans="1:23" x14ac:dyDescent="0.2">
      <c r="A111" s="369">
        <v>1</v>
      </c>
      <c r="B111" s="370" t="str">
        <f>Badges!C355</f>
        <v>Delve into the world of comics</v>
      </c>
      <c r="C111" s="371"/>
      <c r="E111" s="369"/>
      <c r="F111" s="370" t="str">
        <f>Badges!C429</f>
        <v>Put together a meal based on a food</v>
      </c>
      <c r="G111" s="372" t="str">
        <f>IF(Badges!O429="A","A"," ")</f>
        <v xml:space="preserve"> </v>
      </c>
      <c r="I111" s="369"/>
      <c r="J111" s="370" t="str">
        <f>Badges!C502</f>
        <v>Get tree crafty</v>
      </c>
      <c r="K111" s="372" t="str">
        <f>IF(Badges!O502="A","A"," ")</f>
        <v xml:space="preserve"> </v>
      </c>
      <c r="M111" s="369">
        <v>2</v>
      </c>
      <c r="N111" s="370" t="str">
        <f>Badges!C615</f>
        <v>Take your sales to the next level</v>
      </c>
      <c r="O111" s="371"/>
      <c r="Q111" s="586" t="str">
        <f>'Age-Level'!B65</f>
        <v>My Promise, My Faith (Year 3)</v>
      </c>
      <c r="R111" s="598"/>
      <c r="S111" s="384"/>
      <c r="U111" s="367"/>
      <c r="V111" s="367"/>
    </row>
    <row r="112" spans="1:23" x14ac:dyDescent="0.2">
      <c r="A112" s="369"/>
      <c r="B112" s="370" t="str">
        <f>Badges!C356</f>
        <v>Collect comic strips from the</v>
      </c>
      <c r="C112" s="372" t="str">
        <f>IF(Badges!O356="A","A"," ")</f>
        <v xml:space="preserve"> </v>
      </c>
      <c r="E112" s="369"/>
      <c r="F112" s="370" t="str">
        <f>Badges!C430</f>
        <v>Research and cook a regional</v>
      </c>
      <c r="G112" s="372" t="str">
        <f>IF(Badges!O430="A","A"," ")</f>
        <v xml:space="preserve"> </v>
      </c>
      <c r="I112" s="369"/>
      <c r="J112" s="370" t="str">
        <f>Badges!C503</f>
        <v>Capture a tree on your convas or the</v>
      </c>
      <c r="K112" s="372" t="str">
        <f>IF(Badges!O503="A","A"," ")</f>
        <v xml:space="preserve"> </v>
      </c>
      <c r="M112" s="369"/>
      <c r="N112" s="370" t="str">
        <f>Badges!C616</f>
        <v>When you have a big goal, you have</v>
      </c>
      <c r="O112" s="372" t="str">
        <f>IF(Badges!O616="A","A"," ")</f>
        <v xml:space="preserve"> </v>
      </c>
      <c r="Q112" s="393">
        <v>1</v>
      </c>
      <c r="R112" s="418" t="str">
        <f>'Age-Level'!C66</f>
        <v>Choose one line from the Law</v>
      </c>
      <c r="S112" s="384" t="str">
        <f>IF('Age-Level'!O66="A","A","")</f>
        <v/>
      </c>
      <c r="U112" s="367"/>
      <c r="V112" s="367"/>
    </row>
    <row r="113" spans="1:22" x14ac:dyDescent="0.2">
      <c r="A113" s="369"/>
      <c r="B113" s="370" t="str">
        <f>Badges!C357</f>
        <v>Visit with a comic artist</v>
      </c>
      <c r="C113" s="372" t="str">
        <f>IF(Badges!O357="A","A"," ")</f>
        <v xml:space="preserve"> </v>
      </c>
      <c r="E113" s="369"/>
      <c r="F113" s="370" t="str">
        <f>Badges!C431</f>
        <v>Find out how well you know your</v>
      </c>
      <c r="G113" s="372" t="str">
        <f>IF(Badges!O431="A","A"," ")</f>
        <v xml:space="preserve"> </v>
      </c>
      <c r="I113" s="369"/>
      <c r="J113" s="370" t="str">
        <f>Badges!C504</f>
        <v>Create your own tree legend</v>
      </c>
      <c r="K113" s="372" t="str">
        <f>IF(Badges!O504="A","A"," ")</f>
        <v xml:space="preserve"> </v>
      </c>
      <c r="M113" s="369">
        <v>3</v>
      </c>
      <c r="N113" s="370" t="str">
        <f>Badges!C617</f>
        <v>Sell your big dream to others</v>
      </c>
      <c r="O113" s="371"/>
      <c r="Q113" s="392">
        <v>2</v>
      </c>
      <c r="R113" s="418" t="str">
        <f>'Age-Level'!C67</f>
        <v>Find a woman in your community</v>
      </c>
      <c r="S113" s="384" t="str">
        <f>IF('Age-Level'!O67="A","A","")</f>
        <v/>
      </c>
      <c r="U113" s="367"/>
      <c r="V113" s="367"/>
    </row>
    <row r="114" spans="1:22" x14ac:dyDescent="0.2">
      <c r="A114" s="369"/>
      <c r="B114" s="370" t="str">
        <f>Badges!C358</f>
        <v>Make sticky-note comics</v>
      </c>
      <c r="C114" s="372" t="str">
        <f>IF(Badges!O358="A","A"," ")</f>
        <v xml:space="preserve"> </v>
      </c>
      <c r="E114" s="369">
        <v>3</v>
      </c>
      <c r="F114" s="370" t="str">
        <f>Badges!C432</f>
        <v>Whip up a dish from another time</v>
      </c>
      <c r="G114" s="371"/>
      <c r="I114" s="369">
        <v>4</v>
      </c>
      <c r="J114" s="370" t="str">
        <f>Badges!C505</f>
        <v>Explore the connection between</v>
      </c>
      <c r="K114" s="371"/>
      <c r="M114" s="369"/>
      <c r="N114" s="370" t="str">
        <f>Badges!C618</f>
        <v>Whether you're using your cookie</v>
      </c>
      <c r="O114" s="372" t="str">
        <f>IF(Badges!O618="A","A"," ")</f>
        <v xml:space="preserve"> </v>
      </c>
      <c r="Q114" s="392">
        <v>3</v>
      </c>
      <c r="R114" s="418" t="str">
        <f>'Age-Level'!C68</f>
        <v>Gather three inspirational quotes</v>
      </c>
      <c r="S114" s="384" t="str">
        <f>IF('Age-Level'!O68="A","A","")</f>
        <v/>
      </c>
      <c r="U114" s="367"/>
      <c r="V114" s="367"/>
    </row>
    <row r="115" spans="1:22" x14ac:dyDescent="0.2">
      <c r="A115" s="369">
        <v>2</v>
      </c>
      <c r="B115" s="370" t="str">
        <f>Badges!C359</f>
        <v>Choose a story to tell</v>
      </c>
      <c r="C115" s="371"/>
      <c r="E115" s="369"/>
      <c r="F115" s="370" t="str">
        <f>Badges!C433</f>
        <v>Try a recipe inspired by a historical</v>
      </c>
      <c r="G115" s="372" t="str">
        <f>IF(Badges!O433="A","A"," ")</f>
        <v xml:space="preserve"> </v>
      </c>
      <c r="I115" s="369"/>
      <c r="J115" s="370" t="str">
        <f>Badges!C506</f>
        <v>Debate logging, clear-cutting, and</v>
      </c>
      <c r="K115" s="372" t="str">
        <f>IF(Badges!O506="A","A"," ")</f>
        <v xml:space="preserve"> </v>
      </c>
      <c r="M115" s="369">
        <v>4</v>
      </c>
      <c r="N115" s="370" t="str">
        <f>Badges!C619</f>
        <v>Ask experts to help you take your</v>
      </c>
      <c r="O115" s="371"/>
      <c r="Q115" s="392">
        <v>4</v>
      </c>
      <c r="R115" s="418" t="str">
        <f>'Age-Level'!C69</f>
        <v>Make something to remind you</v>
      </c>
      <c r="S115" s="384" t="str">
        <f>IF('Age-Level'!O69="A","A","")</f>
        <v/>
      </c>
      <c r="U115" s="367"/>
      <c r="V115" s="367"/>
    </row>
    <row r="116" spans="1:22" x14ac:dyDescent="0.2">
      <c r="A116" s="369"/>
      <c r="B116" s="370" t="str">
        <f>Badges!C360</f>
        <v>Think of a story from your life</v>
      </c>
      <c r="C116" s="372" t="str">
        <f>IF(Badges!O360="A","A"," ")</f>
        <v xml:space="preserve"> </v>
      </c>
      <c r="E116" s="369"/>
      <c r="F116" s="370" t="str">
        <f>Badges!C434</f>
        <v>Ask a grandparent or other relative</v>
      </c>
      <c r="G116" s="372" t="str">
        <f>IF(Badges!O434="A","A"," ")</f>
        <v xml:space="preserve"> </v>
      </c>
      <c r="I116" s="369"/>
      <c r="J116" s="370" t="str">
        <f>Badges!C507</f>
        <v>Chart how wood travels</v>
      </c>
      <c r="K116" s="372" t="str">
        <f>IF(Badges!O507="A","A"," ")</f>
        <v xml:space="preserve"> </v>
      </c>
      <c r="M116" s="369"/>
      <c r="N116" s="370" t="str">
        <f>Badges!C620</f>
        <v>Show your plan to a businesswoman</v>
      </c>
      <c r="O116" s="372" t="str">
        <f>IF(Badges!O620="A","A"," ")</f>
        <v xml:space="preserve"> </v>
      </c>
      <c r="Q116" s="392">
        <v>5</v>
      </c>
      <c r="R116" s="418" t="str">
        <f>'Age-Level'!C70</f>
        <v xml:space="preserve">Make a commitment to live what </v>
      </c>
      <c r="S116" s="384" t="str">
        <f>IF('Age-Level'!O70="A","A","")</f>
        <v/>
      </c>
    </row>
    <row r="117" spans="1:22" x14ac:dyDescent="0.2">
      <c r="A117" s="369"/>
      <c r="B117" s="370" t="str">
        <f>Badges!C361</f>
        <v>Think of a story from a book or</v>
      </c>
      <c r="C117" s="372" t="str">
        <f>IF(Badges!O361="A","A"," ")</f>
        <v xml:space="preserve"> </v>
      </c>
      <c r="E117" s="369"/>
      <c r="F117" s="370" t="str">
        <f>Badges!C435</f>
        <v>Pick a piece of the past that excites</v>
      </c>
      <c r="G117" s="372" t="str">
        <f>IF(Badges!O435="A","A"," ")</f>
        <v xml:space="preserve"> </v>
      </c>
      <c r="I117" s="369"/>
      <c r="J117" s="370" t="str">
        <f>Badges!C508</f>
        <v>Create a dream tree garden</v>
      </c>
      <c r="K117" s="372" t="str">
        <f>IF(Badges!O508="A","A"," ")</f>
        <v xml:space="preserve"> </v>
      </c>
      <c r="M117" s="369">
        <v>5</v>
      </c>
      <c r="N117" s="370" t="str">
        <f>Badges!C621</f>
        <v>Share your experience in a big way</v>
      </c>
      <c r="O117" s="371"/>
      <c r="Q117" s="586" t="str">
        <f>'Age-Level'!B72</f>
        <v>Safety Award</v>
      </c>
      <c r="R117" s="598"/>
      <c r="S117" s="384"/>
    </row>
    <row r="118" spans="1:22" x14ac:dyDescent="0.2">
      <c r="A118" s="369"/>
      <c r="B118" s="370" t="str">
        <f>Badges!C362</f>
        <v>Make something up</v>
      </c>
      <c r="C118" s="372" t="str">
        <f>IF(Badges!O362="A","A"," ")</f>
        <v xml:space="preserve"> </v>
      </c>
      <c r="E118" s="369">
        <v>4</v>
      </c>
      <c r="F118" s="370" t="str">
        <f>Badges!C436</f>
        <v>Cook a dish that makes a statement</v>
      </c>
      <c r="G118" s="371"/>
      <c r="I118" s="369">
        <v>5</v>
      </c>
      <c r="J118" s="370" t="str">
        <f>Badges!C509</f>
        <v>Help trees thrive</v>
      </c>
      <c r="K118" s="371"/>
      <c r="M118" s="369"/>
      <c r="N118" s="370" t="str">
        <f>Badges!C622</f>
        <v>Think of innovative ways to let your</v>
      </c>
      <c r="O118" s="372" t="str">
        <f>IF(Badges!O622="A","A"," ")</f>
        <v xml:space="preserve"> </v>
      </c>
      <c r="Q118" s="393">
        <v>1</v>
      </c>
      <c r="R118" s="418" t="str">
        <f>'Age-Level'!C73</f>
        <v>Learn how to make a room safe for a</v>
      </c>
      <c r="S118" s="384" t="str">
        <f>IF('Age-Level'!O73="A","A","")</f>
        <v/>
      </c>
    </row>
    <row r="119" spans="1:22" x14ac:dyDescent="0.2">
      <c r="A119" s="369">
        <v>3</v>
      </c>
      <c r="B119" s="370" t="str">
        <f>Badges!C363</f>
        <v>Draw it out</v>
      </c>
      <c r="C119" s="371"/>
      <c r="E119" s="369"/>
      <c r="F119" s="370" t="str">
        <f>Badges!C437</f>
        <v>Take a processed food you love and</v>
      </c>
      <c r="G119" s="372" t="str">
        <f>IF(Badges!O437="A","A"," ")</f>
        <v xml:space="preserve"> </v>
      </c>
      <c r="I119" s="369"/>
      <c r="J119" s="370" t="str">
        <f>Badges!C510</f>
        <v>Plant a tree</v>
      </c>
      <c r="K119" s="372" t="str">
        <f>IF(Badges!O510="A","A"," ")</f>
        <v xml:space="preserve"> </v>
      </c>
      <c r="M119" s="416"/>
      <c r="N119" s="385"/>
      <c r="O119" s="425"/>
      <c r="Q119" s="392">
        <v>2</v>
      </c>
      <c r="R119" s="418" t="str">
        <f>'Age-Level'!C74</f>
        <v>Find out about water safety</v>
      </c>
      <c r="S119" s="384" t="str">
        <f>IF('Age-Level'!O74="A","A","")</f>
        <v/>
      </c>
    </row>
    <row r="120" spans="1:22" x14ac:dyDescent="0.2">
      <c r="A120" s="369"/>
      <c r="B120" s="370" t="str">
        <f>Badges!C364</f>
        <v>Use tracing paper</v>
      </c>
      <c r="C120" s="372" t="str">
        <f>IF(Badges!O364="A","A"," ")</f>
        <v xml:space="preserve"> </v>
      </c>
      <c r="E120" s="369"/>
      <c r="F120" s="370" t="str">
        <f>Badges!C438</f>
        <v>Choose a veggie protein and find a</v>
      </c>
      <c r="G120" s="372" t="str">
        <f>IF(Badges!O438="A","A"," ")</f>
        <v xml:space="preserve"> </v>
      </c>
      <c r="I120" s="369"/>
      <c r="J120" s="370" t="str">
        <f>Badges!C511</f>
        <v>Tend to a tree somewhere in your</v>
      </c>
      <c r="K120" s="372" t="str">
        <f>IF(Badges!O511="A","A"," ")</f>
        <v xml:space="preserve"> </v>
      </c>
      <c r="Q120" s="392">
        <v>3</v>
      </c>
      <c r="R120" s="418" t="str">
        <f>'Age-Level'!C75</f>
        <v>Teach a Daisy or Brownie what to do if</v>
      </c>
      <c r="S120" s="384" t="str">
        <f>IF('Age-Level'!O75="A","A","")</f>
        <v/>
      </c>
    </row>
    <row r="121" spans="1:22" x14ac:dyDescent="0.2">
      <c r="A121" s="369"/>
      <c r="B121" s="370" t="str">
        <f>Badges!C365</f>
        <v>Do a "free draw."</v>
      </c>
      <c r="C121" s="372" t="str">
        <f>IF(Badges!O365="A","A"," ")</f>
        <v xml:space="preserve"> </v>
      </c>
      <c r="E121" s="369"/>
      <c r="F121" s="370" t="str">
        <f>Badges!C439</f>
        <v>Try a recipe for a special diet</v>
      </c>
      <c r="G121" s="372" t="str">
        <f>IF(Badges!O439="A","A"," ")</f>
        <v xml:space="preserve"> </v>
      </c>
      <c r="I121" s="369"/>
      <c r="J121" s="370" t="str">
        <f>Badges!C512</f>
        <v>Shadow one of the tree caretakers</v>
      </c>
      <c r="K121" s="372" t="str">
        <f>IF(Badges!O512="A","A"," ")</f>
        <v xml:space="preserve"> </v>
      </c>
      <c r="Q121" s="392">
        <v>4</v>
      </c>
      <c r="R121" s="418" t="str">
        <f>'Age-Level'!C76</f>
        <v>With your family, make sure you have</v>
      </c>
      <c r="S121" s="384" t="str">
        <f>IF('Age-Level'!O76="A","A","")</f>
        <v/>
      </c>
    </row>
    <row r="122" spans="1:22" x14ac:dyDescent="0.2">
      <c r="A122" s="369"/>
      <c r="B122" s="370" t="str">
        <f>Badges!C366</f>
        <v>Use a how-to book, video, or</v>
      </c>
      <c r="C122" s="372" t="str">
        <f>IF(Badges!O366="A","A"," ")</f>
        <v xml:space="preserve"> </v>
      </c>
      <c r="E122" s="369">
        <v>5</v>
      </c>
      <c r="F122" s="370" t="str">
        <f>Badges!C440</f>
        <v>Share your dishes on a culinary</v>
      </c>
      <c r="G122" s="371"/>
      <c r="I122" s="583" t="str">
        <f>Badges!B516</f>
        <v>Budgeting</v>
      </c>
      <c r="J122" s="584"/>
      <c r="K122" s="584"/>
      <c r="Q122" s="392">
        <v>5</v>
      </c>
      <c r="R122" s="418" t="str">
        <f>'Age-Level'!C77</f>
        <v>Discuss bullying with your Girl Scout</v>
      </c>
      <c r="S122" s="384" t="str">
        <f>IF('Age-Level'!O77="A","A","")</f>
        <v/>
      </c>
    </row>
    <row r="123" spans="1:22" x14ac:dyDescent="0.2">
      <c r="A123" s="369">
        <v>4</v>
      </c>
      <c r="B123" s="370" t="str">
        <f>Badges!C367</f>
        <v>Frame it in four panels</v>
      </c>
      <c r="C123" s="371"/>
      <c r="E123" s="369"/>
      <c r="F123" s="370" t="str">
        <f>Badges!C441</f>
        <v>Throw a potluck party</v>
      </c>
      <c r="G123" s="372" t="str">
        <f>IF(Badges!O441="A","A"," ")</f>
        <v xml:space="preserve"> </v>
      </c>
      <c r="I123" s="369">
        <v>1</v>
      </c>
      <c r="J123" s="370" t="str">
        <f>Badges!C517</f>
        <v>Practice budgeting for your values</v>
      </c>
      <c r="K123" s="371"/>
      <c r="Q123" s="392"/>
      <c r="R123" s="392"/>
      <c r="S123" s="362"/>
    </row>
    <row r="124" spans="1:22" x14ac:dyDescent="0.2">
      <c r="A124" s="369"/>
      <c r="B124" s="370" t="str">
        <f>Badges!C368</f>
        <v>Use facial expressions</v>
      </c>
      <c r="C124" s="372" t="str">
        <f>IF(Badges!O368="A","A"," ")</f>
        <v xml:space="preserve"> </v>
      </c>
      <c r="E124" s="369"/>
      <c r="F124" s="370" t="str">
        <f>Badges!C442</f>
        <v>Host a "new cuisine" party</v>
      </c>
      <c r="G124" s="372" t="str">
        <f>IF(Badges!O442="A","A"," ")</f>
        <v xml:space="preserve"> </v>
      </c>
      <c r="I124" s="369"/>
      <c r="J124" s="370" t="str">
        <f>Badges!C518</f>
        <v>Create a team values list</v>
      </c>
      <c r="K124" s="372" t="str">
        <f>IF(Badges!O518="A","A"," ")</f>
        <v xml:space="preserve"> </v>
      </c>
      <c r="Q124" s="575"/>
      <c r="R124" s="576"/>
      <c r="S124" s="576"/>
    </row>
    <row r="125" spans="1:22" x14ac:dyDescent="0.2">
      <c r="A125" s="369"/>
      <c r="B125" s="370" t="str">
        <f>Badges!C369</f>
        <v>Use body postures</v>
      </c>
      <c r="C125" s="372" t="str">
        <f>IF(Badges!O369="A","A"," ")</f>
        <v xml:space="preserve"> </v>
      </c>
      <c r="E125" s="369"/>
      <c r="F125" s="370" t="str">
        <f>Badges!C443</f>
        <v>Hold a progressive dinner with</v>
      </c>
      <c r="G125" s="372" t="str">
        <f>IF(Badges!O443="A","A"," ")</f>
        <v xml:space="preserve"> </v>
      </c>
      <c r="I125" s="369"/>
      <c r="J125" s="370" t="str">
        <f>Badges!C519</f>
        <v>Make your own values list</v>
      </c>
      <c r="K125" s="372" t="str">
        <f>IF(Badges!O519="A","A"," ")</f>
        <v xml:space="preserve"> </v>
      </c>
    </row>
    <row r="126" spans="1:22" x14ac:dyDescent="0.2">
      <c r="A126" s="369"/>
      <c r="B126" s="370" t="str">
        <f>Badges!C370</f>
        <v xml:space="preserve">Use both facial expressions and </v>
      </c>
      <c r="C126" s="372" t="str">
        <f>IF(Badges!O370="A","A"," ")</f>
        <v xml:space="preserve"> </v>
      </c>
      <c r="E126" s="583" t="str">
        <f>Badges!B446</f>
        <v>Cadette First Aid</v>
      </c>
      <c r="F126" s="584"/>
      <c r="G126" s="584"/>
      <c r="I126" s="369"/>
      <c r="J126" s="370" t="str">
        <f>Badges!C520</f>
        <v>Find out how other people budget to</v>
      </c>
      <c r="K126" s="372" t="str">
        <f>IF(Badges!O520="A","A"," ")</f>
        <v xml:space="preserve"> </v>
      </c>
    </row>
    <row r="127" spans="1:22" x14ac:dyDescent="0.2">
      <c r="A127" s="369">
        <v>5</v>
      </c>
      <c r="B127" s="370" t="str">
        <f>Badges!C371</f>
        <v>Add the words</v>
      </c>
      <c r="C127" s="371"/>
      <c r="E127" s="369">
        <v>1</v>
      </c>
      <c r="F127" s="370" t="str">
        <f>Badges!C447</f>
        <v>Understand how to care for younger</v>
      </c>
      <c r="G127" s="371"/>
      <c r="I127" s="369">
        <v>2</v>
      </c>
      <c r="J127" s="370" t="str">
        <f>Badges!C521</f>
        <v>Learn to track your spending</v>
      </c>
      <c r="K127" s="371"/>
    </row>
    <row r="128" spans="1:22" x14ac:dyDescent="0.2">
      <c r="A128" s="369"/>
      <c r="B128" s="370" t="str">
        <f>Badges!C372</f>
        <v>Add some dialogue</v>
      </c>
      <c r="C128" s="372" t="str">
        <f>IF(Badges!O372="A","A"," ")</f>
        <v xml:space="preserve"> </v>
      </c>
      <c r="E128" s="369"/>
      <c r="F128" s="370" t="str">
        <f>Badges!C448</f>
        <v>Take a babysitting class</v>
      </c>
      <c r="G128" s="372" t="str">
        <f>IF(Badges!O448="A","A"," ")</f>
        <v xml:space="preserve"> </v>
      </c>
      <c r="I128" s="369"/>
      <c r="J128" s="370" t="str">
        <f>Badges!C522</f>
        <v>Get on the "write" track</v>
      </c>
      <c r="K128" s="372" t="str">
        <f>IF(Badges!O522="A","A"," ")</f>
        <v xml:space="preserve"> </v>
      </c>
    </row>
    <row r="129" spans="1:19" x14ac:dyDescent="0.2">
      <c r="A129" s="369"/>
      <c r="B129" s="370" t="str">
        <f>Badges!C373</f>
        <v>Add thought bubbles</v>
      </c>
      <c r="C129" s="372" t="str">
        <f>IF(Badges!O373="A","A"," ")</f>
        <v xml:space="preserve"> </v>
      </c>
      <c r="E129" s="369"/>
      <c r="F129" s="370" t="str">
        <f>Badges!C449</f>
        <v>Ask a medical professional</v>
      </c>
      <c r="G129" s="372" t="str">
        <f>IF(Badges!O449="A","A"," ")</f>
        <v xml:space="preserve"> </v>
      </c>
      <c r="I129" s="369"/>
      <c r="J129" s="370" t="str">
        <f>Badges!C523</f>
        <v>Spot spending habits</v>
      </c>
      <c r="K129" s="372" t="str">
        <f>IF(Badges!O523="A","A"," ")</f>
        <v xml:space="preserve"> </v>
      </c>
    </row>
    <row r="130" spans="1:19" x14ac:dyDescent="0.2">
      <c r="A130" s="369"/>
      <c r="B130" s="370" t="str">
        <f>Badges!C374</f>
        <v>Run a narrative in separate</v>
      </c>
      <c r="C130" s="372" t="str">
        <f>IF(Badges!O374="A","A"," ")</f>
        <v xml:space="preserve"> </v>
      </c>
      <c r="E130" s="369"/>
      <c r="F130" s="370" t="str">
        <f>Badges!C450</f>
        <v>Talk to child care professionals</v>
      </c>
      <c r="G130" s="372" t="str">
        <f>IF(Badges!O450="A","A"," ")</f>
        <v xml:space="preserve"> </v>
      </c>
      <c r="I130" s="369"/>
      <c r="J130" s="370" t="str">
        <f>Badges!C524</f>
        <v>Pretend you're a psychologist</v>
      </c>
      <c r="K130" s="372" t="str">
        <f>IF(Badges!O524="A","A"," ")</f>
        <v xml:space="preserve"> </v>
      </c>
    </row>
    <row r="131" spans="1:19" x14ac:dyDescent="0.2">
      <c r="A131" s="583" t="str">
        <f>Badges!B377</f>
        <v>Good Sportsmanship</v>
      </c>
      <c r="B131" s="584"/>
      <c r="C131" s="584"/>
      <c r="E131" s="369">
        <v>2</v>
      </c>
      <c r="F131" s="370" t="str">
        <f>Badges!C451</f>
        <v>Know how to use everything in a</v>
      </c>
      <c r="G131" s="371"/>
      <c r="I131" s="369">
        <v>3</v>
      </c>
      <c r="J131" s="370" t="str">
        <f>Badges!C525</f>
        <v>Find out about different ways to save</v>
      </c>
      <c r="K131" s="371"/>
    </row>
    <row r="132" spans="1:19" x14ac:dyDescent="0.2">
      <c r="A132" s="369">
        <v>1</v>
      </c>
      <c r="B132" s="370" t="str">
        <f>Badges!C378</f>
        <v>Create your own definition of</v>
      </c>
      <c r="C132" s="371"/>
      <c r="E132" s="369"/>
      <c r="F132" s="370" t="str">
        <f>Badges!C452</f>
        <v>Talk to a medical professional</v>
      </c>
      <c r="G132" s="372" t="str">
        <f>IF(Badges!O452="A","A"," ")</f>
        <v xml:space="preserve"> </v>
      </c>
      <c r="I132" s="369"/>
      <c r="J132" s="370" t="str">
        <f>Badges!C526</f>
        <v>Do field research</v>
      </c>
      <c r="K132" s="372" t="str">
        <f>IF(Badges!O526="A","A"," ")</f>
        <v xml:space="preserve"> </v>
      </c>
    </row>
    <row r="133" spans="1:19" x14ac:dyDescent="0.2">
      <c r="A133" s="369"/>
      <c r="B133" s="370" t="str">
        <f>Badges!C379</f>
        <v>Go to a sports event</v>
      </c>
      <c r="C133" s="372" t="str">
        <f>IF(Badges!O379="A","A"," ")</f>
        <v xml:space="preserve"> </v>
      </c>
      <c r="E133" s="369"/>
      <c r="F133" s="370" t="str">
        <f>Badges!C453</f>
        <v>Take a course</v>
      </c>
      <c r="G133" s="372" t="str">
        <f>IF(Badges!O453="A","A"," ")</f>
        <v xml:space="preserve"> </v>
      </c>
      <c r="I133" s="369"/>
      <c r="J133" s="370" t="str">
        <f>Badges!C527</f>
        <v>Let money talk</v>
      </c>
      <c r="K133" s="372" t="str">
        <f>IF(Badges!O527="A","A"," ")</f>
        <v xml:space="preserve"> </v>
      </c>
    </row>
    <row r="134" spans="1:19" x14ac:dyDescent="0.2">
      <c r="A134" s="369"/>
      <c r="B134" s="370" t="str">
        <f>Badges!C380</f>
        <v>Watch a sports series</v>
      </c>
      <c r="C134" s="372" t="str">
        <f>IF(Badges!O380="A","A"," ")</f>
        <v xml:space="preserve"> </v>
      </c>
      <c r="E134" s="369"/>
      <c r="F134" s="370" t="str">
        <f>Badges!C454</f>
        <v>Talk to an emergency responder</v>
      </c>
      <c r="G134" s="372" t="str">
        <f>IF(Badges!O454="A","A"," ")</f>
        <v xml:space="preserve"> </v>
      </c>
      <c r="I134" s="369"/>
      <c r="J134" s="370" t="str">
        <f>Badges!C528</f>
        <v>Hit the books</v>
      </c>
      <c r="K134" s="372" t="str">
        <f>IF(Badges!O528="A","A"," ")</f>
        <v xml:space="preserve"> </v>
      </c>
    </row>
    <row r="135" spans="1:19" x14ac:dyDescent="0.2">
      <c r="A135" s="369"/>
      <c r="B135" s="370" t="str">
        <f>Badges!C381</f>
        <v>Head to the Web</v>
      </c>
      <c r="C135" s="372" t="str">
        <f>IF(Badges!O381="A","A"," ")</f>
        <v xml:space="preserve"> </v>
      </c>
      <c r="E135" s="369">
        <v>3</v>
      </c>
      <c r="F135" s="370" t="str">
        <f>Badges!C455</f>
        <v>Find out how to prevent serious</v>
      </c>
      <c r="G135" s="371"/>
      <c r="I135" s="369">
        <v>4</v>
      </c>
      <c r="J135" s="370" t="str">
        <f>Badges!C529</f>
        <v>Explore different ways to give</v>
      </c>
      <c r="K135" s="371"/>
    </row>
    <row r="136" spans="1:19" x14ac:dyDescent="0.2">
      <c r="A136" s="369">
        <v>2</v>
      </c>
      <c r="B136" s="370" t="str">
        <f>Badges!C382</f>
        <v>Be a good competitor</v>
      </c>
      <c r="C136" s="371"/>
      <c r="E136" s="369"/>
      <c r="F136" s="370" t="str">
        <f>Badges!C456</f>
        <v>Talk to first aiders</v>
      </c>
      <c r="G136" s="372" t="str">
        <f>IF(Badges!O456="A","A"," ")</f>
        <v xml:space="preserve"> </v>
      </c>
      <c r="I136" s="369"/>
      <c r="J136" s="370" t="str">
        <f>Badges!C530</f>
        <v>Lead with your heart</v>
      </c>
      <c r="K136" s="372" t="str">
        <f>IF(Badges!O530="A","A"," ")</f>
        <v xml:space="preserve"> </v>
      </c>
    </row>
    <row r="137" spans="1:19" x14ac:dyDescent="0.2">
      <c r="A137" s="369"/>
      <c r="B137" s="370" t="str">
        <f>Badges!C383</f>
        <v>Make an illustrated quote book</v>
      </c>
      <c r="C137" s="372" t="str">
        <f>IF(Badges!O383="A","A"," ")</f>
        <v xml:space="preserve"> </v>
      </c>
      <c r="E137" s="369"/>
      <c r="F137" s="370" t="str">
        <f>Badges!C457</f>
        <v>Ask a wilderness expert</v>
      </c>
      <c r="G137" s="372" t="str">
        <f>IF(Badges!O457="A","A"," ")</f>
        <v xml:space="preserve"> </v>
      </c>
      <c r="I137" s="369"/>
      <c r="J137" s="370" t="str">
        <f>Badges!C531</f>
        <v>Team up with others</v>
      </c>
      <c r="K137" s="372" t="str">
        <f>IF(Badges!O531="A","A"," ")</f>
        <v xml:space="preserve"> </v>
      </c>
    </row>
    <row r="138" spans="1:19" x14ac:dyDescent="0.2">
      <c r="A138" s="369"/>
      <c r="B138" s="370" t="str">
        <f>Badges!C384</f>
        <v>Talk to an athletic director, coach</v>
      </c>
      <c r="C138" s="372" t="str">
        <f>IF(Badges!O384="A","A"," ")</f>
        <v xml:space="preserve"> </v>
      </c>
      <c r="E138" s="369"/>
      <c r="F138" s="370" t="str">
        <f>Badges!C458</f>
        <v>Find out about common injuries</v>
      </c>
      <c r="G138" s="372" t="str">
        <f>IF(Badges!O458="A","A"," ")</f>
        <v xml:space="preserve"> </v>
      </c>
      <c r="I138" s="369"/>
      <c r="J138" s="370" t="str">
        <f>Badges!C532</f>
        <v>Learn from a professional</v>
      </c>
      <c r="K138" s="372" t="str">
        <f>IF(Badges!O532="A","A"," ")</f>
        <v xml:space="preserve"> </v>
      </c>
    </row>
    <row r="139" spans="1:19" x14ac:dyDescent="0.2">
      <c r="A139" s="369"/>
      <c r="B139" s="370" t="str">
        <f>Badges!C385</f>
        <v>Get a biography of a female athlete</v>
      </c>
      <c r="C139" s="372" t="str">
        <f>IF(Badges!O385="A","A"," ")</f>
        <v xml:space="preserve"> </v>
      </c>
      <c r="E139" s="416"/>
      <c r="F139" s="417"/>
      <c r="G139" s="425"/>
      <c r="H139" s="376"/>
      <c r="I139" s="416"/>
      <c r="J139" s="417"/>
      <c r="K139" s="425"/>
      <c r="L139" s="376"/>
      <c r="M139" s="376"/>
    </row>
    <row r="140" spans="1:19" ht="23.25" x14ac:dyDescent="0.35">
      <c r="A140" s="599" t="str">
        <f ca="1">MID(CELL("filename",A78),FIND(IF(ISERROR(FIND("]",CELL("filename",A78))),"$","]"),CELL("filename",A78))+1,256)</f>
        <v>Meagan</v>
      </c>
      <c r="B140" s="599"/>
      <c r="C140" s="599"/>
      <c r="E140" s="578" t="s">
        <v>62</v>
      </c>
      <c r="F140" s="585"/>
      <c r="G140" s="585"/>
      <c r="H140" s="376"/>
      <c r="I140" s="577" t="s">
        <v>148</v>
      </c>
      <c r="J140" s="577"/>
      <c r="K140" s="577"/>
      <c r="L140" s="376"/>
      <c r="M140" s="600" t="s">
        <v>148</v>
      </c>
      <c r="N140" s="601"/>
      <c r="O140" s="602"/>
      <c r="Q140" s="600" t="s">
        <v>148</v>
      </c>
      <c r="R140" s="601"/>
      <c r="S140" s="602"/>
    </row>
    <row r="141" spans="1:19" x14ac:dyDescent="0.2">
      <c r="A141" s="364"/>
      <c r="B141" s="365"/>
      <c r="C141" s="366" t="s">
        <v>29</v>
      </c>
      <c r="E141" s="588" t="str">
        <f>'Fun Patches'!C5</f>
        <v>&lt;LIST PATCH HERE&gt;</v>
      </c>
      <c r="F141" s="589"/>
      <c r="G141" s="372" t="str">
        <f>IF('Fun Patches'!O5="A","A"," ")</f>
        <v xml:space="preserve"> </v>
      </c>
      <c r="H141" s="376"/>
      <c r="I141" s="380" t="str">
        <f>'Council Own'!B6</f>
        <v>&lt;&lt;List Badge Here&gt;&gt;</v>
      </c>
      <c r="J141" s="380"/>
      <c r="K141" s="380"/>
      <c r="L141" s="376"/>
      <c r="M141" s="380" t="str">
        <f>'Council Own'!B54</f>
        <v>&lt;&lt;List Badge Here&gt;&gt;</v>
      </c>
      <c r="N141" s="380"/>
      <c r="O141" s="380"/>
      <c r="Q141" s="380" t="str">
        <f>'Council Own'!B102</f>
        <v>&lt;&lt;List Badge Here&gt;&gt;</v>
      </c>
      <c r="R141" s="380"/>
      <c r="S141" s="380"/>
    </row>
    <row r="142" spans="1:19" x14ac:dyDescent="0.2">
      <c r="A142" s="590" t="s">
        <v>148</v>
      </c>
      <c r="B142" s="591"/>
      <c r="C142" s="592"/>
      <c r="E142" s="586" t="str">
        <f>'Fun Patches'!C6</f>
        <v>&lt;LIST PATCH HERE&gt;</v>
      </c>
      <c r="F142" s="587"/>
      <c r="G142" s="379" t="str">
        <f>IF('Fun Patches'!O6="A","A"," ")</f>
        <v xml:space="preserve"> </v>
      </c>
      <c r="H142" s="376"/>
      <c r="I142" s="369">
        <v>1</v>
      </c>
      <c r="J142" s="418" t="str">
        <f>'Council Own'!C7</f>
        <v>Discover Savannah GA</v>
      </c>
      <c r="K142" s="379" t="str">
        <f>IF('Council Own'!O7="A","A"," ")</f>
        <v xml:space="preserve"> </v>
      </c>
      <c r="L142" s="376"/>
      <c r="M142" s="369">
        <v>1</v>
      </c>
      <c r="N142" s="418" t="str">
        <f>'Council Own'!C55</f>
        <v>&lt;List Requirement Here&gt;</v>
      </c>
      <c r="O142" s="379" t="str">
        <f>IF('Council Own'!O55="A","A"," ")</f>
        <v xml:space="preserve"> </v>
      </c>
      <c r="Q142" s="369">
        <v>1</v>
      </c>
      <c r="R142" s="418" t="str">
        <f>'Council Own'!C103</f>
        <v>&lt;List Requirement Here&gt;</v>
      </c>
      <c r="S142" s="379" t="str">
        <f>IF('Council Own'!O103="A","A"," ")</f>
        <v xml:space="preserve"> </v>
      </c>
    </row>
    <row r="143" spans="1:19" x14ac:dyDescent="0.2">
      <c r="A143" s="593" t="str">
        <f>'Council Own'!B6</f>
        <v>&lt;&lt;List Badge Here&gt;&gt;</v>
      </c>
      <c r="B143" s="594"/>
      <c r="C143" s="374" t="str">
        <f>IF('Council Own'!O28="C","C",IF('Council Own'!O28="P","P",""))</f>
        <v/>
      </c>
      <c r="E143" s="586" t="str">
        <f>'Fun Patches'!C7</f>
        <v>&lt;LIST PATCH HERE&gt;</v>
      </c>
      <c r="F143" s="587"/>
      <c r="G143" s="379" t="str">
        <f>IF('Fun Patches'!O7="A","A"," ")</f>
        <v xml:space="preserve"> </v>
      </c>
      <c r="H143" s="376"/>
      <c r="I143" s="369"/>
      <c r="J143" s="418" t="str">
        <f>'Council Own'!C8</f>
        <v>&lt;List Requirement Here&gt;</v>
      </c>
      <c r="K143" s="379" t="str">
        <f>IF('Council Own'!O8="A","A"," ")</f>
        <v xml:space="preserve"> </v>
      </c>
      <c r="L143" s="376"/>
      <c r="M143" s="369"/>
      <c r="N143" s="418" t="str">
        <f>'Council Own'!C56</f>
        <v>&lt;List Requirement Here&gt;</v>
      </c>
      <c r="O143" s="379" t="str">
        <f>IF('Council Own'!O56="A","A"," ")</f>
        <v xml:space="preserve"> </v>
      </c>
      <c r="Q143" s="369"/>
      <c r="R143" s="418" t="str">
        <f>'Council Own'!C104</f>
        <v>&lt;List Requirement Here&gt;</v>
      </c>
      <c r="S143" s="379" t="str">
        <f>IF('Council Own'!O104="A","A"," ")</f>
        <v xml:space="preserve"> </v>
      </c>
    </row>
    <row r="144" spans="1:19" x14ac:dyDescent="0.2">
      <c r="A144" s="593" t="str">
        <f>'Council Own'!B30</f>
        <v>&lt;&lt;List Badge Here&gt;&gt;</v>
      </c>
      <c r="B144" s="594"/>
      <c r="C144" s="374" t="str">
        <f>IF('Council Own'!O52="C","C",IF('Council Own'!O52="P","P",""))</f>
        <v/>
      </c>
      <c r="E144" s="586" t="str">
        <f>'Fun Patches'!C8</f>
        <v>&lt;LIST PATCH HERE&gt;</v>
      </c>
      <c r="F144" s="587"/>
      <c r="G144" s="379" t="str">
        <f>IF('Fun Patches'!O8="A","A"," ")</f>
        <v xml:space="preserve"> </v>
      </c>
      <c r="H144" s="376"/>
      <c r="I144" s="369"/>
      <c r="J144" s="418" t="str">
        <f>'Council Own'!C9</f>
        <v>&lt;List Requirement Here&gt;</v>
      </c>
      <c r="K144" s="379" t="str">
        <f>IF('Council Own'!O9="A","A"," ")</f>
        <v xml:space="preserve"> </v>
      </c>
      <c r="L144" s="376"/>
      <c r="M144" s="369"/>
      <c r="N144" s="418" t="str">
        <f>'Council Own'!C57</f>
        <v>&lt;List Requirement Here&gt;</v>
      </c>
      <c r="O144" s="379" t="str">
        <f>IF('Council Own'!O57="A","A"," ")</f>
        <v xml:space="preserve"> </v>
      </c>
      <c r="Q144" s="369"/>
      <c r="R144" s="418" t="str">
        <f>'Council Own'!C105</f>
        <v>&lt;List Requirement Here&gt;</v>
      </c>
      <c r="S144" s="379" t="str">
        <f>IF('Council Own'!O105="A","A"," ")</f>
        <v xml:space="preserve"> </v>
      </c>
    </row>
    <row r="145" spans="1:19" x14ac:dyDescent="0.2">
      <c r="A145" s="593" t="str">
        <f>'Council Own'!B54</f>
        <v>&lt;&lt;List Badge Here&gt;&gt;</v>
      </c>
      <c r="B145" s="594"/>
      <c r="C145" s="374" t="str">
        <f>IF('Council Own'!O76="C","C",IF('Council Own'!O76="P","P",""))</f>
        <v/>
      </c>
      <c r="E145" s="586" t="str">
        <f>'Fun Patches'!C9</f>
        <v>&lt;LIST PATCH HERE&gt;</v>
      </c>
      <c r="F145" s="587"/>
      <c r="G145" s="379" t="str">
        <f>IF('Fun Patches'!O9="A","A"," ")</f>
        <v xml:space="preserve"> </v>
      </c>
      <c r="H145" s="376"/>
      <c r="I145" s="369"/>
      <c r="J145" s="418" t="str">
        <f>'Council Own'!C10</f>
        <v>&lt;List Requirement Here&gt;</v>
      </c>
      <c r="K145" s="379" t="str">
        <f>IF('Council Own'!O10="A","A"," ")</f>
        <v xml:space="preserve"> </v>
      </c>
      <c r="L145" s="376"/>
      <c r="M145" s="369"/>
      <c r="N145" s="418" t="str">
        <f>'Council Own'!C58</f>
        <v>&lt;List Requirement Here&gt;</v>
      </c>
      <c r="O145" s="379" t="str">
        <f>IF('Council Own'!O58="A","A"," ")</f>
        <v xml:space="preserve"> </v>
      </c>
      <c r="Q145" s="369"/>
      <c r="R145" s="418" t="str">
        <f>'Council Own'!C106</f>
        <v>&lt;List Requirement Here&gt;</v>
      </c>
      <c r="S145" s="379" t="str">
        <f>IF('Council Own'!O106="A","A"," ")</f>
        <v xml:space="preserve"> </v>
      </c>
    </row>
    <row r="146" spans="1:19" x14ac:dyDescent="0.2">
      <c r="A146" s="593" t="str">
        <f>'Council Own'!B78</f>
        <v>&lt;&lt;List Badge Here&gt;&gt;</v>
      </c>
      <c r="B146" s="594"/>
      <c r="C146" s="374" t="str">
        <f>IF('Council Own'!O100="C","C",IF('Council Own'!O100="P","P",""))</f>
        <v/>
      </c>
      <c r="E146" s="586" t="str">
        <f>'Fun Patches'!C10</f>
        <v>&lt;LIST PATCH HERE&gt;</v>
      </c>
      <c r="F146" s="587"/>
      <c r="G146" s="379" t="str">
        <f>IF('Fun Patches'!O10="A","A"," ")</f>
        <v xml:space="preserve"> </v>
      </c>
      <c r="I146" s="369">
        <v>2</v>
      </c>
      <c r="J146" s="418" t="str">
        <f>'Council Own'!C11</f>
        <v>&lt;List Requirement Here&gt;</v>
      </c>
      <c r="K146" s="379" t="str">
        <f>IF('Council Own'!O11="A","A"," ")</f>
        <v xml:space="preserve"> </v>
      </c>
      <c r="M146" s="369">
        <v>2</v>
      </c>
      <c r="N146" s="418" t="str">
        <f>'Council Own'!C59</f>
        <v>&lt;List Requirement Here&gt;</v>
      </c>
      <c r="O146" s="379" t="str">
        <f>IF('Council Own'!O59="A","A"," ")</f>
        <v xml:space="preserve"> </v>
      </c>
      <c r="Q146" s="369">
        <v>2</v>
      </c>
      <c r="R146" s="418" t="str">
        <f>'Council Own'!C107</f>
        <v>&lt;List Requirement Here&gt;</v>
      </c>
      <c r="S146" s="379" t="str">
        <f>IF('Council Own'!O107="A","A"," ")</f>
        <v xml:space="preserve"> </v>
      </c>
    </row>
    <row r="147" spans="1:19" ht="12.75" customHeight="1" x14ac:dyDescent="0.2">
      <c r="A147" s="593" t="str">
        <f>'Council Own'!B102</f>
        <v>&lt;&lt;List Badge Here&gt;&gt;</v>
      </c>
      <c r="B147" s="594"/>
      <c r="C147" s="374" t="str">
        <f>IF('Council Own'!O124="C","C",IF('Council Own'!O124="P","P",""))</f>
        <v/>
      </c>
      <c r="E147" s="586" t="str">
        <f>'Fun Patches'!C11</f>
        <v>&lt;LIST PATCH HERE&gt;</v>
      </c>
      <c r="F147" s="587"/>
      <c r="G147" s="379" t="str">
        <f>IF('Fun Patches'!O11="A","A"," ")</f>
        <v xml:space="preserve"> </v>
      </c>
      <c r="I147" s="369"/>
      <c r="J147" s="418" t="str">
        <f>'Council Own'!C12</f>
        <v>&lt;List Requirement Here&gt;</v>
      </c>
      <c r="K147" s="379" t="str">
        <f>IF('Council Own'!O12="A","A"," ")</f>
        <v xml:space="preserve"> </v>
      </c>
      <c r="M147" s="369"/>
      <c r="N147" s="418" t="str">
        <f>'Council Own'!C60</f>
        <v>&lt;List Requirement Here&gt;</v>
      </c>
      <c r="O147" s="379" t="str">
        <f>IF('Council Own'!O60="A","A"," ")</f>
        <v xml:space="preserve"> </v>
      </c>
      <c r="Q147" s="369"/>
      <c r="R147" s="418" t="str">
        <f>'Council Own'!C108</f>
        <v>&lt;List Requirement Here&gt;</v>
      </c>
      <c r="S147" s="379" t="str">
        <f>IF('Council Own'!O108="A","A"," ")</f>
        <v xml:space="preserve"> </v>
      </c>
    </row>
    <row r="148" spans="1:19" ht="12.75" customHeight="1" x14ac:dyDescent="0.2">
      <c r="A148" s="593" t="str">
        <f>'Council Own'!B126</f>
        <v>&lt;&lt;List Badge Here&gt;&gt;</v>
      </c>
      <c r="B148" s="594"/>
      <c r="C148" s="374" t="str">
        <f>IF('Council Own'!O148="C","C",IF('Council Own'!O148="P","P",""))</f>
        <v/>
      </c>
      <c r="E148" s="586" t="str">
        <f>'Fun Patches'!C12</f>
        <v>&lt;LIST PATCH HERE&gt;</v>
      </c>
      <c r="F148" s="587"/>
      <c r="G148" s="379" t="str">
        <f>IF('Fun Patches'!O12="A","A"," ")</f>
        <v xml:space="preserve"> </v>
      </c>
      <c r="I148" s="369"/>
      <c r="J148" s="418" t="str">
        <f>'Council Own'!C13</f>
        <v>&lt;List Requirement Here&gt;</v>
      </c>
      <c r="K148" s="379" t="str">
        <f>IF('Council Own'!O13="A","A"," ")</f>
        <v xml:space="preserve"> </v>
      </c>
      <c r="M148" s="369"/>
      <c r="N148" s="418" t="str">
        <f>'Council Own'!C61</f>
        <v>&lt;List Requirement Here&gt;</v>
      </c>
      <c r="O148" s="379" t="str">
        <f>IF('Council Own'!O61="A","A"," ")</f>
        <v xml:space="preserve"> </v>
      </c>
      <c r="Q148" s="369"/>
      <c r="R148" s="418" t="str">
        <f>'Council Own'!C109</f>
        <v>&lt;List Requirement Here&gt;</v>
      </c>
      <c r="S148" s="379" t="str">
        <f>IF('Council Own'!O109="A","A"," ")</f>
        <v xml:space="preserve"> </v>
      </c>
    </row>
    <row r="149" spans="1:19" x14ac:dyDescent="0.2">
      <c r="E149" s="586" t="str">
        <f>'Fun Patches'!C13</f>
        <v>&lt;LIST PATCH HERE&gt;</v>
      </c>
      <c r="F149" s="587"/>
      <c r="G149" s="379" t="str">
        <f>IF('Fun Patches'!O13="A","A"," ")</f>
        <v xml:space="preserve"> </v>
      </c>
      <c r="I149" s="369"/>
      <c r="J149" s="418" t="str">
        <f>'Council Own'!C14</f>
        <v>&lt;List Requirement Here&gt;</v>
      </c>
      <c r="K149" s="379" t="str">
        <f>IF('Council Own'!O14="A","A"," ")</f>
        <v xml:space="preserve"> </v>
      </c>
      <c r="M149" s="369"/>
      <c r="N149" s="418" t="str">
        <f>'Council Own'!C62</f>
        <v>&lt;List Requirement Here&gt;</v>
      </c>
      <c r="O149" s="379" t="str">
        <f>IF('Council Own'!O62="A","A"," ")</f>
        <v xml:space="preserve"> </v>
      </c>
      <c r="Q149" s="369"/>
      <c r="R149" s="418" t="str">
        <f>'Council Own'!C110</f>
        <v>&lt;List Requirement Here&gt;</v>
      </c>
      <c r="S149" s="379" t="str">
        <f>IF('Council Own'!O110="A","A"," ")</f>
        <v xml:space="preserve"> </v>
      </c>
    </row>
    <row r="150" spans="1:19" x14ac:dyDescent="0.2">
      <c r="E150" s="586" t="str">
        <f>'Fun Patches'!C14</f>
        <v>&lt;LIST PATCH HERE&gt;</v>
      </c>
      <c r="F150" s="587"/>
      <c r="G150" s="379" t="str">
        <f>IF('Fun Patches'!O14="A","A"," ")</f>
        <v xml:space="preserve"> </v>
      </c>
      <c r="I150" s="369">
        <v>3</v>
      </c>
      <c r="J150" s="418" t="str">
        <f>'Council Own'!C15</f>
        <v>&lt;List Requirement Here&gt;</v>
      </c>
      <c r="K150" s="379" t="str">
        <f>IF('Council Own'!O15="A","A"," ")</f>
        <v xml:space="preserve"> </v>
      </c>
      <c r="M150" s="369">
        <v>3</v>
      </c>
      <c r="N150" s="418" t="str">
        <f>'Council Own'!C63</f>
        <v>&lt;List Requirement Here&gt;</v>
      </c>
      <c r="O150" s="379" t="str">
        <f>IF('Council Own'!O63="A","A"," ")</f>
        <v xml:space="preserve"> </v>
      </c>
      <c r="Q150" s="369">
        <v>3</v>
      </c>
      <c r="R150" s="418" t="str">
        <f>'Council Own'!C111</f>
        <v>&lt;List Requirement Here&gt;</v>
      </c>
      <c r="S150" s="379" t="str">
        <f>IF('Council Own'!O111="A","A"," ")</f>
        <v xml:space="preserve"> </v>
      </c>
    </row>
    <row r="151" spans="1:19" x14ac:dyDescent="0.2">
      <c r="E151" s="586" t="str">
        <f>'Fun Patches'!C15</f>
        <v>&lt;LIST PATCH HERE&gt;</v>
      </c>
      <c r="F151" s="587"/>
      <c r="G151" s="379" t="str">
        <f>IF('Fun Patches'!O15="A","A"," ")</f>
        <v xml:space="preserve"> </v>
      </c>
      <c r="I151" s="369"/>
      <c r="J151" s="418" t="str">
        <f>'Council Own'!C16</f>
        <v>&lt;List Requirement Here&gt;</v>
      </c>
      <c r="K151" s="379" t="str">
        <f>IF('Council Own'!O16="A","A"," ")</f>
        <v xml:space="preserve"> </v>
      </c>
      <c r="M151" s="369"/>
      <c r="N151" s="418" t="str">
        <f>'Council Own'!C64</f>
        <v>&lt;List Requirement Here&gt;</v>
      </c>
      <c r="O151" s="379" t="str">
        <f>IF('Council Own'!O64="A","A"," ")</f>
        <v xml:space="preserve"> </v>
      </c>
      <c r="Q151" s="369"/>
      <c r="R151" s="418" t="str">
        <f>'Council Own'!C112</f>
        <v>&lt;List Requirement Here&gt;</v>
      </c>
      <c r="S151" s="379" t="str">
        <f>IF('Council Own'!O112="A","A"," ")</f>
        <v xml:space="preserve"> </v>
      </c>
    </row>
    <row r="152" spans="1:19" x14ac:dyDescent="0.2">
      <c r="E152" s="586" t="str">
        <f>'Fun Patches'!C16</f>
        <v>&lt;LIST PATCH HERE&gt;</v>
      </c>
      <c r="F152" s="587"/>
      <c r="G152" s="379" t="str">
        <f>IF('Fun Patches'!O16="A","A"," ")</f>
        <v xml:space="preserve"> </v>
      </c>
      <c r="I152" s="369"/>
      <c r="J152" s="418" t="str">
        <f>'Council Own'!C17</f>
        <v>&lt;List Requirement Here&gt;</v>
      </c>
      <c r="K152" s="379" t="str">
        <f>IF('Council Own'!O17="A","A"," ")</f>
        <v xml:space="preserve"> </v>
      </c>
      <c r="M152" s="369"/>
      <c r="N152" s="418" t="str">
        <f>'Council Own'!C65</f>
        <v>&lt;List Requirement Here&gt;</v>
      </c>
      <c r="O152" s="379" t="str">
        <f>IF('Council Own'!O65="A","A"," ")</f>
        <v xml:space="preserve"> </v>
      </c>
      <c r="Q152" s="369"/>
      <c r="R152" s="418" t="str">
        <f>'Council Own'!C113</f>
        <v>&lt;List Requirement Here&gt;</v>
      </c>
      <c r="S152" s="379" t="str">
        <f>IF('Council Own'!O113="A","A"," ")</f>
        <v xml:space="preserve"> </v>
      </c>
    </row>
    <row r="153" spans="1:19" x14ac:dyDescent="0.2">
      <c r="E153" s="588" t="str">
        <f>'Fun Patches'!C17</f>
        <v>&lt;LIST PATCH HERE&gt;</v>
      </c>
      <c r="F153" s="589"/>
      <c r="G153" s="372" t="str">
        <f>IF('Fun Patches'!O17="A","A"," ")</f>
        <v xml:space="preserve"> </v>
      </c>
      <c r="I153" s="369"/>
      <c r="J153" s="418" t="str">
        <f>'Council Own'!C18</f>
        <v>&lt;List Requirement Here&gt;</v>
      </c>
      <c r="K153" s="379" t="str">
        <f>IF('Council Own'!O18="A","A"," ")</f>
        <v xml:space="preserve"> </v>
      </c>
      <c r="M153" s="369"/>
      <c r="N153" s="418" t="str">
        <f>'Council Own'!C66</f>
        <v>&lt;List Requirement Here&gt;</v>
      </c>
      <c r="O153" s="379" t="str">
        <f>IF('Council Own'!O66="A","A"," ")</f>
        <v xml:space="preserve"> </v>
      </c>
      <c r="Q153" s="369"/>
      <c r="R153" s="418" t="str">
        <f>'Council Own'!C114</f>
        <v>&lt;List Requirement Here&gt;</v>
      </c>
      <c r="S153" s="379" t="str">
        <f>IF('Council Own'!O114="A","A"," ")</f>
        <v xml:space="preserve"> </v>
      </c>
    </row>
    <row r="154" spans="1:19" x14ac:dyDescent="0.2">
      <c r="E154" s="586" t="str">
        <f>'Fun Patches'!C18</f>
        <v>&lt;LIST PATCH HERE&gt;</v>
      </c>
      <c r="F154" s="587"/>
      <c r="G154" s="379" t="str">
        <f>IF('Fun Patches'!O18="A","A"," ")</f>
        <v xml:space="preserve"> </v>
      </c>
      <c r="I154" s="369">
        <v>4</v>
      </c>
      <c r="J154" s="418" t="str">
        <f>'Council Own'!C19</f>
        <v>&lt;List Requirement Here&gt;</v>
      </c>
      <c r="K154" s="379" t="str">
        <f>IF('Council Own'!O19="A","A"," ")</f>
        <v xml:space="preserve"> </v>
      </c>
      <c r="M154" s="369">
        <v>4</v>
      </c>
      <c r="N154" s="418" t="str">
        <f>'Council Own'!C67</f>
        <v>&lt;List Requirement Here&gt;</v>
      </c>
      <c r="O154" s="379" t="str">
        <f>IF('Council Own'!O67="A","A"," ")</f>
        <v xml:space="preserve"> </v>
      </c>
      <c r="Q154" s="369">
        <v>4</v>
      </c>
      <c r="R154" s="418" t="str">
        <f>'Council Own'!C115</f>
        <v>&lt;List Requirement Here&gt;</v>
      </c>
      <c r="S154" s="379" t="str">
        <f>IF('Council Own'!O115="A","A"," ")</f>
        <v xml:space="preserve"> </v>
      </c>
    </row>
    <row r="155" spans="1:19" x14ac:dyDescent="0.2">
      <c r="E155" s="586" t="str">
        <f>'Fun Patches'!C19</f>
        <v>&lt;LIST PATCH HERE&gt;</v>
      </c>
      <c r="F155" s="587"/>
      <c r="G155" s="379" t="str">
        <f>IF('Fun Patches'!O19="A","A"," ")</f>
        <v xml:space="preserve"> </v>
      </c>
      <c r="I155" s="369"/>
      <c r="J155" s="418" t="str">
        <f>'Council Own'!C20</f>
        <v>&lt;List Requirement Here&gt;</v>
      </c>
      <c r="K155" s="379" t="str">
        <f>IF('Council Own'!O20="A","A"," ")</f>
        <v xml:space="preserve"> </v>
      </c>
      <c r="M155" s="369"/>
      <c r="N155" s="418" t="str">
        <f>'Council Own'!C68</f>
        <v>&lt;List Requirement Here&gt;</v>
      </c>
      <c r="O155" s="379" t="str">
        <f>IF('Council Own'!O68="A","A"," ")</f>
        <v xml:space="preserve"> </v>
      </c>
      <c r="Q155" s="369"/>
      <c r="R155" s="418" t="str">
        <f>'Council Own'!C116</f>
        <v>&lt;List Requirement Here&gt;</v>
      </c>
      <c r="S155" s="379" t="str">
        <f>IF('Council Own'!O116="A","A"," ")</f>
        <v xml:space="preserve"> </v>
      </c>
    </row>
    <row r="156" spans="1:19" x14ac:dyDescent="0.2">
      <c r="E156" s="586" t="str">
        <f>'Fun Patches'!C20</f>
        <v>&lt;LIST PATCH HERE&gt;</v>
      </c>
      <c r="F156" s="587"/>
      <c r="G156" s="379" t="str">
        <f>IF('Fun Patches'!O20="A","A"," ")</f>
        <v xml:space="preserve"> </v>
      </c>
      <c r="I156" s="369"/>
      <c r="J156" s="418" t="str">
        <f>'Council Own'!C21</f>
        <v>&lt;List Requirement Here&gt;</v>
      </c>
      <c r="K156" s="379" t="str">
        <f>IF('Council Own'!O21="A","A"," ")</f>
        <v xml:space="preserve"> </v>
      </c>
      <c r="M156" s="369"/>
      <c r="N156" s="418" t="str">
        <f>'Council Own'!C69</f>
        <v>&lt;List Requirement Here&gt;</v>
      </c>
      <c r="O156" s="379" t="str">
        <f>IF('Council Own'!O69="A","A"," ")</f>
        <v xml:space="preserve"> </v>
      </c>
      <c r="Q156" s="369"/>
      <c r="R156" s="418" t="str">
        <f>'Council Own'!C117</f>
        <v>&lt;List Requirement Here&gt;</v>
      </c>
      <c r="S156" s="379" t="str">
        <f>IF('Council Own'!O117="A","A"," ")</f>
        <v xml:space="preserve"> </v>
      </c>
    </row>
    <row r="157" spans="1:19" x14ac:dyDescent="0.2">
      <c r="E157" s="586" t="str">
        <f>'Fun Patches'!C21</f>
        <v>&lt;LIST PATCH HERE&gt;</v>
      </c>
      <c r="F157" s="587"/>
      <c r="G157" s="379" t="str">
        <f>IF('Fun Patches'!O21="A","A"," ")</f>
        <v xml:space="preserve"> </v>
      </c>
      <c r="I157" s="369"/>
      <c r="J157" s="418" t="str">
        <f>'Council Own'!C22</f>
        <v>&lt;List Requirement Here&gt;</v>
      </c>
      <c r="K157" s="379" t="str">
        <f>IF('Council Own'!O22="A","A"," ")</f>
        <v xml:space="preserve"> </v>
      </c>
      <c r="M157" s="369"/>
      <c r="N157" s="418" t="str">
        <f>'Council Own'!C70</f>
        <v>&lt;List Requirement Here&gt;</v>
      </c>
      <c r="O157" s="379" t="str">
        <f>IF('Council Own'!O70="A","A"," ")</f>
        <v xml:space="preserve"> </v>
      </c>
      <c r="Q157" s="369"/>
      <c r="R157" s="418" t="str">
        <f>'Council Own'!C118</f>
        <v>&lt;List Requirement Here&gt;</v>
      </c>
      <c r="S157" s="379" t="str">
        <f>IF('Council Own'!O118="A","A"," ")</f>
        <v xml:space="preserve"> </v>
      </c>
    </row>
    <row r="158" spans="1:19" x14ac:dyDescent="0.2">
      <c r="E158" s="586" t="str">
        <f>'Fun Patches'!C22</f>
        <v>&lt;LIST PATCH HERE&gt;</v>
      </c>
      <c r="F158" s="587"/>
      <c r="G158" s="379" t="str">
        <f>IF('Fun Patches'!O22="A","A"," ")</f>
        <v xml:space="preserve"> </v>
      </c>
      <c r="I158" s="369">
        <v>5</v>
      </c>
      <c r="J158" s="418" t="str">
        <f>'Council Own'!C23</f>
        <v>&lt;List Requirement Here&gt;</v>
      </c>
      <c r="K158" s="379" t="str">
        <f>IF('Council Own'!O23="A","A"," ")</f>
        <v xml:space="preserve"> </v>
      </c>
      <c r="M158" s="369">
        <v>5</v>
      </c>
      <c r="N158" s="418" t="str">
        <f>'Council Own'!C71</f>
        <v>&lt;List Requirement Here&gt;</v>
      </c>
      <c r="O158" s="379" t="str">
        <f>IF('Council Own'!O71="A","A"," ")</f>
        <v xml:space="preserve"> </v>
      </c>
      <c r="Q158" s="369">
        <v>5</v>
      </c>
      <c r="R158" s="418" t="str">
        <f>'Council Own'!C119</f>
        <v>&lt;List Requirement Here&gt;</v>
      </c>
      <c r="S158" s="379" t="str">
        <f>IF('Council Own'!O119="A","A"," ")</f>
        <v xml:space="preserve"> </v>
      </c>
    </row>
    <row r="159" spans="1:19" x14ac:dyDescent="0.2">
      <c r="E159" s="586" t="str">
        <f>'Fun Patches'!C23</f>
        <v>&lt;LIST PATCH HERE&gt;</v>
      </c>
      <c r="F159" s="587"/>
      <c r="G159" s="379" t="str">
        <f>IF('Fun Patches'!O23="A","A"," ")</f>
        <v xml:space="preserve"> </v>
      </c>
      <c r="I159" s="369"/>
      <c r="J159" s="418" t="str">
        <f>'Council Own'!C24</f>
        <v>&lt;List Requirement Here&gt;</v>
      </c>
      <c r="K159" s="379" t="str">
        <f>IF('Council Own'!O24="A","A"," ")</f>
        <v xml:space="preserve"> </v>
      </c>
      <c r="M159" s="369"/>
      <c r="N159" s="418" t="str">
        <f>'Council Own'!C72</f>
        <v>&lt;List Requirement Here&gt;</v>
      </c>
      <c r="O159" s="379" t="str">
        <f>IF('Council Own'!O72="A","A"," ")</f>
        <v xml:space="preserve"> </v>
      </c>
      <c r="Q159" s="369"/>
      <c r="R159" s="418" t="str">
        <f>'Council Own'!C120</f>
        <v>&lt;List Requirement Here&gt;</v>
      </c>
      <c r="S159" s="379" t="str">
        <f>IF('Council Own'!O120="A","A"," ")</f>
        <v xml:space="preserve"> </v>
      </c>
    </row>
    <row r="160" spans="1:19" x14ac:dyDescent="0.2">
      <c r="E160" s="586" t="str">
        <f>'Fun Patches'!C24</f>
        <v>&lt;LIST PATCH HERE&gt;</v>
      </c>
      <c r="F160" s="587"/>
      <c r="G160" s="379" t="str">
        <f>IF('Fun Patches'!O24="A","A"," ")</f>
        <v xml:space="preserve"> </v>
      </c>
      <c r="I160" s="369"/>
      <c r="J160" s="418" t="str">
        <f>'Council Own'!C25</f>
        <v>&lt;List Requirement Here&gt;</v>
      </c>
      <c r="K160" s="379" t="str">
        <f>IF('Council Own'!O25="A","A"," ")</f>
        <v xml:space="preserve"> </v>
      </c>
      <c r="M160" s="369"/>
      <c r="N160" s="418" t="str">
        <f>'Council Own'!C73</f>
        <v>&lt;List Requirement Here&gt;</v>
      </c>
      <c r="O160" s="379" t="str">
        <f>IF('Council Own'!O73="A","A"," ")</f>
        <v xml:space="preserve"> </v>
      </c>
      <c r="Q160" s="369"/>
      <c r="R160" s="418" t="str">
        <f>'Council Own'!C121</f>
        <v>&lt;List Requirement Here&gt;</v>
      </c>
      <c r="S160" s="379" t="str">
        <f>IF('Council Own'!O121="A","A"," ")</f>
        <v xml:space="preserve"> </v>
      </c>
    </row>
    <row r="161" spans="5:19" x14ac:dyDescent="0.2">
      <c r="E161" s="586" t="str">
        <f>'Fun Patches'!C25</f>
        <v>&lt;LIST PATCH HERE&gt;</v>
      </c>
      <c r="F161" s="587"/>
      <c r="G161" s="379" t="str">
        <f>IF('Fun Patches'!O25="A","A"," ")</f>
        <v xml:space="preserve"> </v>
      </c>
      <c r="I161" s="369"/>
      <c r="J161" s="418" t="str">
        <f>'Council Own'!C26</f>
        <v>&lt;List Requirement Here&gt;</v>
      </c>
      <c r="K161" s="379" t="str">
        <f>IF('Council Own'!O26="A","A"," ")</f>
        <v xml:space="preserve"> </v>
      </c>
      <c r="M161" s="369"/>
      <c r="N161" s="418" t="str">
        <f>'Council Own'!C74</f>
        <v>&lt;List Requirement Here&gt;</v>
      </c>
      <c r="O161" s="379" t="str">
        <f>IF('Council Own'!O68="A","A"," ")</f>
        <v xml:space="preserve"> </v>
      </c>
      <c r="Q161" s="369"/>
      <c r="R161" s="418" t="str">
        <f>'Council Own'!C122</f>
        <v>&lt;List Requirement Here&gt;</v>
      </c>
      <c r="S161" s="379" t="str">
        <f>IF('Council Own'!O122="A","A"," ")</f>
        <v xml:space="preserve"> </v>
      </c>
    </row>
    <row r="162" spans="5:19" x14ac:dyDescent="0.2">
      <c r="E162" s="586" t="str">
        <f>'Fun Patches'!C26</f>
        <v>&lt;LIST PATCH HERE&gt;</v>
      </c>
      <c r="F162" s="587"/>
      <c r="G162" s="379" t="str">
        <f>IF('Fun Patches'!O26="A","A"," ")</f>
        <v xml:space="preserve"> </v>
      </c>
      <c r="I162" s="380" t="str">
        <f>'Council Own'!B30</f>
        <v>&lt;&lt;List Badge Here&gt;&gt;</v>
      </c>
      <c r="J162" s="380"/>
      <c r="K162" s="380"/>
      <c r="M162" s="380" t="str">
        <f>'Council Own'!B78</f>
        <v>&lt;&lt;List Badge Here&gt;&gt;</v>
      </c>
      <c r="N162" s="380"/>
      <c r="O162" s="380"/>
      <c r="Q162" s="380" t="str">
        <f>'Council Own'!B126</f>
        <v>&lt;&lt;List Badge Here&gt;&gt;</v>
      </c>
      <c r="R162" s="380"/>
      <c r="S162" s="380"/>
    </row>
    <row r="163" spans="5:19" x14ac:dyDescent="0.2">
      <c r="E163" s="586" t="str">
        <f>'Fun Patches'!C27</f>
        <v>&lt;LIST PATCH HERE&gt;</v>
      </c>
      <c r="F163" s="587"/>
      <c r="G163" s="379" t="str">
        <f>IF('Fun Patches'!O27="A","A"," ")</f>
        <v xml:space="preserve"> </v>
      </c>
      <c r="I163" s="369">
        <v>1</v>
      </c>
      <c r="J163" s="418" t="str">
        <f>'Council Own'!C31</f>
        <v>&lt;List Requirement Here&gt;</v>
      </c>
      <c r="K163" s="379" t="str">
        <f>IF('Council Own'!O31="A","A"," ")</f>
        <v xml:space="preserve"> </v>
      </c>
      <c r="M163" s="369">
        <v>1</v>
      </c>
      <c r="N163" s="418" t="str">
        <f>'Council Own'!C79</f>
        <v>&lt;List Requirement Here&gt;</v>
      </c>
      <c r="O163" s="379" t="str">
        <f>IF('Council Own'!O79="A","A"," ")</f>
        <v xml:space="preserve"> </v>
      </c>
      <c r="Q163" s="369">
        <v>1</v>
      </c>
      <c r="R163" s="418" t="str">
        <f>'Council Own'!C127</f>
        <v>&lt;List Requirement Here&gt;</v>
      </c>
      <c r="S163" s="379" t="str">
        <f>IF('Council Own'!O127="A","A"," ")</f>
        <v xml:space="preserve"> </v>
      </c>
    </row>
    <row r="164" spans="5:19" x14ac:dyDescent="0.2">
      <c r="E164" s="586" t="str">
        <f>'Fun Patches'!C28</f>
        <v>&lt;LIST PATCH HERE&gt;</v>
      </c>
      <c r="F164" s="587"/>
      <c r="G164" s="379" t="str">
        <f>IF('Fun Patches'!O28="A","A"," ")</f>
        <v xml:space="preserve"> </v>
      </c>
      <c r="I164" s="369"/>
      <c r="J164" s="418" t="str">
        <f>'Council Own'!C32</f>
        <v>&lt;List Requirement Here&gt;</v>
      </c>
      <c r="K164" s="379" t="str">
        <f>IF('Council Own'!O32="A","A"," ")</f>
        <v xml:space="preserve"> </v>
      </c>
      <c r="M164" s="369"/>
      <c r="N164" s="418" t="str">
        <f>'Council Own'!C80</f>
        <v>&lt;List Requirement Here&gt;</v>
      </c>
      <c r="O164" s="379" t="str">
        <f>IF('Council Own'!O80="A","A"," ")</f>
        <v xml:space="preserve"> </v>
      </c>
      <c r="Q164" s="369"/>
      <c r="R164" s="418" t="str">
        <f>'Council Own'!C128</f>
        <v>&lt;List Requirement Here&gt;</v>
      </c>
      <c r="S164" s="379" t="str">
        <f>IF('Council Own'!O128="A","A"," ")</f>
        <v xml:space="preserve"> </v>
      </c>
    </row>
    <row r="165" spans="5:19" x14ac:dyDescent="0.2">
      <c r="E165" s="586" t="str">
        <f>'Fun Patches'!C29</f>
        <v>&lt;LIST PATCH HERE&gt;</v>
      </c>
      <c r="F165" s="587"/>
      <c r="G165" s="379" t="str">
        <f>IF('Fun Patches'!O29="A","A"," ")</f>
        <v xml:space="preserve"> </v>
      </c>
      <c r="I165" s="369"/>
      <c r="J165" s="418" t="str">
        <f>'Council Own'!C33</f>
        <v>&lt;List Requirement Here&gt;</v>
      </c>
      <c r="K165" s="379" t="str">
        <f>IF('Council Own'!O33="A","A"," ")</f>
        <v xml:space="preserve"> </v>
      </c>
      <c r="M165" s="369"/>
      <c r="N165" s="418" t="str">
        <f>'Council Own'!C81</f>
        <v>&lt;List Requirement Here&gt;</v>
      </c>
      <c r="O165" s="379" t="str">
        <f>IF('Council Own'!O81="A","A"," ")</f>
        <v xml:space="preserve"> </v>
      </c>
      <c r="Q165" s="369"/>
      <c r="R165" s="418" t="str">
        <f>'Council Own'!C129</f>
        <v>&lt;List Requirement Here&gt;</v>
      </c>
      <c r="S165" s="379" t="str">
        <f>IF('Council Own'!O129="A","A"," ")</f>
        <v xml:space="preserve"> </v>
      </c>
    </row>
    <row r="166" spans="5:19" x14ac:dyDescent="0.2">
      <c r="E166" s="586" t="str">
        <f>'Fun Patches'!C30</f>
        <v>&lt;LIST PATCH HERE&gt;</v>
      </c>
      <c r="F166" s="587"/>
      <c r="G166" s="379" t="str">
        <f>IF('Fun Patches'!O30="A","A"," ")</f>
        <v xml:space="preserve"> </v>
      </c>
      <c r="I166" s="369"/>
      <c r="J166" s="418" t="str">
        <f>'Council Own'!C34</f>
        <v>&lt;List Requirement Here&gt;</v>
      </c>
      <c r="K166" s="379" t="str">
        <f>IF('Council Own'!O34="A","A"," ")</f>
        <v xml:space="preserve"> </v>
      </c>
      <c r="M166" s="369"/>
      <c r="N166" s="418" t="str">
        <f>'Council Own'!C82</f>
        <v>&lt;List Requirement Here&gt;</v>
      </c>
      <c r="O166" s="379" t="str">
        <f>IF('Council Own'!O82="A","A"," ")</f>
        <v xml:space="preserve"> </v>
      </c>
      <c r="Q166" s="369"/>
      <c r="R166" s="418" t="str">
        <f>'Council Own'!C130</f>
        <v>&lt;List Requirement Here&gt;</v>
      </c>
      <c r="S166" s="379" t="str">
        <f>IF('Council Own'!O130="A","A"," ")</f>
        <v xml:space="preserve"> </v>
      </c>
    </row>
    <row r="167" spans="5:19" x14ac:dyDescent="0.2">
      <c r="E167" s="586" t="str">
        <f>'Fun Patches'!C31</f>
        <v>&lt;LIST PATCH HERE&gt;</v>
      </c>
      <c r="F167" s="587"/>
      <c r="G167" s="379" t="str">
        <f>IF('Fun Patches'!O31="A","A"," ")</f>
        <v xml:space="preserve"> </v>
      </c>
      <c r="I167" s="369">
        <v>2</v>
      </c>
      <c r="J167" s="418" t="str">
        <f>'Council Own'!C35</f>
        <v>&lt;List Requirement Here&gt;</v>
      </c>
      <c r="K167" s="379" t="str">
        <f>IF('Council Own'!O35="A","A"," ")</f>
        <v xml:space="preserve"> </v>
      </c>
      <c r="M167" s="369">
        <v>2</v>
      </c>
      <c r="N167" s="418" t="str">
        <f>'Council Own'!C83</f>
        <v>&lt;List Requirement Here&gt;</v>
      </c>
      <c r="O167" s="379" t="str">
        <f>IF('Council Own'!O83="A","A"," ")</f>
        <v xml:space="preserve"> </v>
      </c>
      <c r="Q167" s="369">
        <v>2</v>
      </c>
      <c r="R167" s="418" t="str">
        <f>'Council Own'!C131</f>
        <v>&lt;List Requirement Here&gt;</v>
      </c>
      <c r="S167" s="379" t="str">
        <f>IF('Council Own'!O131="A","A"," ")</f>
        <v xml:space="preserve"> </v>
      </c>
    </row>
    <row r="168" spans="5:19" x14ac:dyDescent="0.2">
      <c r="E168" s="586" t="str">
        <f>'Fun Patches'!C32</f>
        <v>&lt;LIST PATCH HERE&gt;</v>
      </c>
      <c r="F168" s="587"/>
      <c r="G168" s="379" t="str">
        <f>IF('Fun Patches'!O32="A","A"," ")</f>
        <v xml:space="preserve"> </v>
      </c>
      <c r="I168" s="369"/>
      <c r="J168" s="418" t="str">
        <f>'Council Own'!C36</f>
        <v>&lt;List Requirement Here&gt;</v>
      </c>
      <c r="K168" s="379" t="str">
        <f>IF('Council Own'!O36="A","A"," ")</f>
        <v xml:space="preserve"> </v>
      </c>
      <c r="M168" s="369"/>
      <c r="N168" s="418" t="str">
        <f>'Council Own'!C84</f>
        <v>&lt;List Requirement Here&gt;</v>
      </c>
      <c r="O168" s="379" t="str">
        <f>IF('Council Own'!O84="A","A"," ")</f>
        <v xml:space="preserve"> </v>
      </c>
      <c r="Q168" s="369"/>
      <c r="R168" s="418" t="str">
        <f>'Council Own'!C132</f>
        <v>&lt;List Requirement Here&gt;</v>
      </c>
      <c r="S168" s="379" t="str">
        <f>IF('Council Own'!O132="A","A"," ")</f>
        <v xml:space="preserve"> </v>
      </c>
    </row>
    <row r="169" spans="5:19" x14ac:dyDescent="0.2">
      <c r="E169" s="586" t="str">
        <f>'Fun Patches'!C33</f>
        <v>&lt;LIST PATCH HERE&gt;</v>
      </c>
      <c r="F169" s="587"/>
      <c r="G169" s="379" t="str">
        <f>IF('Fun Patches'!O33="A","A"," ")</f>
        <v xml:space="preserve"> </v>
      </c>
      <c r="I169" s="369"/>
      <c r="J169" s="418" t="str">
        <f>'Council Own'!C37</f>
        <v>&lt;List Requirement Here&gt;</v>
      </c>
      <c r="K169" s="379" t="str">
        <f>IF('Council Own'!O37="A","A"," ")</f>
        <v xml:space="preserve"> </v>
      </c>
      <c r="M169" s="369"/>
      <c r="N169" s="418" t="str">
        <f>'Council Own'!C85</f>
        <v>&lt;List Requirement Here&gt;</v>
      </c>
      <c r="O169" s="379" t="str">
        <f>IF('Council Own'!O85="A","A"," ")</f>
        <v xml:space="preserve"> </v>
      </c>
      <c r="Q169" s="369"/>
      <c r="R169" s="418" t="str">
        <f>'Council Own'!C133</f>
        <v>&lt;List Requirement Here&gt;</v>
      </c>
      <c r="S169" s="379" t="str">
        <f>IF('Council Own'!O133="A","A"," ")</f>
        <v xml:space="preserve"> </v>
      </c>
    </row>
    <row r="170" spans="5:19" x14ac:dyDescent="0.2">
      <c r="E170" s="586" t="str">
        <f>'Fun Patches'!C34</f>
        <v>&lt;LIST PATCH HERE&gt;</v>
      </c>
      <c r="F170" s="587"/>
      <c r="G170" s="379" t="str">
        <f>IF('Fun Patches'!O34="A","A"," ")</f>
        <v xml:space="preserve"> </v>
      </c>
      <c r="I170" s="369"/>
      <c r="J170" s="418" t="str">
        <f>'Council Own'!C38</f>
        <v>&lt;List Requirement Here&gt;</v>
      </c>
      <c r="K170" s="379" t="str">
        <f>IF('Council Own'!O38="A","A"," ")</f>
        <v xml:space="preserve"> </v>
      </c>
      <c r="M170" s="369"/>
      <c r="N170" s="418" t="str">
        <f>'Council Own'!C86</f>
        <v>&lt;List Requirement Here&gt;</v>
      </c>
      <c r="O170" s="379" t="str">
        <f>IF('Council Own'!O86="A","A"," ")</f>
        <v xml:space="preserve"> </v>
      </c>
      <c r="Q170" s="369"/>
      <c r="R170" s="418" t="str">
        <f>'Council Own'!C134</f>
        <v>&lt;List Requirement Here&gt;</v>
      </c>
      <c r="S170" s="379" t="str">
        <f>IF('Council Own'!O134="A","A"," ")</f>
        <v xml:space="preserve"> </v>
      </c>
    </row>
    <row r="171" spans="5:19" x14ac:dyDescent="0.2">
      <c r="E171" s="586" t="str">
        <f>'Fun Patches'!C35</f>
        <v>&lt;LIST PATCH HERE&gt;</v>
      </c>
      <c r="F171" s="587"/>
      <c r="G171" s="379" t="str">
        <f>IF('Fun Patches'!O35="A","A"," ")</f>
        <v xml:space="preserve"> </v>
      </c>
      <c r="I171" s="369">
        <v>3</v>
      </c>
      <c r="J171" s="418" t="str">
        <f>'Council Own'!C39</f>
        <v>&lt;List Requirement Here&gt;</v>
      </c>
      <c r="K171" s="379" t="str">
        <f>IF('Council Own'!O39="A","A"," ")</f>
        <v xml:space="preserve"> </v>
      </c>
      <c r="M171" s="369">
        <v>3</v>
      </c>
      <c r="N171" s="418" t="str">
        <f>'Council Own'!C87</f>
        <v>&lt;List Requirement Here&gt;</v>
      </c>
      <c r="O171" s="379" t="str">
        <f>IF('Council Own'!O87="A","A"," ")</f>
        <v xml:space="preserve"> </v>
      </c>
      <c r="Q171" s="369">
        <v>3</v>
      </c>
      <c r="R171" s="418" t="str">
        <f>'Council Own'!C135</f>
        <v>&lt;List Requirement Here&gt;</v>
      </c>
      <c r="S171" s="379" t="str">
        <f>IF('Council Own'!O135="A","A"," ")</f>
        <v xml:space="preserve"> </v>
      </c>
    </row>
    <row r="172" spans="5:19" ht="12.75" customHeight="1" x14ac:dyDescent="0.2">
      <c r="E172" s="586" t="str">
        <f>'Fun Patches'!C36</f>
        <v>&lt;LIST PATCH HERE&gt;</v>
      </c>
      <c r="F172" s="587"/>
      <c r="G172" s="379" t="str">
        <f>IF('Fun Patches'!O36="A","A"," ")</f>
        <v xml:space="preserve"> </v>
      </c>
      <c r="I172" s="369"/>
      <c r="J172" s="418" t="str">
        <f>'Council Own'!C40</f>
        <v>&lt;List Requirement Here&gt;</v>
      </c>
      <c r="K172" s="379" t="str">
        <f>IF('Council Own'!O40="A","A"," ")</f>
        <v xml:space="preserve"> </v>
      </c>
      <c r="M172" s="369"/>
      <c r="N172" s="418" t="str">
        <f>'Council Own'!C88</f>
        <v>&lt;List Requirement Here&gt;</v>
      </c>
      <c r="O172" s="379" t="str">
        <f>IF('Council Own'!O88="A","A"," ")</f>
        <v xml:space="preserve"> </v>
      </c>
      <c r="Q172" s="369"/>
      <c r="R172" s="418" t="str">
        <f>'Council Own'!C136</f>
        <v>&lt;List Requirement Here&gt;</v>
      </c>
      <c r="S172" s="379" t="str">
        <f>IF('Council Own'!O136="A","A"," ")</f>
        <v xml:space="preserve"> </v>
      </c>
    </row>
    <row r="173" spans="5:19" ht="12.75" customHeight="1" x14ac:dyDescent="0.2">
      <c r="E173" s="586" t="str">
        <f>'Fun Patches'!C37</f>
        <v>&lt;LIST PATCH HERE&gt;</v>
      </c>
      <c r="F173" s="587"/>
      <c r="G173" s="379" t="str">
        <f>IF('Fun Patches'!O37="A","A"," ")</f>
        <v xml:space="preserve"> </v>
      </c>
      <c r="I173" s="369"/>
      <c r="J173" s="418" t="str">
        <f>'Council Own'!C41</f>
        <v>&lt;List Requirement Here&gt;</v>
      </c>
      <c r="K173" s="379" t="str">
        <f>IF('Council Own'!O41="A","A"," ")</f>
        <v xml:space="preserve"> </v>
      </c>
      <c r="M173" s="369"/>
      <c r="N173" s="418" t="str">
        <f>'Council Own'!C89</f>
        <v>&lt;List Requirement Here&gt;</v>
      </c>
      <c r="O173" s="379" t="str">
        <f>IF('Council Own'!O89="A","A"," ")</f>
        <v xml:space="preserve"> </v>
      </c>
      <c r="Q173" s="369"/>
      <c r="R173" s="418" t="str">
        <f>'Council Own'!C137</f>
        <v>&lt;List Requirement Here&gt;</v>
      </c>
      <c r="S173" s="379" t="str">
        <f>IF('Council Own'!O137="A","A"," ")</f>
        <v xml:space="preserve"> </v>
      </c>
    </row>
    <row r="174" spans="5:19" x14ac:dyDescent="0.2">
      <c r="E174" s="586" t="str">
        <f>'Fun Patches'!C38</f>
        <v>&lt;LIST PATCH HERE&gt;</v>
      </c>
      <c r="F174" s="587"/>
      <c r="G174" s="379" t="str">
        <f>IF('Fun Patches'!O38="A","A"," ")</f>
        <v xml:space="preserve"> </v>
      </c>
      <c r="I174" s="369"/>
      <c r="J174" s="418" t="str">
        <f>'Council Own'!C42</f>
        <v>&lt;List Requirement Here&gt;</v>
      </c>
      <c r="K174" s="379" t="str">
        <f>IF('Council Own'!O42="A","A"," ")</f>
        <v xml:space="preserve"> </v>
      </c>
      <c r="M174" s="369"/>
      <c r="N174" s="418" t="str">
        <f>'Council Own'!C90</f>
        <v>&lt;List Requirement Here&gt;</v>
      </c>
      <c r="O174" s="379" t="str">
        <f>IF('Council Own'!O90="A","A"," ")</f>
        <v xml:space="preserve"> </v>
      </c>
      <c r="Q174" s="369"/>
      <c r="R174" s="418" t="str">
        <f>'Council Own'!C138</f>
        <v>&lt;List Requirement Here&gt;</v>
      </c>
      <c r="S174" s="379" t="str">
        <f>IF('Council Own'!O138="A","A"," ")</f>
        <v xml:space="preserve"> </v>
      </c>
    </row>
    <row r="175" spans="5:19" x14ac:dyDescent="0.2">
      <c r="E175" s="586" t="str">
        <f>'Fun Patches'!C39</f>
        <v>&lt;LIST PATCH HERE&gt;</v>
      </c>
      <c r="F175" s="587"/>
      <c r="G175" s="379" t="str">
        <f>IF('Fun Patches'!O39="A","A"," ")</f>
        <v xml:space="preserve"> </v>
      </c>
      <c r="I175" s="369">
        <v>4</v>
      </c>
      <c r="J175" s="418" t="str">
        <f>'Council Own'!C43</f>
        <v>&lt;List Requirement Here&gt;</v>
      </c>
      <c r="K175" s="379" t="str">
        <f>IF('Council Own'!O43="A","A"," ")</f>
        <v xml:space="preserve"> </v>
      </c>
      <c r="M175" s="369">
        <v>4</v>
      </c>
      <c r="N175" s="418" t="str">
        <f>'Council Own'!C91</f>
        <v>&lt;List Requirement Here&gt;</v>
      </c>
      <c r="O175" s="379" t="str">
        <f>IF('Council Own'!O91="A","A"," ")</f>
        <v xml:space="preserve"> </v>
      </c>
      <c r="Q175" s="369">
        <v>4</v>
      </c>
      <c r="R175" s="418" t="str">
        <f>'Council Own'!C139</f>
        <v>&lt;List Requirement Here&gt;</v>
      </c>
      <c r="S175" s="379" t="str">
        <f>IF('Council Own'!O139="A","A"," ")</f>
        <v xml:space="preserve"> </v>
      </c>
    </row>
    <row r="176" spans="5:19" x14ac:dyDescent="0.2">
      <c r="E176" s="586" t="str">
        <f>'Fun Patches'!C40</f>
        <v>&lt;LIST PATCH HERE&gt;</v>
      </c>
      <c r="F176" s="587"/>
      <c r="G176" s="379" t="str">
        <f>IF('Fun Patches'!O40="A","A"," ")</f>
        <v xml:space="preserve"> </v>
      </c>
      <c r="I176" s="369"/>
      <c r="J176" s="418" t="str">
        <f>'Council Own'!C44</f>
        <v>&lt;List Requirement Here&gt;</v>
      </c>
      <c r="K176" s="379" t="str">
        <f>IF('Council Own'!O44="A","A"," ")</f>
        <v xml:space="preserve"> </v>
      </c>
      <c r="M176" s="369"/>
      <c r="N176" s="418" t="str">
        <f>'Council Own'!C92</f>
        <v>&lt;List Requirement Here&gt;</v>
      </c>
      <c r="O176" s="379" t="str">
        <f>IF('Council Own'!O92="A","A"," ")</f>
        <v xml:space="preserve"> </v>
      </c>
      <c r="Q176" s="369"/>
      <c r="R176" s="418" t="str">
        <f>'Council Own'!C140</f>
        <v>&lt;List Requirement Here&gt;</v>
      </c>
      <c r="S176" s="379" t="str">
        <f>IF('Council Own'!O140="A","A"," ")</f>
        <v xml:space="preserve"> </v>
      </c>
    </row>
    <row r="177" spans="1:19" x14ac:dyDescent="0.2">
      <c r="E177" s="586" t="str">
        <f>'Fun Patches'!C41</f>
        <v>&lt;LIST PATCH HERE&gt;</v>
      </c>
      <c r="F177" s="587"/>
      <c r="G177" s="379" t="str">
        <f>IF('Fun Patches'!O41="A","A"," ")</f>
        <v xml:space="preserve"> </v>
      </c>
      <c r="I177" s="369"/>
      <c r="J177" s="418" t="str">
        <f>'Council Own'!C45</f>
        <v>&lt;List Requirement Here&gt;</v>
      </c>
      <c r="K177" s="379" t="str">
        <f>IF('Council Own'!O45="A","A"," ")</f>
        <v xml:space="preserve"> </v>
      </c>
      <c r="M177" s="369"/>
      <c r="N177" s="418" t="str">
        <f>'Council Own'!C93</f>
        <v>&lt;List Requirement Here&gt;</v>
      </c>
      <c r="O177" s="379" t="str">
        <f>IF('Council Own'!O93="A","A"," ")</f>
        <v xml:space="preserve"> </v>
      </c>
      <c r="Q177" s="369"/>
      <c r="R177" s="418" t="str">
        <f>'Council Own'!C141</f>
        <v>&lt;List Requirement Here&gt;</v>
      </c>
      <c r="S177" s="379" t="str">
        <f>IF('Council Own'!O141="A","A"," ")</f>
        <v xml:space="preserve"> </v>
      </c>
    </row>
    <row r="178" spans="1:19" x14ac:dyDescent="0.2">
      <c r="E178" s="586" t="str">
        <f>'Fun Patches'!C42</f>
        <v>&lt;LIST PATCH HERE&gt;</v>
      </c>
      <c r="F178" s="587"/>
      <c r="G178" s="379" t="str">
        <f>IF('Fun Patches'!O42="A","A"," ")</f>
        <v xml:space="preserve"> </v>
      </c>
      <c r="I178" s="369"/>
      <c r="J178" s="418" t="str">
        <f>'Council Own'!C46</f>
        <v>&lt;List Requirement Here&gt;</v>
      </c>
      <c r="K178" s="379" t="str">
        <f>IF('Council Own'!O46="A","A"," ")</f>
        <v xml:space="preserve"> </v>
      </c>
      <c r="M178" s="369"/>
      <c r="N178" s="418" t="str">
        <f>'Council Own'!C94</f>
        <v>&lt;List Requirement Here&gt;</v>
      </c>
      <c r="O178" s="379" t="str">
        <f>IF('Council Own'!O94="A","A"," ")</f>
        <v xml:space="preserve"> </v>
      </c>
      <c r="Q178" s="369"/>
      <c r="R178" s="418" t="str">
        <f>'Council Own'!C142</f>
        <v>&lt;List Requirement Here&gt;</v>
      </c>
      <c r="S178" s="379" t="str">
        <f>IF('Council Own'!O142="A","A"," ")</f>
        <v xml:space="preserve"> </v>
      </c>
    </row>
    <row r="179" spans="1:19" x14ac:dyDescent="0.2">
      <c r="E179" s="586" t="str">
        <f>'Fun Patches'!C43</f>
        <v>&lt;LIST PATCH HERE&gt;</v>
      </c>
      <c r="F179" s="587"/>
      <c r="G179" s="379" t="str">
        <f>IF('Fun Patches'!O43="A","A"," ")</f>
        <v xml:space="preserve"> </v>
      </c>
      <c r="I179" s="369">
        <v>5</v>
      </c>
      <c r="J179" s="418" t="str">
        <f>'Council Own'!C47</f>
        <v>&lt;List Requirement Here&gt;</v>
      </c>
      <c r="K179" s="379" t="str">
        <f>IF('Council Own'!O47="A","A"," ")</f>
        <v xml:space="preserve"> </v>
      </c>
      <c r="M179" s="369">
        <v>5</v>
      </c>
      <c r="N179" s="418" t="str">
        <f>'Council Own'!C95</f>
        <v>&lt;List Requirement Here&gt;</v>
      </c>
      <c r="O179" s="379" t="str">
        <f>IF('Council Own'!O95="A","A"," ")</f>
        <v xml:space="preserve"> </v>
      </c>
      <c r="Q179" s="369">
        <v>5</v>
      </c>
      <c r="R179" s="418" t="str">
        <f>'Council Own'!C143</f>
        <v>&lt;List Requirement Here&gt;</v>
      </c>
      <c r="S179" s="379" t="str">
        <f>IF('Council Own'!O143="A","A"," ")</f>
        <v xml:space="preserve"> </v>
      </c>
    </row>
    <row r="180" spans="1:19" x14ac:dyDescent="0.2">
      <c r="E180" s="586" t="str">
        <f>'Fun Patches'!C44</f>
        <v>&lt;LIST PATCH HERE&gt;</v>
      </c>
      <c r="F180" s="587"/>
      <c r="G180" s="379" t="str">
        <f>IF('Fun Patches'!O44="A","A"," ")</f>
        <v xml:space="preserve"> </v>
      </c>
      <c r="I180" s="369"/>
      <c r="J180" s="418" t="str">
        <f>'Council Own'!C48</f>
        <v>&lt;List Requirement Here&gt;</v>
      </c>
      <c r="K180" s="379" t="str">
        <f>IF('Council Own'!O48="A","A"," ")</f>
        <v xml:space="preserve"> </v>
      </c>
      <c r="M180" s="369"/>
      <c r="N180" s="418" t="str">
        <f>'Council Own'!C96</f>
        <v>&lt;List Requirement Here&gt;</v>
      </c>
      <c r="O180" s="379" t="str">
        <f>IF('Council Own'!O96="A","A"," ")</f>
        <v xml:space="preserve"> </v>
      </c>
      <c r="Q180" s="369"/>
      <c r="R180" s="418" t="str">
        <f>'Council Own'!C144</f>
        <v>&lt;List Requirement Here&gt;</v>
      </c>
      <c r="S180" s="379" t="str">
        <f>IF('Council Own'!O144="A","A"," ")</f>
        <v xml:space="preserve"> </v>
      </c>
    </row>
    <row r="181" spans="1:19" x14ac:dyDescent="0.2">
      <c r="E181" s="586" t="str">
        <f>'Fun Patches'!C45</f>
        <v>&lt;LIST PATCH HERE&gt;</v>
      </c>
      <c r="F181" s="587"/>
      <c r="G181" s="379" t="str">
        <f>IF('Fun Patches'!O45="A","A"," ")</f>
        <v xml:space="preserve"> </v>
      </c>
      <c r="I181" s="369"/>
      <c r="J181" s="418" t="str">
        <f>'Council Own'!C49</f>
        <v>&lt;List Requirement Here&gt;</v>
      </c>
      <c r="K181" s="379" t="str">
        <f>IF('Council Own'!O49="A","A"," ")</f>
        <v xml:space="preserve"> </v>
      </c>
      <c r="M181" s="369"/>
      <c r="N181" s="418" t="str">
        <f>'Council Own'!C97</f>
        <v>&lt;List Requirement Here&gt;</v>
      </c>
      <c r="O181" s="379" t="str">
        <f>IF('Council Own'!O97="A","A"," ")</f>
        <v xml:space="preserve"> </v>
      </c>
      <c r="Q181" s="369"/>
      <c r="R181" s="418" t="str">
        <f>'Council Own'!C145</f>
        <v>&lt;List Requirement Here&gt;</v>
      </c>
      <c r="S181" s="379" t="str">
        <f>IF('Council Own'!O145="A","A"," ")</f>
        <v xml:space="preserve"> </v>
      </c>
    </row>
    <row r="182" spans="1:19" x14ac:dyDescent="0.2">
      <c r="E182" s="586" t="str">
        <f>'Fun Patches'!C46</f>
        <v>&lt;LIST PATCH HERE&gt;</v>
      </c>
      <c r="F182" s="587"/>
      <c r="G182" s="379" t="str">
        <f>IF('Fun Patches'!O46="A","A"," ")</f>
        <v xml:space="preserve"> </v>
      </c>
      <c r="I182" s="369"/>
      <c r="J182" s="418" t="str">
        <f>'Council Own'!C50</f>
        <v>&lt;List Requirement Here&gt;</v>
      </c>
      <c r="K182" s="379" t="str">
        <f>IF('Council Own'!O50="A","A"," ")</f>
        <v xml:space="preserve"> </v>
      </c>
      <c r="M182" s="369"/>
      <c r="N182" s="418" t="str">
        <f>'Council Own'!C98</f>
        <v>&lt;List Requirement Here&gt;</v>
      </c>
      <c r="O182" s="379" t="str">
        <f>IF('Council Own'!O98="A","A"," ")</f>
        <v xml:space="preserve"> </v>
      </c>
      <c r="Q182" s="369"/>
      <c r="R182" s="418" t="str">
        <f>'Council Own'!C146</f>
        <v>&lt;List Requirement Here&gt;</v>
      </c>
      <c r="S182" s="379" t="str">
        <f>IF('Council Own'!O146="A","A"," ")</f>
        <v xml:space="preserve"> </v>
      </c>
    </row>
    <row r="183" spans="1:19" x14ac:dyDescent="0.2">
      <c r="E183" s="588" t="str">
        <f>'Fun Patches'!C47</f>
        <v>&lt;LIST PATCH HERE&gt;</v>
      </c>
      <c r="F183" s="589"/>
      <c r="G183" s="372" t="str">
        <f>IF('Fun Patches'!O47="A","A"," ")</f>
        <v xml:space="preserve"> </v>
      </c>
      <c r="I183" s="416"/>
      <c r="J183" s="385"/>
      <c r="K183" s="425"/>
    </row>
    <row r="184" spans="1:19" x14ac:dyDescent="0.2">
      <c r="E184" s="586" t="str">
        <f>'Fun Patches'!C48</f>
        <v>&lt;LIST PATCH HERE&gt;</v>
      </c>
      <c r="F184" s="587"/>
      <c r="G184" s="379" t="str">
        <f>IF('Fun Patches'!O48="A","A"," ")</f>
        <v xml:space="preserve"> </v>
      </c>
      <c r="I184" s="416"/>
      <c r="J184" s="385"/>
      <c r="K184" s="425"/>
    </row>
    <row r="185" spans="1:19" x14ac:dyDescent="0.2">
      <c r="E185" s="586" t="str">
        <f>'Fun Patches'!C49</f>
        <v>&lt;LIST PATCH HERE&gt;</v>
      </c>
      <c r="F185" s="587"/>
      <c r="G185" s="379" t="str">
        <f>IF('Fun Patches'!O49="A","A"," ")</f>
        <v xml:space="preserve"> </v>
      </c>
      <c r="I185" s="416"/>
      <c r="J185" s="385"/>
      <c r="K185" s="425"/>
    </row>
    <row r="186" spans="1:19" x14ac:dyDescent="0.2">
      <c r="A186" s="578" t="s">
        <v>81</v>
      </c>
      <c r="B186" s="579"/>
      <c r="C186" s="579"/>
      <c r="E186" s="586" t="str">
        <f>'Fun Patches'!C50</f>
        <v>&lt;LIST PATCH HERE&gt;</v>
      </c>
      <c r="F186" s="587"/>
      <c r="G186" s="379" t="str">
        <f>IF('Fun Patches'!O50="A","A"," ")</f>
        <v xml:space="preserve"> </v>
      </c>
      <c r="I186" s="416"/>
      <c r="J186" s="385"/>
      <c r="K186" s="425"/>
    </row>
    <row r="187" spans="1:19" x14ac:dyDescent="0.2">
      <c r="A187" s="580" t="s">
        <v>78</v>
      </c>
      <c r="B187" s="581"/>
      <c r="C187" s="582"/>
      <c r="E187" s="586" t="str">
        <f>'Fun Patches'!C51</f>
        <v>&lt;LIST PATCH HERE&gt;</v>
      </c>
      <c r="F187" s="587"/>
      <c r="G187" s="379" t="str">
        <f>IF('Fun Patches'!O51="A","A"," ")</f>
        <v xml:space="preserve"> </v>
      </c>
      <c r="I187" s="416"/>
      <c r="J187" s="385"/>
      <c r="K187" s="425"/>
    </row>
    <row r="188" spans="1:19" x14ac:dyDescent="0.2">
      <c r="A188" s="580" t="s">
        <v>79</v>
      </c>
      <c r="B188" s="581"/>
      <c r="C188" s="582"/>
      <c r="E188" s="586" t="str">
        <f>'Fun Patches'!C52</f>
        <v>&lt;LIST PATCH HERE&gt;</v>
      </c>
      <c r="F188" s="587"/>
      <c r="G188" s="379" t="str">
        <f>IF('Fun Patches'!O52="A","A"," ")</f>
        <v xml:space="preserve"> </v>
      </c>
      <c r="I188" s="416"/>
      <c r="J188" s="385"/>
      <c r="K188" s="425"/>
    </row>
    <row r="189" spans="1:19" x14ac:dyDescent="0.2">
      <c r="A189" s="595" t="s">
        <v>80</v>
      </c>
      <c r="B189" s="596"/>
      <c r="C189" s="597"/>
      <c r="E189" s="586" t="str">
        <f>'Fun Patches'!C53</f>
        <v>&lt;LIST PATCH HERE&gt;</v>
      </c>
      <c r="F189" s="587"/>
      <c r="G189" s="379" t="str">
        <f>IF('Fun Patches'!O53="A","A"," ")</f>
        <v xml:space="preserve"> </v>
      </c>
      <c r="J189" s="376"/>
      <c r="K189" s="376"/>
    </row>
    <row r="190" spans="1:19" x14ac:dyDescent="0.2">
      <c r="E190" s="586" t="str">
        <f>'Fun Patches'!C54</f>
        <v>&lt;LIST PATCH HERE&gt;</v>
      </c>
      <c r="F190" s="587"/>
      <c r="G190" s="379" t="str">
        <f>IF('Fun Patches'!O54="A","A"," ")</f>
        <v xml:space="preserve"> </v>
      </c>
    </row>
    <row r="191" spans="1:19" x14ac:dyDescent="0.2">
      <c r="E191" s="416"/>
      <c r="F191" s="385"/>
      <c r="G191" s="425"/>
    </row>
    <row r="222" spans="1:3" x14ac:dyDescent="0.2">
      <c r="A222" s="424"/>
      <c r="B222" s="424"/>
      <c r="C222" s="424"/>
    </row>
    <row r="225" spans="1:3" x14ac:dyDescent="0.2">
      <c r="A225" s="424"/>
      <c r="B225" s="424"/>
      <c r="C225" s="424"/>
    </row>
    <row r="226" spans="1:3" x14ac:dyDescent="0.2">
      <c r="A226" s="424"/>
      <c r="B226" s="424"/>
      <c r="C226" s="424"/>
    </row>
    <row r="227" spans="1:3" x14ac:dyDescent="0.2">
      <c r="A227" s="424"/>
      <c r="B227" s="424"/>
      <c r="C227" s="424"/>
    </row>
    <row r="228" spans="1:3" x14ac:dyDescent="0.2">
      <c r="A228" s="424"/>
      <c r="B228" s="424"/>
      <c r="C228" s="424"/>
    </row>
    <row r="229" spans="1:3" x14ac:dyDescent="0.2">
      <c r="A229" s="424"/>
      <c r="B229" s="424"/>
      <c r="C229" s="424"/>
    </row>
  </sheetData>
  <sheetProtection password="EB7E" sheet="1" objects="1" scenarios="1" selectLockedCells="1" selectUnlockedCells="1"/>
  <mergeCells count="178">
    <mergeCell ref="A188:C188"/>
    <mergeCell ref="E188:F188"/>
    <mergeCell ref="A189:C189"/>
    <mergeCell ref="E189:F189"/>
    <mergeCell ref="E190:F190"/>
    <mergeCell ref="E183:F183"/>
    <mergeCell ref="E184:F184"/>
    <mergeCell ref="E185:F185"/>
    <mergeCell ref="A186:C186"/>
    <mergeCell ref="E186:F186"/>
    <mergeCell ref="A187:C187"/>
    <mergeCell ref="E187:F187"/>
    <mergeCell ref="E177:F177"/>
    <mergeCell ref="E178:F178"/>
    <mergeCell ref="E179:F179"/>
    <mergeCell ref="E180:F180"/>
    <mergeCell ref="E181:F181"/>
    <mergeCell ref="E182:F182"/>
    <mergeCell ref="E171:F171"/>
    <mergeCell ref="E172:F172"/>
    <mergeCell ref="E173:F173"/>
    <mergeCell ref="E174:F174"/>
    <mergeCell ref="E175:F175"/>
    <mergeCell ref="E176:F176"/>
    <mergeCell ref="E165:F165"/>
    <mergeCell ref="E166:F166"/>
    <mergeCell ref="E167:F167"/>
    <mergeCell ref="E168:F168"/>
    <mergeCell ref="E169:F169"/>
    <mergeCell ref="E170:F170"/>
    <mergeCell ref="E159:F159"/>
    <mergeCell ref="E160:F160"/>
    <mergeCell ref="E161:F161"/>
    <mergeCell ref="E162:F162"/>
    <mergeCell ref="E163:F163"/>
    <mergeCell ref="E164:F164"/>
    <mergeCell ref="E153:F153"/>
    <mergeCell ref="E154:F154"/>
    <mergeCell ref="E155:F155"/>
    <mergeCell ref="E156:F156"/>
    <mergeCell ref="E157:F157"/>
    <mergeCell ref="E158:F158"/>
    <mergeCell ref="A148:B148"/>
    <mergeCell ref="E148:F148"/>
    <mergeCell ref="E149:F149"/>
    <mergeCell ref="E150:F150"/>
    <mergeCell ref="E151:F151"/>
    <mergeCell ref="E152:F152"/>
    <mergeCell ref="A145:B145"/>
    <mergeCell ref="E145:F145"/>
    <mergeCell ref="A146:B146"/>
    <mergeCell ref="E146:F146"/>
    <mergeCell ref="A147:B147"/>
    <mergeCell ref="E147:F147"/>
    <mergeCell ref="A142:C142"/>
    <mergeCell ref="E142:F142"/>
    <mergeCell ref="A143:B143"/>
    <mergeCell ref="E143:F143"/>
    <mergeCell ref="A144:B144"/>
    <mergeCell ref="E144:F144"/>
    <mergeCell ref="A140:C140"/>
    <mergeCell ref="E140:G140"/>
    <mergeCell ref="I140:K140"/>
    <mergeCell ref="M140:O140"/>
    <mergeCell ref="Q140:S140"/>
    <mergeCell ref="E141:F141"/>
    <mergeCell ref="Q111:R111"/>
    <mergeCell ref="Q117:R117"/>
    <mergeCell ref="I122:K122"/>
    <mergeCell ref="Q124:S124"/>
    <mergeCell ref="E126:G126"/>
    <mergeCell ref="A131:C131"/>
    <mergeCell ref="I101:K101"/>
    <mergeCell ref="A104:C104"/>
    <mergeCell ref="E105:G105"/>
    <mergeCell ref="Q105:R105"/>
    <mergeCell ref="M108:O108"/>
    <mergeCell ref="A110:C110"/>
    <mergeCell ref="Q95:R95"/>
    <mergeCell ref="Q96:R96"/>
    <mergeCell ref="M97:O97"/>
    <mergeCell ref="Q97:R97"/>
    <mergeCell ref="Q98:R98"/>
    <mergeCell ref="Q99:R99"/>
    <mergeCell ref="Q89:R89"/>
    <mergeCell ref="Q90:R90"/>
    <mergeCell ref="Q91:R91"/>
    <mergeCell ref="Q92:R92"/>
    <mergeCell ref="Q93:R93"/>
    <mergeCell ref="Q94:R94"/>
    <mergeCell ref="A85:B85"/>
    <mergeCell ref="Q85:R85"/>
    <mergeCell ref="Q86:R86"/>
    <mergeCell ref="A87:C87"/>
    <mergeCell ref="Q87:R87"/>
    <mergeCell ref="B88:C88"/>
    <mergeCell ref="Q88:R88"/>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76:B76"/>
    <mergeCell ref="M76:O76"/>
    <mergeCell ref="Q76:R76"/>
    <mergeCell ref="A77:B77"/>
    <mergeCell ref="Q77:R77"/>
    <mergeCell ref="A78:B78"/>
    <mergeCell ref="Q78:R78"/>
    <mergeCell ref="A73:B73"/>
    <mergeCell ref="Q73:R73"/>
    <mergeCell ref="A74:B74"/>
    <mergeCell ref="Q74:R74"/>
    <mergeCell ref="A75:B75"/>
    <mergeCell ref="Q75:R75"/>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Q28:S28"/>
    <mergeCell ref="M32:O32"/>
    <mergeCell ref="I36:K36"/>
    <mergeCell ref="E40:G40"/>
    <mergeCell ref="A44:C44"/>
    <mergeCell ref="Q49:S49"/>
    <mergeCell ref="A18:B18"/>
    <mergeCell ref="A19:B19"/>
    <mergeCell ref="E19:G19"/>
    <mergeCell ref="A20:B20"/>
    <mergeCell ref="A21:B21"/>
    <mergeCell ref="A23:C23"/>
    <mergeCell ref="A13:B13"/>
    <mergeCell ref="A14:B14"/>
    <mergeCell ref="A15:B15"/>
    <mergeCell ref="I15:K15"/>
    <mergeCell ref="A16:C16"/>
    <mergeCell ref="A17:B17"/>
    <mergeCell ref="A8:B8"/>
    <mergeCell ref="A9:B9"/>
    <mergeCell ref="A10:C10"/>
    <mergeCell ref="A11:B11"/>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s>
  <pageMargins left="0.75" right="0.75" top="0.4" bottom="0.2" header="0.2" footer="0.2"/>
  <pageSetup scale="64" fitToHeight="0" orientation="landscape" horizontalDpi="300" verticalDpi="300" r:id="rId1"/>
  <headerFooter alignWithMargins="0">
    <oddHeader>&amp;C&amp;"Arial,Bold"&amp;12CadetteTrax - &amp;10&amp;D</oddHeader>
  </headerFooter>
  <rowBreaks count="1" manualBreakCount="1">
    <brk id="69" max="1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9"/>
  <sheetViews>
    <sheetView showGridLines="0" zoomScale="90" zoomScaleNormal="90" workbookViewId="0">
      <selection activeCell="A2" sqref="A2"/>
    </sheetView>
  </sheetViews>
  <sheetFormatPr defaultRowHeight="12.75" x14ac:dyDescent="0.2"/>
  <cols>
    <col min="1" max="1" width="2.7109375" style="363" customWidth="1"/>
    <col min="2" max="2" width="30.7109375" style="363" customWidth="1"/>
    <col min="3" max="4" width="2.5703125" style="363" customWidth="1"/>
    <col min="5" max="5" width="2.7109375" style="363" bestFit="1" customWidth="1"/>
    <col min="6" max="6" width="30.28515625" style="363" customWidth="1"/>
    <col min="7" max="7" width="3" style="363" customWidth="1"/>
    <col min="8" max="8" width="3.140625" style="363" customWidth="1"/>
    <col min="9" max="9" width="2" style="363" customWidth="1"/>
    <col min="10" max="10" width="30.28515625" style="363" customWidth="1"/>
    <col min="11" max="11" width="3" style="363" customWidth="1"/>
    <col min="12" max="12" width="3.140625" style="363" customWidth="1"/>
    <col min="13" max="13" width="2" style="363" customWidth="1"/>
    <col min="14" max="14" width="30.28515625" style="363" customWidth="1"/>
    <col min="15" max="16" width="3" style="363" customWidth="1"/>
    <col min="17" max="17" width="2.7109375" style="363" customWidth="1"/>
    <col min="18" max="18" width="30.5703125" style="363" customWidth="1"/>
    <col min="19" max="19" width="2.7109375" style="363" customWidth="1"/>
    <col min="20" max="16384" width="9.140625" style="363"/>
  </cols>
  <sheetData>
    <row r="1" spans="1:21" ht="21" customHeight="1" x14ac:dyDescent="0.35">
      <c r="A1" s="619" t="str">
        <f ca="1">MID(CELL("filename",A1),FIND(IF(ISERROR(FIND("]",CELL("filename",A1))),"$","]"),CELL("filename",A1))+1,256)</f>
        <v>Elizabeth H</v>
      </c>
      <c r="B1" s="620"/>
      <c r="C1" s="620"/>
      <c r="D1" s="388"/>
      <c r="E1" s="610" t="s">
        <v>16</v>
      </c>
      <c r="F1" s="615"/>
      <c r="G1" s="615"/>
      <c r="I1" s="610" t="s">
        <v>16</v>
      </c>
      <c r="J1" s="610"/>
      <c r="K1" s="610"/>
      <c r="M1" s="610" t="s">
        <v>16</v>
      </c>
      <c r="N1" s="610"/>
      <c r="O1" s="610"/>
      <c r="Q1" s="610" t="s">
        <v>16</v>
      </c>
      <c r="R1" s="610"/>
      <c r="S1" s="610"/>
      <c r="T1" s="361"/>
      <c r="U1" s="361"/>
    </row>
    <row r="2" spans="1:21" s="367" customFormat="1" ht="13.5" thickBot="1" x14ac:dyDescent="0.25">
      <c r="A2" s="364"/>
      <c r="B2" s="365"/>
      <c r="C2" s="366" t="s">
        <v>17</v>
      </c>
      <c r="D2" s="365"/>
      <c r="E2" s="583" t="str">
        <f>Badges!B52</f>
        <v>Public Speaker</v>
      </c>
      <c r="F2" s="584"/>
      <c r="G2" s="584"/>
      <c r="H2" s="363"/>
      <c r="I2" s="583" t="str">
        <f>Badges!B122</f>
        <v>Book Artist</v>
      </c>
      <c r="J2" s="584"/>
      <c r="K2" s="584"/>
      <c r="L2" s="363"/>
      <c r="M2" s="583" t="str">
        <f>Badges!B191</f>
        <v>Trailblazing</v>
      </c>
      <c r="N2" s="584"/>
      <c r="O2" s="584"/>
      <c r="Q2" s="583" t="str">
        <f>Badges!B261</f>
        <v>Animal Helpers</v>
      </c>
      <c r="R2" s="584"/>
      <c r="S2" s="584"/>
      <c r="T2" s="361"/>
      <c r="U2" s="361"/>
    </row>
    <row r="3" spans="1:21" x14ac:dyDescent="0.2">
      <c r="A3" s="617" t="s">
        <v>147</v>
      </c>
      <c r="B3" s="618"/>
      <c r="C3" s="368">
        <f>INT(COUNTIF(C5:C21,"C"))+INT(COUNTIF(C73:C85,"C"))</f>
        <v>1</v>
      </c>
      <c r="E3" s="369">
        <v>2</v>
      </c>
      <c r="F3" s="370" t="str">
        <f>Badges!C57</f>
        <v>Focus on body language</v>
      </c>
      <c r="G3" s="371"/>
      <c r="I3" s="369">
        <v>3</v>
      </c>
      <c r="J3" s="370" t="str">
        <f>Badges!C131</f>
        <v>Try out book artist techniques</v>
      </c>
      <c r="K3" s="371"/>
      <c r="M3" s="369">
        <v>4</v>
      </c>
      <c r="N3" s="370" t="str">
        <f>Badges!C204</f>
        <v>Gain some trailblazing know-how</v>
      </c>
      <c r="O3" s="371"/>
      <c r="Q3" s="369">
        <v>5</v>
      </c>
      <c r="R3" s="370" t="str">
        <f>Badges!C278</f>
        <v>Look at how animals might help us</v>
      </c>
      <c r="S3" s="371"/>
      <c r="T3" s="361"/>
      <c r="U3" s="361"/>
    </row>
    <row r="4" spans="1:21" x14ac:dyDescent="0.2">
      <c r="A4" s="577" t="str">
        <f>Summary!A3</f>
        <v>It's Your World -- Change It!</v>
      </c>
      <c r="B4" s="577"/>
      <c r="C4" s="577"/>
      <c r="E4" s="369"/>
      <c r="F4" s="370" t="str">
        <f>Badges!C58</f>
        <v>Get a group together and play</v>
      </c>
      <c r="G4" s="372" t="str">
        <f>IF(Badges!P58="A","A"," ")</f>
        <v xml:space="preserve"> </v>
      </c>
      <c r="I4" s="369"/>
      <c r="J4" s="370" t="str">
        <f>Badges!C132</f>
        <v>Fold method and glue method</v>
      </c>
      <c r="K4" s="372" t="str">
        <f>IF(Badges!P132="A","A"," ")</f>
        <v xml:space="preserve"> </v>
      </c>
      <c r="M4" s="369"/>
      <c r="N4" s="370" t="str">
        <f>Badges!C205</f>
        <v>Learn how to purify water</v>
      </c>
      <c r="O4" s="372" t="str">
        <f>IF(Badges!P205="A","A"," ")</f>
        <v xml:space="preserve"> </v>
      </c>
      <c r="Q4" s="369"/>
      <c r="R4" s="370" t="str">
        <f>Badges!C279</f>
        <v>Get a sense of different animals'</v>
      </c>
      <c r="S4" s="372" t="str">
        <f>IF(Badges!P279="A","A"," ")</f>
        <v xml:space="preserve"> </v>
      </c>
      <c r="T4" s="361"/>
      <c r="U4" s="361"/>
    </row>
    <row r="5" spans="1:21" ht="12.75" customHeight="1" x14ac:dyDescent="0.2">
      <c r="A5" s="608" t="str">
        <f>Summary!A4</f>
        <v>Digital Movie Maker</v>
      </c>
      <c r="B5" s="609"/>
      <c r="C5" s="373" t="str">
        <f>IF(Badges!P28="C","C",IF(Badges!P28="P","P",""))</f>
        <v/>
      </c>
      <c r="E5" s="369"/>
      <c r="F5" s="370" t="str">
        <f>Badges!C59</f>
        <v>Videotape yourself miming one</v>
      </c>
      <c r="G5" s="372" t="str">
        <f>IF(Badges!P59="A","A"," ")</f>
        <v xml:space="preserve"> </v>
      </c>
      <c r="I5" s="369"/>
      <c r="J5" s="370" t="str">
        <f>Badges!C133</f>
        <v>Fold method and stitch method</v>
      </c>
      <c r="K5" s="372" t="str">
        <f>IF(Badges!P133="A","A"," ")</f>
        <v xml:space="preserve"> </v>
      </c>
      <c r="M5" s="369"/>
      <c r="N5" s="370" t="str">
        <f>Badges!C206</f>
        <v>Practice navigating with a map and</v>
      </c>
      <c r="O5" s="372" t="str">
        <f>IF(Badges!P206="A","A"," ")</f>
        <v xml:space="preserve"> </v>
      </c>
      <c r="Q5" s="369"/>
      <c r="R5" s="370" t="str">
        <f>Badges!C280</f>
        <v>Talk to an animal expert at a zoo</v>
      </c>
      <c r="S5" s="372" t="str">
        <f>IF(Badges!P280="A","A"," ")</f>
        <v xml:space="preserve"> </v>
      </c>
      <c r="T5" s="361"/>
      <c r="U5" s="361"/>
    </row>
    <row r="6" spans="1:21" ht="12.75" customHeight="1" x14ac:dyDescent="0.2">
      <c r="A6" s="606" t="str">
        <f>Summary!A5</f>
        <v>Eating for Beauty</v>
      </c>
      <c r="B6" s="607"/>
      <c r="C6" s="374" t="str">
        <f>IF(Badges!P51="C","C",IF(Badges!P51="P","P",""))</f>
        <v/>
      </c>
      <c r="E6" s="369"/>
      <c r="F6" s="370" t="str">
        <f>Badges!C60</f>
        <v>Pretend an item is something else</v>
      </c>
      <c r="G6" s="372" t="str">
        <f>IF(Badges!P60="A","A"," ")</f>
        <v xml:space="preserve"> </v>
      </c>
      <c r="I6" s="369"/>
      <c r="J6" s="370" t="str">
        <f>Badges!C134</f>
        <v>Glue method and stitch method</v>
      </c>
      <c r="K6" s="372" t="str">
        <f>IF(Badges!P134="A","A"," ")</f>
        <v xml:space="preserve"> </v>
      </c>
      <c r="M6" s="369"/>
      <c r="N6" s="370" t="str">
        <f>Badges!C207</f>
        <v>Pitch your tent three times in three</v>
      </c>
      <c r="O6" s="372" t="str">
        <f>IF(Badges!P207="A","A"," ")</f>
        <v xml:space="preserve"> </v>
      </c>
      <c r="Q6" s="369"/>
      <c r="R6" s="370" t="str">
        <f>Badges!C281</f>
        <v>Practice being a scientist</v>
      </c>
      <c r="S6" s="372" t="str">
        <f>IF(Badges!P281="A","A"," ")</f>
        <v xml:space="preserve"> </v>
      </c>
      <c r="T6" s="361"/>
      <c r="U6" s="361"/>
    </row>
    <row r="7" spans="1:21" x14ac:dyDescent="0.2">
      <c r="A7" s="606" t="str">
        <f>Summary!A6</f>
        <v>Public Speaker</v>
      </c>
      <c r="B7" s="607"/>
      <c r="C7" s="374" t="str">
        <f>IF(Badges!P74="C","C",IF(Badges!P74="P","P",""))</f>
        <v/>
      </c>
      <c r="E7" s="369">
        <v>3</v>
      </c>
      <c r="F7" s="370" t="str">
        <f>Badges!C61</f>
        <v>Find your voice</v>
      </c>
      <c r="G7" s="371"/>
      <c r="I7" s="369">
        <v>4</v>
      </c>
      <c r="J7" s="370" t="str">
        <f>Badges!C135</f>
        <v>Focus on function</v>
      </c>
      <c r="K7" s="371"/>
      <c r="M7" s="369">
        <v>5</v>
      </c>
      <c r="N7" s="370" t="str">
        <f>Badges!C208</f>
        <v>Head out on the trail</v>
      </c>
      <c r="O7" s="371"/>
      <c r="Q7" s="583" t="str">
        <f>Badges!B284</f>
        <v>Field Day</v>
      </c>
      <c r="R7" s="584"/>
      <c r="S7" s="584"/>
    </row>
    <row r="8" spans="1:21" x14ac:dyDescent="0.2">
      <c r="A8" s="606" t="str">
        <f>Summary!A7</f>
        <v>Science of Happiness</v>
      </c>
      <c r="B8" s="607"/>
      <c r="C8" s="374" t="str">
        <f>IF(Badges!P97="C","C",IF(Badges!P97="P","P",""))</f>
        <v/>
      </c>
      <c r="E8" s="369"/>
      <c r="F8" s="370" t="str">
        <f>Badges!C62</f>
        <v>Repeat one word, one sentence, and</v>
      </c>
      <c r="G8" s="372" t="str">
        <f>IF(Badges!P62="A","A"," ")</f>
        <v xml:space="preserve"> </v>
      </c>
      <c r="I8" s="369"/>
      <c r="J8" s="370" t="str">
        <f>Badges!C136</f>
        <v>Make an organizational book</v>
      </c>
      <c r="K8" s="372" t="str">
        <f>IF(Badges!P136="A","A"," ")</f>
        <v xml:space="preserve"> </v>
      </c>
      <c r="M8" s="369"/>
      <c r="N8" s="370" t="str">
        <f>Badges!C209</f>
        <v>Play stuff-sack dramatics</v>
      </c>
      <c r="O8" s="372" t="str">
        <f>IF(Badges!P209="A","A"," ")</f>
        <v xml:space="preserve"> </v>
      </c>
      <c r="Q8" s="369">
        <v>1</v>
      </c>
      <c r="R8" s="370" t="str">
        <f>Badges!C285</f>
        <v>Team up and dress up</v>
      </c>
      <c r="S8" s="371"/>
    </row>
    <row r="9" spans="1:21" x14ac:dyDescent="0.2">
      <c r="A9" s="613" t="str">
        <f>Summary!A8</f>
        <v>Screenwriter</v>
      </c>
      <c r="B9" s="614"/>
      <c r="C9" s="375" t="str">
        <f>IF(Badges!P120="C","C",IF(Badges!P120="P","P",""))</f>
        <v/>
      </c>
      <c r="E9" s="369"/>
      <c r="F9" s="370" t="str">
        <f>Badges!C63</f>
        <v>Tell your own story, from birth until</v>
      </c>
      <c r="G9" s="372" t="str">
        <f>IF(Badges!P63="A","A"," ")</f>
        <v xml:space="preserve"> </v>
      </c>
      <c r="I9" s="369"/>
      <c r="J9" s="370" t="str">
        <f>Badges!C137</f>
        <v>Make a scrapbook, memory book,</v>
      </c>
      <c r="K9" s="372" t="str">
        <f>IF(Badges!P137="A","A"," ")</f>
        <v xml:space="preserve"> </v>
      </c>
      <c r="M9" s="369"/>
      <c r="N9" s="370" t="str">
        <f>Badges!C210</f>
        <v>See the stars</v>
      </c>
      <c r="O9" s="372" t="str">
        <f>IF(Badges!P210="A","A"," ")</f>
        <v xml:space="preserve"> </v>
      </c>
      <c r="Q9" s="369"/>
      <c r="R9" s="370" t="str">
        <f>Badges!C286</f>
        <v>Go, Blue! Go, Red!</v>
      </c>
      <c r="S9" s="372" t="str">
        <f>IF(Badges!P286="A","A"," ")</f>
        <v xml:space="preserve"> </v>
      </c>
    </row>
    <row r="10" spans="1:21" x14ac:dyDescent="0.2">
      <c r="A10" s="577" t="str">
        <f>Summary!A9</f>
        <v>It's Your Planet -- Love It!</v>
      </c>
      <c r="B10" s="577"/>
      <c r="C10" s="577"/>
      <c r="E10" s="369"/>
      <c r="F10" s="370" t="str">
        <f>Badges!C64</f>
        <v>Practice impressions of three</v>
      </c>
      <c r="G10" s="372" t="str">
        <f>IF(Badges!P64="A","A"," ")</f>
        <v xml:space="preserve"> </v>
      </c>
      <c r="I10" s="369"/>
      <c r="J10" s="370" t="str">
        <f>Badges!C138</f>
        <v>Make a gift book</v>
      </c>
      <c r="K10" s="372" t="str">
        <f>IF(Badges!P138="A","A"," ")</f>
        <v xml:space="preserve"> </v>
      </c>
      <c r="M10" s="369"/>
      <c r="N10" s="370" t="str">
        <f>Badges!C211</f>
        <v>Tell a progressive story</v>
      </c>
      <c r="O10" s="372" t="str">
        <f>IF(Badges!P211="A","A"," ")</f>
        <v xml:space="preserve"> </v>
      </c>
      <c r="Q10" s="369"/>
      <c r="R10" s="370" t="str">
        <f>Badges!C287</f>
        <v>Unique uniforms</v>
      </c>
      <c r="S10" s="372" t="str">
        <f>IF(Badges!P287="A","A"," ")</f>
        <v xml:space="preserve"> </v>
      </c>
    </row>
    <row r="11" spans="1:21" x14ac:dyDescent="0.2">
      <c r="A11" s="608" t="str">
        <f>Summary!A10</f>
        <v>Book Artist</v>
      </c>
      <c r="B11" s="609"/>
      <c r="C11" s="373" t="str">
        <f>IF(Badges!P144="C","C",IF(Badges!P144="P","P",""))</f>
        <v/>
      </c>
      <c r="E11" s="369">
        <v>4</v>
      </c>
      <c r="F11" s="370" t="str">
        <f>Badges!C65</f>
        <v>Choose or create a piece to perform</v>
      </c>
      <c r="G11" s="371"/>
      <c r="I11" s="369">
        <v>5</v>
      </c>
      <c r="J11" s="370" t="str">
        <f>Badges!C139</f>
        <v>Focus on style</v>
      </c>
      <c r="K11" s="371"/>
      <c r="M11" s="583" t="str">
        <f>Badges!B214</f>
        <v>Babysitter</v>
      </c>
      <c r="N11" s="584"/>
      <c r="O11" s="584"/>
      <c r="Q11" s="369"/>
      <c r="R11" s="370" t="str">
        <f>Badges!C288</f>
        <v>Theme costumes</v>
      </c>
      <c r="S11" s="372" t="str">
        <f>IF(Badges!P288="A","A"," ")</f>
        <v xml:space="preserve"> </v>
      </c>
    </row>
    <row r="12" spans="1:21" x14ac:dyDescent="0.2">
      <c r="A12" s="606" t="str">
        <f>Summary!A11</f>
        <v>Woodworker</v>
      </c>
      <c r="B12" s="607"/>
      <c r="C12" s="374" t="str">
        <f>IF(Badges!P167="C","C",IF(Badges!P167="P","P",""))</f>
        <v/>
      </c>
      <c r="E12" s="369"/>
      <c r="F12" s="370" t="str">
        <f>Badges!C66</f>
        <v>Write a speech about something</v>
      </c>
      <c r="G12" s="372" t="str">
        <f>IF(Badges!P66="A","A"," ")</f>
        <v xml:space="preserve"> </v>
      </c>
      <c r="I12" s="369"/>
      <c r="J12" s="370" t="str">
        <f>Badges!C140</f>
        <v xml:space="preserve">Make a book from something </v>
      </c>
      <c r="K12" s="372" t="str">
        <f>IF(Badges!P140="A","A"," ")</f>
        <v xml:space="preserve"> </v>
      </c>
      <c r="M12" s="369">
        <v>1</v>
      </c>
      <c r="N12" s="370" t="str">
        <f>Badges!C215</f>
        <v>Get to know how kids develop</v>
      </c>
      <c r="O12" s="371"/>
      <c r="Q12" s="369">
        <v>2</v>
      </c>
      <c r="R12" s="370" t="str">
        <f>Badges!C289</f>
        <v>Host a historical game</v>
      </c>
      <c r="S12" s="371"/>
    </row>
    <row r="13" spans="1:21" x14ac:dyDescent="0.2">
      <c r="A13" s="606" t="str">
        <f>Summary!A12</f>
        <v>Special Agent</v>
      </c>
      <c r="B13" s="607"/>
      <c r="C13" s="374" t="str">
        <f>IF(Badges!P190="C","C",IF(Badges!P190="P","P",""))</f>
        <v>C</v>
      </c>
      <c r="E13" s="369"/>
      <c r="F13" s="370" t="str">
        <f>Badges!C67</f>
        <v>Create a piece for a character</v>
      </c>
      <c r="G13" s="372" t="str">
        <f>IF(Badges!P67="A","A"," ")</f>
        <v xml:space="preserve"> </v>
      </c>
      <c r="I13" s="369"/>
      <c r="J13" s="370" t="str">
        <f>Badges!C141</f>
        <v>Try a different binding technique or</v>
      </c>
      <c r="K13" s="372" t="str">
        <f>IF(Badges!P141="A","A"," ")</f>
        <v xml:space="preserve"> </v>
      </c>
      <c r="M13" s="369"/>
      <c r="N13" s="370" t="str">
        <f>Badges!C216</f>
        <v>Observe kids in person for at least</v>
      </c>
      <c r="O13" s="372" t="str">
        <f>IF(Badges!P216="A","A"," ")</f>
        <v xml:space="preserve"> </v>
      </c>
      <c r="Q13" s="369"/>
      <c r="R13" s="370" t="str">
        <f>Badges!C290</f>
        <v>An amazing race</v>
      </c>
      <c r="S13" s="372" t="str">
        <f>IF(Badges!P290="A","A"," ")</f>
        <v xml:space="preserve"> </v>
      </c>
    </row>
    <row r="14" spans="1:21" x14ac:dyDescent="0.2">
      <c r="A14" s="606" t="str">
        <f>Summary!A13</f>
        <v>Trailblazing</v>
      </c>
      <c r="B14" s="607"/>
      <c r="C14" s="374" t="str">
        <f>IF(Badges!P213="C","C",IF(Badges!P213="P","P",""))</f>
        <v/>
      </c>
      <c r="E14" s="369"/>
      <c r="F14" s="370" t="str">
        <f>Badges!C68</f>
        <v>Pick an existing piece</v>
      </c>
      <c r="G14" s="372" t="str">
        <f>IF(Badges!P68="A","A"," ")</f>
        <v xml:space="preserve"> </v>
      </c>
      <c r="I14" s="369"/>
      <c r="J14" s="370" t="str">
        <f>Badges!C142</f>
        <v>Get creative with the definition of</v>
      </c>
      <c r="K14" s="372" t="str">
        <f>IF(Badges!P142="A","A"," ")</f>
        <v xml:space="preserve"> </v>
      </c>
      <c r="M14" s="369"/>
      <c r="N14" s="370" t="str">
        <f>Badges!C217</f>
        <v xml:space="preserve">Ask an expert  </v>
      </c>
      <c r="O14" s="372" t="str">
        <f>IF(Badges!P217="A","A"," ")</f>
        <v xml:space="preserve"> </v>
      </c>
      <c r="Q14" s="369"/>
      <c r="R14" s="370" t="str">
        <f>Badges!C291</f>
        <v>Target practice</v>
      </c>
      <c r="S14" s="372" t="str">
        <f>IF(Badges!P291="A","A"," ")</f>
        <v xml:space="preserve"> </v>
      </c>
    </row>
    <row r="15" spans="1:21" x14ac:dyDescent="0.2">
      <c r="A15" s="613" t="str">
        <f>Summary!A14</f>
        <v>Babysitter</v>
      </c>
      <c r="B15" s="614"/>
      <c r="C15" s="375" t="str">
        <f>IF(Badges!P236="C","C",IF(Badges!P236="P","P",""))</f>
        <v>P</v>
      </c>
      <c r="E15" s="369">
        <v>5</v>
      </c>
      <c r="F15" s="370" t="str">
        <f>Badges!C69</f>
        <v>Get onstage</v>
      </c>
      <c r="G15" s="371"/>
      <c r="I15" s="583" t="str">
        <f>Badges!B145</f>
        <v>Woodworker</v>
      </c>
      <c r="J15" s="584"/>
      <c r="K15" s="584"/>
      <c r="M15" s="369"/>
      <c r="N15" s="370" t="str">
        <f>Badges!C218</f>
        <v>Find information at the library or</v>
      </c>
      <c r="O15" s="372" t="str">
        <f>IF(Badges!P218="A","A"," ")</f>
        <v xml:space="preserve"> </v>
      </c>
      <c r="Q15" s="369"/>
      <c r="R15" s="370" t="str">
        <f>Badges!C292</f>
        <v>Tests of strength</v>
      </c>
      <c r="S15" s="372" t="str">
        <f>IF(Badges!P292="A","A"," ")</f>
        <v xml:space="preserve"> </v>
      </c>
    </row>
    <row r="16" spans="1:21" x14ac:dyDescent="0.2">
      <c r="A16" s="577" t="str">
        <f>Summary!A15</f>
        <v>It's Your Story -- Tell It!</v>
      </c>
      <c r="B16" s="577"/>
      <c r="C16" s="577"/>
      <c r="E16" s="369"/>
      <c r="F16" s="370" t="str">
        <f>Badges!C70</f>
        <v>Create a theater in your own home</v>
      </c>
      <c r="G16" s="372" t="str">
        <f>IF(Badges!P70="A","A"," ")</f>
        <v xml:space="preserve"> </v>
      </c>
      <c r="I16" s="369">
        <v>1</v>
      </c>
      <c r="J16" s="370" t="str">
        <f>Badges!C146</f>
        <v>Swing a hammer</v>
      </c>
      <c r="K16" s="371"/>
      <c r="M16" s="369">
        <v>2</v>
      </c>
      <c r="N16" s="370" t="str">
        <f>Badges!C219</f>
        <v>Prepare for challenges</v>
      </c>
      <c r="O16" s="371"/>
      <c r="Q16" s="369">
        <v>3</v>
      </c>
      <c r="R16" s="370" t="str">
        <f>Badges!C293</f>
        <v>Play a scientific game</v>
      </c>
      <c r="S16" s="371"/>
    </row>
    <row r="17" spans="1:19" x14ac:dyDescent="0.2">
      <c r="A17" s="608" t="str">
        <f>Summary!A16</f>
        <v>Night Owl</v>
      </c>
      <c r="B17" s="609"/>
      <c r="C17" s="373" t="str">
        <f>IF(Badges!P260="C","C",IF(Badges!P260="P","P",""))</f>
        <v/>
      </c>
      <c r="E17" s="369"/>
      <c r="F17" s="370" t="str">
        <f>Badges!C71</f>
        <v>Perform at school</v>
      </c>
      <c r="G17" s="372" t="str">
        <f>IF(Badges!P71="A","A"," ")</f>
        <v xml:space="preserve"> </v>
      </c>
      <c r="I17" s="369"/>
      <c r="J17" s="370" t="str">
        <f>Badges!C147</f>
        <v>Write your name in nails</v>
      </c>
      <c r="K17" s="372" t="str">
        <f>IF(Badges!P146="A","A"," ")</f>
        <v xml:space="preserve"> </v>
      </c>
      <c r="M17" s="369"/>
      <c r="N17" s="370" t="str">
        <f>Badges!C220</f>
        <v>Attend a babysitter training course</v>
      </c>
      <c r="O17" s="372" t="str">
        <f>IF(Badges!P220="A","A"," ")</f>
        <v xml:space="preserve"> </v>
      </c>
      <c r="Q17" s="369"/>
      <c r="R17" s="370" t="str">
        <f>Badges!C294</f>
        <v>Construction challenge</v>
      </c>
      <c r="S17" s="372" t="str">
        <f>IF(Badges!P294="A","A"," ")</f>
        <v xml:space="preserve"> </v>
      </c>
    </row>
    <row r="18" spans="1:19" x14ac:dyDescent="0.2">
      <c r="A18" s="606" t="str">
        <f>Summary!A17</f>
        <v>Animal Helpers</v>
      </c>
      <c r="B18" s="607"/>
      <c r="C18" s="374" t="str">
        <f>IF(Badges!P283="C","C",IF(Badges!P283="P","P",""))</f>
        <v/>
      </c>
      <c r="E18" s="369"/>
      <c r="F18" s="370" t="str">
        <f>Badges!C72</f>
        <v>Go to your audience</v>
      </c>
      <c r="G18" s="372" t="str">
        <f>IF(Badges!P72="A","A"," ")</f>
        <v xml:space="preserve"> </v>
      </c>
      <c r="I18" s="369"/>
      <c r="J18" s="370" t="str">
        <f>Badges!C148</f>
        <v>Make a design with nails on wood</v>
      </c>
      <c r="K18" s="372" t="str">
        <f>IF(Badges!P147="A","A"," ")</f>
        <v xml:space="preserve"> </v>
      </c>
      <c r="M18" s="369"/>
      <c r="N18" s="370" t="str">
        <f>Badges!C221</f>
        <v>Interview five moms about what they</v>
      </c>
      <c r="O18" s="372" t="str">
        <f>IF(Badges!P221="A","A"," ")</f>
        <v xml:space="preserve"> </v>
      </c>
      <c r="Q18" s="369"/>
      <c r="R18" s="370" t="str">
        <f>Badges!C295</f>
        <v>Soar winners</v>
      </c>
      <c r="S18" s="372" t="str">
        <f>IF(Badges!P295="A","A"," ")</f>
        <v xml:space="preserve"> </v>
      </c>
    </row>
    <row r="19" spans="1:19" x14ac:dyDescent="0.2">
      <c r="A19" s="606" t="str">
        <f>Summary!A18</f>
        <v>Field Day</v>
      </c>
      <c r="B19" s="607"/>
      <c r="C19" s="374" t="str">
        <f>IF(Badges!P306="C","C",IF(Badges!P306="P","P",""))</f>
        <v/>
      </c>
      <c r="E19" s="583" t="str">
        <f>Badges!B75</f>
        <v>Science of Happiness</v>
      </c>
      <c r="F19" s="584"/>
      <c r="G19" s="584"/>
      <c r="I19" s="369"/>
      <c r="J19" s="370" t="str">
        <f>Badges!C149</f>
        <v>Create a sculpture</v>
      </c>
      <c r="K19" s="372" t="str">
        <f>IF(Badges!P148="A","A"," ")</f>
        <v xml:space="preserve"> </v>
      </c>
      <c r="M19" s="369"/>
      <c r="N19" s="370" t="str">
        <f>Badges!C222</f>
        <v>Interview five experienced babysitters</v>
      </c>
      <c r="O19" s="372" t="str">
        <f>IF(Badges!P222="A","A"," ")</f>
        <v xml:space="preserve"> </v>
      </c>
      <c r="Q19" s="369"/>
      <c r="R19" s="370" t="str">
        <f>Badges!C296</f>
        <v>Make it "flink."</v>
      </c>
      <c r="S19" s="372" t="str">
        <f>IF(Badges!P296="A","A"," ")</f>
        <v xml:space="preserve"> </v>
      </c>
    </row>
    <row r="20" spans="1:19" x14ac:dyDescent="0.2">
      <c r="A20" s="606" t="str">
        <f>Summary!A19</f>
        <v>Entrepreneur</v>
      </c>
      <c r="B20" s="607"/>
      <c r="C20" s="374" t="str">
        <f>IF(Badges!P329="C","C",IF(Badges!P329="P","P",""))</f>
        <v/>
      </c>
      <c r="E20" s="369">
        <v>1</v>
      </c>
      <c r="F20" s="370" t="str">
        <f>Badges!C76</f>
        <v>Make yourself happier</v>
      </c>
      <c r="G20" s="371"/>
      <c r="I20" s="369">
        <v>2</v>
      </c>
      <c r="J20" s="370" t="str">
        <f>Badges!C150</f>
        <v>Keep it level</v>
      </c>
      <c r="K20" s="371"/>
      <c r="M20" s="369">
        <v>3</v>
      </c>
      <c r="N20" s="370" t="str">
        <f>Badges!C223</f>
        <v>Focus on play</v>
      </c>
      <c r="O20" s="371"/>
      <c r="Q20" s="369">
        <v>4</v>
      </c>
      <c r="R20" s="370" t="str">
        <f>Badges!C297</f>
        <v>Find fun in fiction</v>
      </c>
      <c r="S20" s="371"/>
    </row>
    <row r="21" spans="1:19" x14ac:dyDescent="0.2">
      <c r="A21" s="606" t="str">
        <f>Summary!A20</f>
        <v>Netiquette</v>
      </c>
      <c r="B21" s="607"/>
      <c r="C21" s="374" t="str">
        <f>IF(Badges!P352="C","C",IF(Badges!P352="P","P",""))</f>
        <v/>
      </c>
      <c r="E21" s="369"/>
      <c r="F21" s="370" t="str">
        <f>Badges!C77</f>
        <v>Get into a state of "flow"</v>
      </c>
      <c r="G21" s="372" t="str">
        <f>IF(Badges!P77="A","A"," ")</f>
        <v xml:space="preserve"> </v>
      </c>
      <c r="I21" s="369"/>
      <c r="J21" s="370" t="str">
        <f>Badges!C151</f>
        <v>Level up</v>
      </c>
      <c r="K21" s="372" t="str">
        <f>IF(Badges!P150="A","A"," ")</f>
        <v xml:space="preserve"> </v>
      </c>
      <c r="M21" s="369"/>
      <c r="N21" s="370" t="str">
        <f>Badges!C224</f>
        <v>Interview an educational toy or game</v>
      </c>
      <c r="O21" s="372" t="str">
        <f>IF(Badges!P224="A","A"," ")</f>
        <v xml:space="preserve"> </v>
      </c>
      <c r="Q21" s="369"/>
      <c r="R21" s="370" t="str">
        <f>Badges!C298</f>
        <v>From read to reality</v>
      </c>
      <c r="S21" s="372" t="str">
        <f>IF(Badges!P298="A","A"," ")</f>
        <v xml:space="preserve"> </v>
      </c>
    </row>
    <row r="22" spans="1:19" x14ac:dyDescent="0.2">
      <c r="A22" s="376"/>
      <c r="B22" s="377"/>
      <c r="C22" s="415"/>
      <c r="E22" s="369"/>
      <c r="F22" s="370" t="str">
        <f>Badges!C78</f>
        <v>Count three blessings</v>
      </c>
      <c r="G22" s="372" t="str">
        <f>IF(Badges!P78="A","A"," ")</f>
        <v xml:space="preserve"> </v>
      </c>
      <c r="I22" s="369"/>
      <c r="J22" s="370" t="str">
        <f>Badges!C152</f>
        <v>Make it right</v>
      </c>
      <c r="K22" s="372" t="str">
        <f>IF(Badges!P151="A","A"," ")</f>
        <v xml:space="preserve"> </v>
      </c>
      <c r="M22" s="369"/>
      <c r="N22" s="370" t="str">
        <f>Badges!C225</f>
        <v>Observe kids at a toy store for two</v>
      </c>
      <c r="O22" s="372" t="str">
        <f>IF(Badges!P225="A","A"," ")</f>
        <v xml:space="preserve"> </v>
      </c>
      <c r="Q22" s="369"/>
      <c r="R22" s="370" t="str">
        <f>Badges!C299</f>
        <v>From virtual to reality</v>
      </c>
      <c r="S22" s="372" t="str">
        <f>IF(Badges!P299="A","A"," ")</f>
        <v xml:space="preserve"> </v>
      </c>
    </row>
    <row r="23" spans="1:19" x14ac:dyDescent="0.2">
      <c r="A23" s="583" t="str">
        <f>Badges!B6</f>
        <v>Digital Movie Maker</v>
      </c>
      <c r="B23" s="584"/>
      <c r="C23" s="584"/>
      <c r="E23" s="369"/>
      <c r="F23" s="370" t="str">
        <f>Badges!C79</f>
        <v>Stop and smell the roses</v>
      </c>
      <c r="G23" s="372" t="str">
        <f>IF(Badges!P79="A","A"," ")</f>
        <v xml:space="preserve"> </v>
      </c>
      <c r="I23" s="369"/>
      <c r="J23" s="370" t="str">
        <f>Badges!C153</f>
        <v>Do a survey</v>
      </c>
      <c r="K23" s="372" t="str">
        <f>IF(Badges!P152="A","A"," ")</f>
        <v xml:space="preserve"> </v>
      </c>
      <c r="M23" s="369"/>
      <c r="N23" s="370" t="str">
        <f>Badges!C226</f>
        <v>Volunteer for at least two hours</v>
      </c>
      <c r="O23" s="372" t="str">
        <f>IF(Badges!P226="A","A"," ")</f>
        <v xml:space="preserve"> </v>
      </c>
      <c r="Q23" s="369"/>
      <c r="R23" s="370" t="str">
        <f>Badges!C300</f>
        <v>From board to reality</v>
      </c>
      <c r="S23" s="372" t="str">
        <f>IF(Badges!P300="A","A"," ")</f>
        <v xml:space="preserve"> </v>
      </c>
    </row>
    <row r="24" spans="1:19" x14ac:dyDescent="0.2">
      <c r="A24" s="369">
        <v>1</v>
      </c>
      <c r="B24" s="370" t="str">
        <f>Badges!C7</f>
        <v>Learn digital video basics</v>
      </c>
      <c r="C24" s="371"/>
      <c r="E24" s="369">
        <v>2</v>
      </c>
      <c r="F24" s="370" t="str">
        <f>Badges!C80</f>
        <v>Think differently for happiness</v>
      </c>
      <c r="G24" s="371"/>
      <c r="I24" s="369">
        <v>3</v>
      </c>
      <c r="J24" s="370" t="str">
        <f>Badges!C154</f>
        <v>Use a screwdriver</v>
      </c>
      <c r="K24" s="371"/>
      <c r="M24" s="369">
        <v>4</v>
      </c>
      <c r="N24" s="370" t="str">
        <f>Badges!C227</f>
        <v>Find potential employers</v>
      </c>
      <c r="O24" s="371"/>
      <c r="Q24" s="369">
        <v>5</v>
      </c>
      <c r="R24" s="370" t="str">
        <f>Badges!C301</f>
        <v>Stage your grand finale</v>
      </c>
      <c r="S24" s="371"/>
    </row>
    <row r="25" spans="1:19" x14ac:dyDescent="0.2">
      <c r="A25" s="369"/>
      <c r="B25" s="370" t="str">
        <f>Badges!C8</f>
        <v>Connect with a local expert to learn</v>
      </c>
      <c r="C25" s="372" t="str">
        <f>IF(Badges!P8="A","A"," ")</f>
        <v xml:space="preserve"> </v>
      </c>
      <c r="E25" s="369"/>
      <c r="F25" s="370" t="str">
        <f>Badges!C81</f>
        <v>Focus on what's realistic</v>
      </c>
      <c r="G25" s="372" t="str">
        <f>IF(Badges!P81="A","A"," ")</f>
        <v xml:space="preserve"> </v>
      </c>
      <c r="I25" s="369"/>
      <c r="J25" s="370" t="str">
        <f>Badges!C155</f>
        <v>Fix loose screws</v>
      </c>
      <c r="K25" s="372" t="str">
        <f>IF(Badges!P154="A","A"," ")</f>
        <v xml:space="preserve"> </v>
      </c>
      <c r="M25" s="369"/>
      <c r="N25" s="370" t="str">
        <f>Badges!C228</f>
        <v>Market yourself</v>
      </c>
      <c r="O25" s="372" t="str">
        <f>IF(Badges!P228="A","A"," ")</f>
        <v xml:space="preserve"> </v>
      </c>
      <c r="Q25" s="369"/>
      <c r="R25" s="370" t="str">
        <f>Badges!C302</f>
        <v>A puzzle pentathlon</v>
      </c>
      <c r="S25" s="372" t="str">
        <f>IF(Badges!P302="A","A"," ")</f>
        <v xml:space="preserve"> </v>
      </c>
    </row>
    <row r="26" spans="1:19" x14ac:dyDescent="0.2">
      <c r="A26" s="369"/>
      <c r="B26" s="370" t="str">
        <f>Badges!C9</f>
        <v>Take a class</v>
      </c>
      <c r="C26" s="372" t="str">
        <f>IF(Badges!P9="A","A"," ")</f>
        <v xml:space="preserve"> </v>
      </c>
      <c r="E26" s="369"/>
      <c r="F26" s="370" t="str">
        <f>Badges!C82</f>
        <v>Try to use your strengths</v>
      </c>
      <c r="G26" s="372" t="str">
        <f>IF(Badges!P82="A","A"," ")</f>
        <v xml:space="preserve"> </v>
      </c>
      <c r="I26" s="369"/>
      <c r="J26" s="370" t="str">
        <f>Badges!C156</f>
        <v>Attach it, detach it</v>
      </c>
      <c r="K26" s="372" t="str">
        <f>IF(Badges!P155="A","A"," ")</f>
        <v xml:space="preserve"> </v>
      </c>
      <c r="M26" s="369"/>
      <c r="N26" s="370" t="str">
        <f>Badges!C229</f>
        <v xml:space="preserve">Create a questionnaire to give to </v>
      </c>
      <c r="O26" s="372" t="str">
        <f>IF(Badges!P229="A","A"," ")</f>
        <v>A</v>
      </c>
      <c r="Q26" s="369"/>
      <c r="R26" s="370" t="str">
        <f>Badges!C303</f>
        <v>A relay pentathlon</v>
      </c>
      <c r="S26" s="372" t="str">
        <f>IF(Badges!P303="A","A"," ")</f>
        <v xml:space="preserve"> </v>
      </c>
    </row>
    <row r="27" spans="1:19" x14ac:dyDescent="0.2">
      <c r="A27" s="369"/>
      <c r="B27" s="370" t="str">
        <f>Badges!C10</f>
        <v>Teach yourself</v>
      </c>
      <c r="C27" s="372" t="str">
        <f>IF(Badges!P10="A","A"," ")</f>
        <v xml:space="preserve"> </v>
      </c>
      <c r="E27" s="369"/>
      <c r="F27" s="370" t="str">
        <f>Badges!C79</f>
        <v>Stop and smell the roses</v>
      </c>
      <c r="G27" s="372" t="str">
        <f>IF(Badges!P83="A","A"," ")</f>
        <v xml:space="preserve"> </v>
      </c>
      <c r="I27" s="369"/>
      <c r="J27" s="370" t="str">
        <f>Badges!C157</f>
        <v>Build with a screwdriver</v>
      </c>
      <c r="K27" s="372" t="str">
        <f>IF(Badges!P156="A","A"," ")</f>
        <v xml:space="preserve"> </v>
      </c>
      <c r="M27" s="369"/>
      <c r="N27" s="370" t="str">
        <f>Badges!C230</f>
        <v>Conduct interviews with potential</v>
      </c>
      <c r="O27" s="372" t="str">
        <f>IF(Badges!P230="A","A"," ")</f>
        <v xml:space="preserve"> </v>
      </c>
      <c r="Q27" s="369"/>
      <c r="R27" s="370" t="str">
        <f>Badges!C304</f>
        <v>A wheel pentathlon</v>
      </c>
      <c r="S27" s="372" t="str">
        <f>IF(Badges!P304="A","A"," ")</f>
        <v xml:space="preserve"> </v>
      </c>
    </row>
    <row r="28" spans="1:19" x14ac:dyDescent="0.2">
      <c r="A28" s="369">
        <v>2</v>
      </c>
      <c r="B28" s="370" t="str">
        <f>Badges!C11</f>
        <v>Film. Then film some more…</v>
      </c>
      <c r="C28" s="371"/>
      <c r="E28" s="369">
        <v>3</v>
      </c>
      <c r="F28" s="370" t="str">
        <f>Badges!C84</f>
        <v>Get happy through others</v>
      </c>
      <c r="G28" s="371"/>
      <c r="I28" s="369">
        <v>4</v>
      </c>
      <c r="J28" s="370" t="str">
        <f>Badges!C158</f>
        <v>Saw some wood</v>
      </c>
      <c r="K28" s="371"/>
      <c r="M28" s="369">
        <v>5</v>
      </c>
      <c r="N28" s="370" t="str">
        <f>Badges!C231</f>
        <v>Practice your babysitting skills</v>
      </c>
      <c r="O28" s="371"/>
      <c r="Q28" s="583" t="str">
        <f>Badges!B307</f>
        <v>Entrepreneur</v>
      </c>
      <c r="R28" s="584"/>
      <c r="S28" s="584"/>
    </row>
    <row r="29" spans="1:19" x14ac:dyDescent="0.2">
      <c r="A29" s="369"/>
      <c r="B29" s="370" t="str">
        <f>Badges!C12</f>
        <v>Film a sporting event</v>
      </c>
      <c r="C29" s="372" t="str">
        <f>IF(Badges!P12="A","A"," ")</f>
        <v xml:space="preserve"> </v>
      </c>
      <c r="E29" s="369"/>
      <c r="F29" s="370" t="str">
        <f>Badges!C85</f>
        <v>Make a gratitude visit</v>
      </c>
      <c r="G29" s="372" t="str">
        <f>IF(Badges!P85="A","A"," ")</f>
        <v xml:space="preserve"> </v>
      </c>
      <c r="I29" s="369"/>
      <c r="J29" s="370" t="str">
        <f>Badges!C159</f>
        <v>End the alphabet</v>
      </c>
      <c r="K29" s="372" t="str">
        <f>IF(Badges!P158="A","A"," ")</f>
        <v xml:space="preserve"> </v>
      </c>
      <c r="M29" s="369"/>
      <c r="N29" s="370" t="str">
        <f>Badges!C232</f>
        <v>Come prepared for a game</v>
      </c>
      <c r="O29" s="372" t="str">
        <f>IF(Badges!P232="A","A"," ")</f>
        <v xml:space="preserve"> </v>
      </c>
      <c r="Q29" s="369">
        <v>1</v>
      </c>
      <c r="R29" s="370" t="str">
        <f>Badges!C308</f>
        <v>Brainstorm business ideas</v>
      </c>
      <c r="S29" s="371"/>
    </row>
    <row r="30" spans="1:19" x14ac:dyDescent="0.2">
      <c r="A30" s="369"/>
      <c r="B30" s="370" t="str">
        <f>Badges!C13</f>
        <v>Film a celebration</v>
      </c>
      <c r="C30" s="372" t="str">
        <f>IF(Badges!P13="A","A"," ")</f>
        <v xml:space="preserve"> </v>
      </c>
      <c r="E30" s="369"/>
      <c r="F30" s="370" t="str">
        <f>Badges!C86</f>
        <v>Write a forgiveness letter</v>
      </c>
      <c r="G30" s="372" t="str">
        <f>IF(Badges!P86="A","A"," ")</f>
        <v xml:space="preserve"> </v>
      </c>
      <c r="I30" s="369"/>
      <c r="J30" s="370" t="str">
        <f>Badges!C160</f>
        <v>Square it off</v>
      </c>
      <c r="K30" s="372" t="str">
        <f>IF(Badges!P159="A","A"," ")</f>
        <v xml:space="preserve"> </v>
      </c>
      <c r="M30" s="369"/>
      <c r="N30" s="370" t="str">
        <f>Badges!C233</f>
        <v>Make a tasty snack</v>
      </c>
      <c r="O30" s="372" t="str">
        <f>IF(Badges!P233="A","A"," ")</f>
        <v xml:space="preserve"> </v>
      </c>
      <c r="Q30" s="369"/>
      <c r="R30" s="370" t="str">
        <f>Badges!C309</f>
        <v>Interview your client</v>
      </c>
      <c r="S30" s="372" t="str">
        <f>IF(Badges!P309="A","A"," ")</f>
        <v xml:space="preserve"> </v>
      </c>
    </row>
    <row r="31" spans="1:19" x14ac:dyDescent="0.2">
      <c r="A31" s="369"/>
      <c r="B31" s="370" t="str">
        <f>Badges!C14</f>
        <v>Film a day in your life</v>
      </c>
      <c r="C31" s="372" t="str">
        <f>IF(Badges!P14="A","A"," ")</f>
        <v xml:space="preserve"> </v>
      </c>
      <c r="E31" s="369"/>
      <c r="F31" s="370" t="str">
        <f>Badges!C83</f>
        <v>Be happy for others</v>
      </c>
      <c r="G31" s="372" t="str">
        <f>IF(Badges!P87="A","A"," ")</f>
        <v xml:space="preserve"> </v>
      </c>
      <c r="I31" s="369"/>
      <c r="J31" s="370" t="str">
        <f>Badges!C161</f>
        <v>Make a simple doll</v>
      </c>
      <c r="K31" s="372" t="str">
        <f>IF(Badges!P160="A","A"," ")</f>
        <v xml:space="preserve"> </v>
      </c>
      <c r="M31" s="369"/>
      <c r="N31" s="370" t="str">
        <f>Badges!C234</f>
        <v>Plan a fun craft</v>
      </c>
      <c r="O31" s="372" t="str">
        <f>IF(Badges!P234="A","A"," ")</f>
        <v xml:space="preserve"> </v>
      </c>
      <c r="Q31" s="369"/>
      <c r="R31" s="370" t="str">
        <f>Badges!C310</f>
        <v>Become a keen observer</v>
      </c>
      <c r="S31" s="372" t="str">
        <f>IF(Badges!P310="A","A"," ")</f>
        <v xml:space="preserve"> </v>
      </c>
    </row>
    <row r="32" spans="1:19" x14ac:dyDescent="0.2">
      <c r="A32" s="369">
        <v>3</v>
      </c>
      <c r="B32" s="370" t="str">
        <f>Badges!C15</f>
        <v>Pick the perfect subject</v>
      </c>
      <c r="C32" s="371"/>
      <c r="E32" s="369">
        <v>4</v>
      </c>
      <c r="F32" s="370" t="str">
        <f>Badges!C88</f>
        <v>Do a helpful happiness experiment</v>
      </c>
      <c r="G32" s="371"/>
      <c r="I32" s="369">
        <v>5</v>
      </c>
      <c r="J32" s="370" t="str">
        <f>Badges!C162</f>
        <v>Build something yourself</v>
      </c>
      <c r="K32" s="371"/>
      <c r="M32" s="583" t="str">
        <f>Badges!B238</f>
        <v>Night Owl</v>
      </c>
      <c r="N32" s="584"/>
      <c r="O32" s="584"/>
      <c r="Q32" s="369"/>
      <c r="R32" s="370" t="str">
        <f>Badges!C311</f>
        <v>Group brainstorm</v>
      </c>
      <c r="S32" s="372" t="str">
        <f>IF(Badges!P311="A","A"," ")</f>
        <v xml:space="preserve"> </v>
      </c>
    </row>
    <row r="33" spans="1:19" x14ac:dyDescent="0.2">
      <c r="A33" s="369"/>
      <c r="B33" s="370" t="str">
        <f>Badges!C16</f>
        <v>Share a scene from a book in the</v>
      </c>
      <c r="C33" s="372" t="str">
        <f>IF(Badges!P16="A","A"," ")</f>
        <v xml:space="preserve"> </v>
      </c>
      <c r="E33" s="369"/>
      <c r="F33" s="370" t="str">
        <f>Badges!C89</f>
        <v xml:space="preserve">Design your own five-question </v>
      </c>
      <c r="G33" s="372" t="str">
        <f>IF(Badges!P89="A","A"," ")</f>
        <v xml:space="preserve"> </v>
      </c>
      <c r="I33" s="369"/>
      <c r="J33" s="370" t="str">
        <f>Badges!C163</f>
        <v>Build with your expert</v>
      </c>
      <c r="K33" s="372" t="str">
        <f>IF(Badges!P162="A","A"," ")</f>
        <v xml:space="preserve"> </v>
      </c>
      <c r="M33" s="369">
        <v>1</v>
      </c>
      <c r="N33" s="370" t="str">
        <f>Badges!C239</f>
        <v>Take a field trip to explore the night</v>
      </c>
      <c r="O33" s="371"/>
      <c r="Q33" s="369">
        <v>2</v>
      </c>
      <c r="R33" s="370" t="str">
        <f>Badges!C312</f>
        <v>Improve one idea</v>
      </c>
      <c r="S33" s="371"/>
    </row>
    <row r="34" spans="1:19" x14ac:dyDescent="0.2">
      <c r="A34" s="369"/>
      <c r="B34" s="370" t="str">
        <f>Badges!C17</f>
        <v>Share a cause</v>
      </c>
      <c r="C34" s="372" t="str">
        <f>IF(Badges!P17="A","A"," ")</f>
        <v xml:space="preserve"> </v>
      </c>
      <c r="E34" s="369"/>
      <c r="F34" s="370" t="str">
        <f>Badges!C90</f>
        <v>Try quick polling</v>
      </c>
      <c r="G34" s="372" t="str">
        <f>IF(Badges!P90="A","A"," ")</f>
        <v xml:space="preserve"> </v>
      </c>
      <c r="I34" s="369"/>
      <c r="J34" s="370" t="str">
        <f>Badges!C164</f>
        <v>Build with home improvers</v>
      </c>
      <c r="K34" s="372" t="str">
        <f>IF(Badges!P163="A","A"," ")</f>
        <v xml:space="preserve"> </v>
      </c>
      <c r="M34" s="369"/>
      <c r="N34" s="370" t="str">
        <f>Badges!C240</f>
        <v>Share night art</v>
      </c>
      <c r="O34" s="372" t="str">
        <f>IF(Badges!P240="A","A"," ")</f>
        <v xml:space="preserve"> </v>
      </c>
      <c r="Q34" s="369"/>
      <c r="R34" s="370" t="str">
        <f>Badges!C313</f>
        <v>Divide your idea into different parts</v>
      </c>
      <c r="S34" s="372" t="str">
        <f>IF(Badges!P313="A","A"," ")</f>
        <v xml:space="preserve"> </v>
      </c>
    </row>
    <row r="35" spans="1:19" x14ac:dyDescent="0.2">
      <c r="A35" s="369"/>
      <c r="B35" s="370" t="str">
        <f>Badges!C18</f>
        <v>Share a family story</v>
      </c>
      <c r="C35" s="372" t="str">
        <f>IF(Badges!P18="A","A"," ")</f>
        <v xml:space="preserve"> </v>
      </c>
      <c r="E35" s="369"/>
      <c r="F35" s="370" t="str">
        <f>Badges!C87</f>
        <v>Make something meaningful</v>
      </c>
      <c r="G35" s="372" t="str">
        <f>IF(Badges!P91="A","A"," ")</f>
        <v xml:space="preserve"> </v>
      </c>
      <c r="I35" s="369"/>
      <c r="J35" s="370" t="str">
        <f>Badges!C165</f>
        <v>Build at a craft store or artisan</v>
      </c>
      <c r="K35" s="372" t="str">
        <f>IF(Badges!P164="A","A"," ")</f>
        <v xml:space="preserve"> </v>
      </c>
      <c r="M35" s="369"/>
      <c r="N35" s="370" t="str">
        <f>Badges!C241</f>
        <v>Get into nightlife</v>
      </c>
      <c r="O35" s="372" t="str">
        <f>IF(Badges!P241="A","A"," ")</f>
        <v xml:space="preserve"> </v>
      </c>
      <c r="Q35" s="369"/>
      <c r="R35" s="370" t="str">
        <f>Badges!C314</f>
        <v>Beat your competitors</v>
      </c>
      <c r="S35" s="372" t="str">
        <f>IF(Badges!P314="A","A"," ")</f>
        <v xml:space="preserve"> </v>
      </c>
    </row>
    <row r="36" spans="1:19" ht="12.75" customHeight="1" x14ac:dyDescent="0.2">
      <c r="A36" s="369">
        <v>4</v>
      </c>
      <c r="B36" s="370" t="str">
        <f>Badges!C19</f>
        <v>Action</v>
      </c>
      <c r="C36" s="371"/>
      <c r="E36" s="369">
        <v>5</v>
      </c>
      <c r="F36" s="370" t="str">
        <f>Badges!C92</f>
        <v>Create a happiness action plan</v>
      </c>
      <c r="G36" s="371"/>
      <c r="I36" s="583" t="str">
        <f>Badges!B168</f>
        <v>Special Agent</v>
      </c>
      <c r="J36" s="584"/>
      <c r="K36" s="584"/>
      <c r="M36" s="369"/>
      <c r="N36" s="370" t="str">
        <f>Badges!C242</f>
        <v>Go solar (or luncar, or …</v>
      </c>
      <c r="O36" s="372" t="str">
        <f>IF(Badges!P242="A","A"," ")</f>
        <v xml:space="preserve"> </v>
      </c>
      <c r="Q36" s="369"/>
      <c r="R36" s="370" t="str">
        <f>Badges!C315</f>
        <v>Use a "guideline."</v>
      </c>
      <c r="S36" s="372" t="str">
        <f>IF(Badges!P315="A","A"," ")</f>
        <v xml:space="preserve"> </v>
      </c>
    </row>
    <row r="37" spans="1:19" ht="12.75" customHeight="1" x14ac:dyDescent="0.2">
      <c r="A37" s="369"/>
      <c r="B37" s="370" t="str">
        <f>Badges!C20</f>
        <v>Work solo</v>
      </c>
      <c r="C37" s="372" t="str">
        <f>IF(Badges!P20="A","A"," ")</f>
        <v xml:space="preserve"> </v>
      </c>
      <c r="E37" s="369"/>
      <c r="F37" s="370" t="str">
        <f>Badges!C93</f>
        <v>Find a happiness helper</v>
      </c>
      <c r="G37" s="372" t="str">
        <f>IF(Badges!P93="A","A"," ")</f>
        <v xml:space="preserve"> </v>
      </c>
      <c r="I37" s="369">
        <v>1</v>
      </c>
      <c r="J37" s="370" t="str">
        <f>Badges!C169</f>
        <v>Investigate investigation</v>
      </c>
      <c r="K37" s="371"/>
      <c r="M37" s="369">
        <v>2</v>
      </c>
      <c r="N37" s="370" t="str">
        <f>Badges!C243</f>
        <v>Tour your world after dark</v>
      </c>
      <c r="O37" s="371"/>
      <c r="Q37" s="369">
        <v>3</v>
      </c>
      <c r="R37" s="370" t="str">
        <f>Badges!C316</f>
        <v>Get into the financial side of things</v>
      </c>
      <c r="S37" s="371"/>
    </row>
    <row r="38" spans="1:19" x14ac:dyDescent="0.2">
      <c r="A38" s="369"/>
      <c r="B38" s="370" t="str">
        <f>Badges!C21</f>
        <v>Work with friends</v>
      </c>
      <c r="C38" s="372" t="str">
        <f>IF(Badges!P21="A","A"," ")</f>
        <v xml:space="preserve"> </v>
      </c>
      <c r="E38" s="369"/>
      <c r="F38" s="370" t="str">
        <f>Badges!C94</f>
        <v>Create an inspiration collage with</v>
      </c>
      <c r="G38" s="372" t="str">
        <f>IF(Badges!P94="A","A"," ")</f>
        <v xml:space="preserve"> </v>
      </c>
      <c r="I38" s="369"/>
      <c r="J38" s="370" t="str">
        <f>Badges!C170</f>
        <v>Organize a CSI-themed night for</v>
      </c>
      <c r="K38" s="372" t="str">
        <f>IF(Badges!P170="A","A"," ")</f>
        <v>A</v>
      </c>
      <c r="M38" s="369"/>
      <c r="N38" s="370" t="str">
        <f>Badges!C244</f>
        <v>Tour your neighborhood at night</v>
      </c>
      <c r="O38" s="372" t="str">
        <f>IF(Badges!P244="A","A"," ")</f>
        <v xml:space="preserve"> </v>
      </c>
      <c r="Q38" s="369"/>
      <c r="R38" s="370" t="str">
        <f>Badges!C317</f>
        <v>Seed money</v>
      </c>
      <c r="S38" s="372" t="str">
        <f>IF(Badges!P317="A","A"," ")</f>
        <v xml:space="preserve"> </v>
      </c>
    </row>
    <row r="39" spans="1:19" x14ac:dyDescent="0.2">
      <c r="A39" s="369"/>
      <c r="B39" s="370" t="str">
        <f>Badges!C22</f>
        <v>Work with a mentor</v>
      </c>
      <c r="C39" s="372" t="str">
        <f>IF(Badges!P22="A","A"," ")</f>
        <v xml:space="preserve"> </v>
      </c>
      <c r="E39" s="369"/>
      <c r="F39" s="370" t="str">
        <f>Badges!C91</f>
        <v>Focus on one friend</v>
      </c>
      <c r="G39" s="372" t="str">
        <f>IF(Badges!P95="A","A"," ")</f>
        <v xml:space="preserve"> </v>
      </c>
      <c r="I39" s="369"/>
      <c r="J39" s="370" t="str">
        <f>Badges!C171</f>
        <v>Host an "Identity Crisis" party</v>
      </c>
      <c r="K39" s="372" t="str">
        <f>IF(Badges!P171="A","A"," ")</f>
        <v xml:space="preserve"> </v>
      </c>
      <c r="M39" s="369"/>
      <c r="N39" s="370" t="str">
        <f>Badges!C245</f>
        <v>Visit a park, trail, lake, stream, or</v>
      </c>
      <c r="O39" s="372" t="str">
        <f>IF(Badges!P245="A","A"," ")</f>
        <v xml:space="preserve"> </v>
      </c>
      <c r="Q39" s="369"/>
      <c r="R39" s="370" t="str">
        <f>Badges!C318</f>
        <v>Business models</v>
      </c>
      <c r="S39" s="372" t="str">
        <f>IF(Badges!P318="A","A"," ")</f>
        <v xml:space="preserve"> </v>
      </c>
    </row>
    <row r="40" spans="1:19" x14ac:dyDescent="0.2">
      <c r="A40" s="369">
        <v>5</v>
      </c>
      <c r="B40" s="370" t="str">
        <f>Badges!C23</f>
        <v>Edit and premiere your movie</v>
      </c>
      <c r="C40" s="371"/>
      <c r="E40" s="583" t="str">
        <f>Badges!B98</f>
        <v>Screenwriter</v>
      </c>
      <c r="F40" s="616"/>
      <c r="G40" s="616"/>
      <c r="I40" s="369"/>
      <c r="J40" s="370" t="str">
        <f>Badges!C172</f>
        <v>Play Jane Bond</v>
      </c>
      <c r="K40" s="372" t="str">
        <f>IF(Badges!P172="A","A"," ")</f>
        <v xml:space="preserve"> </v>
      </c>
      <c r="M40" s="369"/>
      <c r="N40" s="370" t="str">
        <f>Badges!C246</f>
        <v>Visit a place that's open 24 hours</v>
      </c>
      <c r="O40" s="372" t="str">
        <f>IF(Badges!P246="A","A"," ")</f>
        <v xml:space="preserve"> </v>
      </c>
      <c r="Q40" s="369"/>
      <c r="R40" s="370" t="str">
        <f>Badges!C319</f>
        <v>Merchandising</v>
      </c>
      <c r="S40" s="372" t="str">
        <f>IF(Badges!P319="A","A"," ")</f>
        <v xml:space="preserve"> </v>
      </c>
    </row>
    <row r="41" spans="1:19" x14ac:dyDescent="0.2">
      <c r="A41" s="369"/>
      <c r="B41" s="370" t="str">
        <f>Badges!C24</f>
        <v>Add a sound track</v>
      </c>
      <c r="C41" s="372" t="str">
        <f>IF(Badges!P24="A","A"," ")</f>
        <v xml:space="preserve"> </v>
      </c>
      <c r="E41" s="369">
        <v>1</v>
      </c>
      <c r="F41" s="370" t="str">
        <f>Badges!C99</f>
        <v>Decide what makes a good script</v>
      </c>
      <c r="G41" s="371"/>
      <c r="I41" s="369">
        <v>2</v>
      </c>
      <c r="J41" s="370" t="str">
        <f>Badges!C173</f>
        <v>Reveal reality</v>
      </c>
      <c r="K41" s="371"/>
      <c r="M41" s="369">
        <v>3</v>
      </c>
      <c r="N41" s="370" t="str">
        <f>Badges!C247</f>
        <v>Meet people who work night hours</v>
      </c>
      <c r="O41" s="371"/>
      <c r="Q41" s="369">
        <v>4</v>
      </c>
      <c r="R41" s="370" t="str">
        <f>Badges!C320</f>
        <v>Imagine creating a business</v>
      </c>
      <c r="S41" s="371"/>
    </row>
    <row r="42" spans="1:19" ht="12.75" customHeight="1" x14ac:dyDescent="0.2">
      <c r="A42" s="369"/>
      <c r="B42" s="370" t="str">
        <f>Badges!C25</f>
        <v>Add a title and credits</v>
      </c>
      <c r="C42" s="372" t="str">
        <f>IF(Badges!P25="A","A"," ")</f>
        <v xml:space="preserve"> </v>
      </c>
      <c r="E42" s="369"/>
      <c r="F42" s="370" t="str">
        <f>Badges!C100</f>
        <v xml:space="preserve">Watch one movie or three shows in </v>
      </c>
      <c r="G42" s="372" t="str">
        <f>IF(Badges!P100="A","A"," ")</f>
        <v xml:space="preserve"> </v>
      </c>
      <c r="I42" s="369"/>
      <c r="J42" s="370" t="str">
        <f>Badges!C174</f>
        <v>Interview someone in forensics</v>
      </c>
      <c r="K42" s="372" t="str">
        <f>IF(Badges!P174="A","A"," ")</f>
        <v>A</v>
      </c>
      <c r="M42" s="369"/>
      <c r="N42" s="370" t="str">
        <f>Badges!C248</f>
        <v>Be an investigative reporter</v>
      </c>
      <c r="O42" s="372" t="str">
        <f>IF(Badges!P248="A","A"," ")</f>
        <v xml:space="preserve"> </v>
      </c>
      <c r="Q42" s="369"/>
      <c r="R42" s="370" t="str">
        <f>Badges!C321</f>
        <v>Write up a five-point business plan</v>
      </c>
      <c r="S42" s="372" t="str">
        <f>IF(Badges!P321="A","A"," ")</f>
        <v xml:space="preserve"> </v>
      </c>
    </row>
    <row r="43" spans="1:19" ht="12.75" customHeight="1" x14ac:dyDescent="0.2">
      <c r="A43" s="369"/>
      <c r="B43" s="370" t="str">
        <f>Badges!C26</f>
        <v>Add transitions</v>
      </c>
      <c r="C43" s="372" t="str">
        <f>IF(Badges!P26="A","A"," ")</f>
        <v xml:space="preserve"> </v>
      </c>
      <c r="E43" s="369"/>
      <c r="F43" s="370" t="str">
        <f>Badges!C101</f>
        <v>Host a script-dissection party with</v>
      </c>
      <c r="G43" s="372" t="str">
        <f>IF(Badges!P101="A","A"," ")</f>
        <v xml:space="preserve"> </v>
      </c>
      <c r="I43" s="369"/>
      <c r="J43" s="370" t="str">
        <f>Badges!C175</f>
        <v>Try the eyewitness challenge</v>
      </c>
      <c r="K43" s="372" t="str">
        <f>IF(Badges!P175="A","A"," ")</f>
        <v xml:space="preserve"> </v>
      </c>
      <c r="M43" s="369"/>
      <c r="N43" s="370" t="str">
        <f>Badges!C249</f>
        <v>Take part in the night shift</v>
      </c>
      <c r="O43" s="372" t="str">
        <f>IF(Badges!P249="A","A"," ")</f>
        <v xml:space="preserve"> </v>
      </c>
      <c r="Q43" s="369"/>
      <c r="R43" s="370" t="str">
        <f>Badges!C322</f>
        <v>Develop your "pitch."</v>
      </c>
      <c r="S43" s="372" t="str">
        <f>IF(Badges!P322="A","A"," ")</f>
        <v xml:space="preserve"> </v>
      </c>
    </row>
    <row r="44" spans="1:19" x14ac:dyDescent="0.2">
      <c r="A44" s="583" t="str">
        <f>Badges!B29</f>
        <v>Eating for Beauty</v>
      </c>
      <c r="B44" s="584"/>
      <c r="C44" s="584"/>
      <c r="E44" s="369"/>
      <c r="F44" s="370" t="str">
        <f>Badges!C102</f>
        <v>Read two scripts</v>
      </c>
      <c r="G44" s="372" t="str">
        <f>IF(Badges!P102="A","A"," ")</f>
        <v xml:space="preserve"> </v>
      </c>
      <c r="I44" s="369"/>
      <c r="J44" s="370" t="str">
        <f>Badges!C176</f>
        <v>Make some impressions</v>
      </c>
      <c r="K44" s="372" t="str">
        <f>IF(Badges!P176="A","A"," ")</f>
        <v xml:space="preserve"> </v>
      </c>
      <c r="M44" s="369"/>
      <c r="N44" s="370" t="str">
        <f>Badges!C250</f>
        <v>Create a photo essay</v>
      </c>
      <c r="O44" s="372" t="str">
        <f>IF(Badges!P250="A","A"," ")</f>
        <v xml:space="preserve"> </v>
      </c>
      <c r="Q44" s="369"/>
      <c r="R44" s="370" t="str">
        <f>Badges!C323</f>
        <v>Make a mock up of an</v>
      </c>
      <c r="S44" s="372" t="str">
        <f>IF(Badges!P323="A","A"," ")</f>
        <v xml:space="preserve"> </v>
      </c>
    </row>
    <row r="45" spans="1:19" x14ac:dyDescent="0.2">
      <c r="A45" s="369">
        <v>1</v>
      </c>
      <c r="B45" s="370" t="str">
        <f>Badges!C30</f>
        <v>Know how good nutrition helps your</v>
      </c>
      <c r="C45" s="371"/>
      <c r="E45" s="369">
        <v>2</v>
      </c>
      <c r="F45" s="370" t="str">
        <f>Badges!C103</f>
        <v>Come up with an idea for a story</v>
      </c>
      <c r="G45" s="371"/>
      <c r="I45" s="369">
        <v>3</v>
      </c>
      <c r="J45" s="370" t="str">
        <f>Badges!C177</f>
        <v xml:space="preserve">Try the science  </v>
      </c>
      <c r="K45" s="371"/>
      <c r="M45" s="369">
        <v>4</v>
      </c>
      <c r="N45" s="370" t="str">
        <f>Badges!C251</f>
        <v>Explore nature at night</v>
      </c>
      <c r="O45" s="371"/>
      <c r="Q45" s="369">
        <v>5</v>
      </c>
      <c r="R45" s="370" t="str">
        <f>Badges!C324</f>
        <v>Practice sharing your business</v>
      </c>
      <c r="S45" s="371"/>
    </row>
    <row r="46" spans="1:19" x14ac:dyDescent="0.2">
      <c r="A46" s="369"/>
      <c r="B46" s="370" t="str">
        <f>Badges!C31</f>
        <v>Eat by color</v>
      </c>
      <c r="C46" s="372" t="str">
        <f>IF(Badges!P31="A","A"," ")</f>
        <v xml:space="preserve"> </v>
      </c>
      <c r="E46" s="369"/>
      <c r="F46" s="370" t="str">
        <f>Badges!C104</f>
        <v>Look into your own life</v>
      </c>
      <c r="G46" s="372" t="str">
        <f>IF(Badges!P104="A","A"," ")</f>
        <v xml:space="preserve"> </v>
      </c>
      <c r="I46" s="369"/>
      <c r="J46" s="370" t="str">
        <f>Badges!C178</f>
        <v>Forensic chemistry</v>
      </c>
      <c r="K46" s="372" t="str">
        <f>IF(Badges!P178="A","A"," ")</f>
        <v xml:space="preserve"> </v>
      </c>
      <c r="M46" s="369"/>
      <c r="N46" s="370" t="str">
        <f>Badges!C252</f>
        <v>Examine the night sky</v>
      </c>
      <c r="O46" s="372" t="str">
        <f>IF(Badges!P252="A","A"," ")</f>
        <v xml:space="preserve"> </v>
      </c>
      <c r="Q46" s="369"/>
      <c r="R46" s="370" t="str">
        <f>Badges!C325</f>
        <v>Present your idea to someone who</v>
      </c>
      <c r="S46" s="372" t="str">
        <f>IF(Badges!P325="A","A"," ")</f>
        <v xml:space="preserve"> </v>
      </c>
    </row>
    <row r="47" spans="1:19" x14ac:dyDescent="0.2">
      <c r="A47" s="369"/>
      <c r="B47" s="370" t="str">
        <f>Badges!C32</f>
        <v>Have a food-log challenge with</v>
      </c>
      <c r="C47" s="372" t="str">
        <f>IF(Badges!P32="A","A"," ")</f>
        <v xml:space="preserve"> </v>
      </c>
      <c r="E47" s="369"/>
      <c r="F47" s="370" t="str">
        <f>Badges!C105</f>
        <v>Add to a story you already know</v>
      </c>
      <c r="G47" s="372" t="str">
        <f>IF(Badges!P105="A","A"," ")</f>
        <v xml:space="preserve"> </v>
      </c>
      <c r="I47" s="369"/>
      <c r="J47" s="370" t="str">
        <f>Badges!C179</f>
        <v>Forensic physics</v>
      </c>
      <c r="K47" s="372" t="str">
        <f>IF(Badges!P179="A","A"," ")</f>
        <v>A</v>
      </c>
      <c r="M47" s="369"/>
      <c r="N47" s="370" t="str">
        <f>Badges!C253</f>
        <v>Create a nocturnal animal</v>
      </c>
      <c r="O47" s="372" t="str">
        <f>IF(Badges!P253="A","A"," ")</f>
        <v xml:space="preserve"> </v>
      </c>
      <c r="Q47" s="369"/>
      <c r="R47" s="370" t="str">
        <f>Badges!C326</f>
        <v>Present to an expert</v>
      </c>
      <c r="S47" s="372" t="str">
        <f>IF(Badges!P326="A","A"," ")</f>
        <v xml:space="preserve"> </v>
      </c>
    </row>
    <row r="48" spans="1:19" x14ac:dyDescent="0.2">
      <c r="A48" s="369"/>
      <c r="B48" s="370" t="str">
        <f>Badges!C33</f>
        <v>Make your own food pyramid</v>
      </c>
      <c r="C48" s="372" t="str">
        <f>IF(Badges!P33="A","A"," ")</f>
        <v xml:space="preserve"> </v>
      </c>
      <c r="E48" s="369"/>
      <c r="F48" s="370" t="str">
        <f>Badges!C106</f>
        <v>Play Story Maker</v>
      </c>
      <c r="G48" s="372" t="str">
        <f>IF(Badges!P106="A","A"," ")</f>
        <v xml:space="preserve"> </v>
      </c>
      <c r="I48" s="369"/>
      <c r="J48" s="370" t="str">
        <f>Badges!C180</f>
        <v>Forensic biology</v>
      </c>
      <c r="K48" s="372" t="str">
        <f>IF(Badges!P180="A","A"," ")</f>
        <v xml:space="preserve"> </v>
      </c>
      <c r="M48" s="369"/>
      <c r="N48" s="370" t="str">
        <f>Badges!C254</f>
        <v>Sketch a landscape plan for your</v>
      </c>
      <c r="O48" s="372" t="str">
        <f>IF(Badges!P254="A","A"," ")</f>
        <v xml:space="preserve"> </v>
      </c>
      <c r="Q48" s="369"/>
      <c r="R48" s="370" t="str">
        <f>Badges!C327</f>
        <v>Gather a group of clients</v>
      </c>
      <c r="S48" s="372" t="str">
        <f>IF(Badges!P327="A","A"," ")</f>
        <v xml:space="preserve"> </v>
      </c>
    </row>
    <row r="49" spans="1:19" x14ac:dyDescent="0.2">
      <c r="A49" s="369">
        <v>2</v>
      </c>
      <c r="B49" s="370" t="str">
        <f>Badges!C34</f>
        <v>Find out how what you eat affects</v>
      </c>
      <c r="C49" s="371"/>
      <c r="E49" s="369">
        <v>3</v>
      </c>
      <c r="F49" s="370" t="str">
        <f>Badges!C107</f>
        <v>Get to know your characters</v>
      </c>
      <c r="G49" s="371"/>
      <c r="I49" s="369">
        <v>4</v>
      </c>
      <c r="J49" s="370" t="str">
        <f>Badges!C181</f>
        <v>Key in to body language</v>
      </c>
      <c r="K49" s="371"/>
      <c r="M49" s="369">
        <v>5</v>
      </c>
      <c r="N49" s="370" t="str">
        <f>Badges!C255</f>
        <v>Host the Extreme Nighttime Party</v>
      </c>
      <c r="O49" s="371"/>
      <c r="Q49" s="583" t="str">
        <f>Badges!B330</f>
        <v>Netiquette</v>
      </c>
      <c r="R49" s="584"/>
      <c r="S49" s="584"/>
    </row>
    <row r="50" spans="1:19" x14ac:dyDescent="0.2">
      <c r="A50" s="369"/>
      <c r="B50" s="370" t="str">
        <f>Badges!C35</f>
        <v>Get enough water</v>
      </c>
      <c r="C50" s="372" t="str">
        <f>IF(Badges!P35="A","A"," ")</f>
        <v xml:space="preserve"> </v>
      </c>
      <c r="E50" s="369"/>
      <c r="F50" s="370" t="str">
        <f>Badges!C108</f>
        <v>Spend some time people watching</v>
      </c>
      <c r="G50" s="372" t="str">
        <f>IF(Badges!P108="A","A"," ")</f>
        <v xml:space="preserve"> </v>
      </c>
      <c r="I50" s="369"/>
      <c r="J50" s="370" t="str">
        <f>Badges!C182</f>
        <v>Find out about "tells"</v>
      </c>
      <c r="K50" s="372" t="str">
        <f>IF(Badges!P182="A","A"," ")</f>
        <v xml:space="preserve"> </v>
      </c>
      <c r="M50" s="369"/>
      <c r="N50" s="370" t="str">
        <f>Badges!C256</f>
        <v>A "night" activity for younger Girl</v>
      </c>
      <c r="O50" s="372" t="str">
        <f>IF(Badges!P256="A","A"," ")</f>
        <v xml:space="preserve"> </v>
      </c>
      <c r="Q50" s="369">
        <v>1</v>
      </c>
      <c r="R50" s="370" t="str">
        <f>Badges!C331</f>
        <v>Explore "oops!" and "wow!"</v>
      </c>
      <c r="S50" s="371"/>
    </row>
    <row r="51" spans="1:19" x14ac:dyDescent="0.2">
      <c r="A51" s="369"/>
      <c r="B51" s="370" t="str">
        <f>Badges!C36</f>
        <v>Make a Top 10 list of antioxidant-</v>
      </c>
      <c r="C51" s="372" t="str">
        <f>IF(Badges!P36="A","A"," ")</f>
        <v xml:space="preserve"> </v>
      </c>
      <c r="E51" s="369"/>
      <c r="F51" s="370" t="str">
        <f>Badges!C109</f>
        <v>Exaggerate details about people</v>
      </c>
      <c r="G51" s="372" t="str">
        <f>IF(Badges!P109="A","A"," ")</f>
        <v xml:space="preserve"> </v>
      </c>
      <c r="I51" s="369"/>
      <c r="J51" s="370" t="str">
        <f>Badges!C183</f>
        <v>Research body language</v>
      </c>
      <c r="K51" s="372" t="str">
        <f>IF(Badges!P183="A","A"," ")</f>
        <v xml:space="preserve"> </v>
      </c>
      <c r="M51" s="369"/>
      <c r="N51" s="370" t="str">
        <f>Badges!C257</f>
        <v>A "Power Down!" night</v>
      </c>
      <c r="O51" s="372" t="str">
        <f>IF(Badges!P257="A","A"," ")</f>
        <v xml:space="preserve"> </v>
      </c>
      <c r="Q51" s="369"/>
      <c r="R51" s="370" t="str">
        <f>Badges!C332</f>
        <v>Brainstorm some "oops" and "wow"</v>
      </c>
      <c r="S51" s="372" t="str">
        <f>IF(Badges!P332="A","A"," ")</f>
        <v xml:space="preserve"> </v>
      </c>
    </row>
    <row r="52" spans="1:19" x14ac:dyDescent="0.2">
      <c r="A52" s="369"/>
      <c r="B52" s="370" t="str">
        <f>Badges!C37</f>
        <v>Do a grocery-store scavenger hunt</v>
      </c>
      <c r="C52" s="372" t="str">
        <f>IF(Badges!P37="A","A"," ")</f>
        <v xml:space="preserve"> </v>
      </c>
      <c r="E52" s="369"/>
      <c r="F52" s="370" t="str">
        <f>Badges!C110</f>
        <v>Mix and match</v>
      </c>
      <c r="G52" s="372" t="str">
        <f>IF(Badges!P110="A","A"," ")</f>
        <v xml:space="preserve"> </v>
      </c>
      <c r="I52" s="369"/>
      <c r="J52" s="370" t="str">
        <f>Badges!C184</f>
        <v>Check out voice analysis</v>
      </c>
      <c r="K52" s="372" t="str">
        <f>IF(Badges!P184="A","A"," ")</f>
        <v>A</v>
      </c>
      <c r="M52" s="369"/>
      <c r="N52" s="370" t="str">
        <f>Badges!C258</f>
        <v>A nighttime legend</v>
      </c>
      <c r="O52" s="372" t="str">
        <f>IF(Badges!P258="A","A"," ")</f>
        <v xml:space="preserve"> </v>
      </c>
      <c r="Q52" s="369"/>
      <c r="R52" s="370" t="str">
        <f>Badges!C333</f>
        <v>Interview someone with a job that</v>
      </c>
      <c r="S52" s="372" t="str">
        <f>IF(Badges!P333="A","A"," ")</f>
        <v xml:space="preserve"> </v>
      </c>
    </row>
    <row r="53" spans="1:19" x14ac:dyDescent="0.2">
      <c r="A53" s="369">
        <v>3</v>
      </c>
      <c r="B53" s="370" t="str">
        <f>Badges!C38</f>
        <v>Explore how your diet affects your</v>
      </c>
      <c r="C53" s="371"/>
      <c r="E53" s="369">
        <v>4</v>
      </c>
      <c r="F53" s="370" t="str">
        <f>Badges!C111</f>
        <v>Build the plot</v>
      </c>
      <c r="G53" s="371"/>
      <c r="I53" s="369">
        <v>5</v>
      </c>
      <c r="J53" s="370" t="str">
        <f>Badges!C185</f>
        <v>Practice the art of detection</v>
      </c>
      <c r="K53" s="371"/>
      <c r="M53" s="583" t="str">
        <f>Badges!B261</f>
        <v>Animal Helpers</v>
      </c>
      <c r="N53" s="584"/>
      <c r="O53" s="584"/>
      <c r="Q53" s="369"/>
      <c r="R53" s="370" t="str">
        <f>Badges!C334</f>
        <v>Read four published stories</v>
      </c>
      <c r="S53" s="372" t="str">
        <f>IF(Badges!P334="A","A"," ")</f>
        <v xml:space="preserve"> </v>
      </c>
    </row>
    <row r="54" spans="1:19" x14ac:dyDescent="0.2">
      <c r="A54" s="369"/>
      <c r="B54" s="370" t="str">
        <f>Badges!C39</f>
        <v>Food makeovers</v>
      </c>
      <c r="C54" s="372" t="str">
        <f>IF(Badges!P39="A","A"," ")</f>
        <v xml:space="preserve"> </v>
      </c>
      <c r="E54" s="369"/>
      <c r="F54" s="370" t="str">
        <f>Badges!C112</f>
        <v>Fill out the worksheet using your</v>
      </c>
      <c r="G54" s="372" t="str">
        <f>IF(Badges!P112="A","A"," ")</f>
        <v xml:space="preserve"> </v>
      </c>
      <c r="I54" s="369"/>
      <c r="J54" s="370" t="str">
        <f>Badges!C186</f>
        <v>Write a scene or script for your own</v>
      </c>
      <c r="K54" s="372" t="str">
        <f>IF(Badges!P186="A","A"," ")</f>
        <v xml:space="preserve"> </v>
      </c>
      <c r="M54" s="369">
        <v>1</v>
      </c>
      <c r="N54" s="370" t="str">
        <f>Badges!C262</f>
        <v>Explore the connection between</v>
      </c>
      <c r="O54" s="371"/>
      <c r="Q54" s="369">
        <v>2</v>
      </c>
      <c r="R54" s="370" t="str">
        <f>Badges!C335</f>
        <v>Dig into stories of "ouch" -and repair</v>
      </c>
      <c r="S54" s="371"/>
    </row>
    <row r="55" spans="1:19" x14ac:dyDescent="0.2">
      <c r="A55" s="369"/>
      <c r="B55" s="370" t="str">
        <f>Badges!C40</f>
        <v>Sugar detective</v>
      </c>
      <c r="C55" s="372" t="str">
        <f>IF(Badges!P40="A","A"," ")</f>
        <v xml:space="preserve"> </v>
      </c>
      <c r="E55" s="369"/>
      <c r="F55" s="370" t="str">
        <f>Badges!C113</f>
        <v>Find your plot twists in the news</v>
      </c>
      <c r="G55" s="372" t="str">
        <f>IF(Badges!P113="A","A"," ")</f>
        <v xml:space="preserve"> </v>
      </c>
      <c r="I55" s="369"/>
      <c r="J55" s="370" t="str">
        <f>Badges!C187</f>
        <v>Sketch or sculpt a "suspect" or</v>
      </c>
      <c r="K55" s="372" t="str">
        <f>IF(Badges!P187="A","A"," ")</f>
        <v xml:space="preserve"> </v>
      </c>
      <c r="M55" s="369"/>
      <c r="N55" s="370" t="str">
        <f>Badges!C263</f>
        <v>Find out how views of animals have</v>
      </c>
      <c r="O55" s="372" t="str">
        <f>IF(Badges!P263="A","A"," ")</f>
        <v xml:space="preserve"> </v>
      </c>
      <c r="Q55" s="369"/>
      <c r="R55" s="370" t="str">
        <f>Badges!C336</f>
        <v>Go through your last 50 texts</v>
      </c>
      <c r="S55" s="372" t="str">
        <f>IF(Badges!P336="A","A"," ")</f>
        <v xml:space="preserve"> </v>
      </c>
    </row>
    <row r="56" spans="1:19" x14ac:dyDescent="0.2">
      <c r="A56" s="369"/>
      <c r="B56" s="370" t="str">
        <f>Badges!C41</f>
        <v>Chemical detective</v>
      </c>
      <c r="C56" s="372" t="str">
        <f>IF(Badges!P41="A","A"," ")</f>
        <v xml:space="preserve"> </v>
      </c>
      <c r="E56" s="369"/>
      <c r="F56" s="370" t="str">
        <f>Badges!C114</f>
        <v>Use plot twists from a familiar story</v>
      </c>
      <c r="G56" s="372" t="str">
        <f>IF(Badges!P114="A","A"," ")</f>
        <v xml:space="preserve"> </v>
      </c>
      <c r="I56" s="369"/>
      <c r="J56" s="370" t="str">
        <f>Badges!C188</f>
        <v>Create or re-create a spy scenario</v>
      </c>
      <c r="K56" s="372" t="str">
        <f>IF(Badges!P188="A","A"," ")</f>
        <v>A</v>
      </c>
      <c r="M56" s="369"/>
      <c r="N56" s="370" t="str">
        <f>Badges!C264</f>
        <v>Watch a documentary series on the</v>
      </c>
      <c r="O56" s="372" t="str">
        <f>IF(Badges!P264="A","A"," ")</f>
        <v xml:space="preserve"> </v>
      </c>
      <c r="Q56" s="369"/>
      <c r="R56" s="370" t="str">
        <f>Badges!C337</f>
        <v>Interview a psychologist, guidance</v>
      </c>
      <c r="S56" s="372" t="str">
        <f>IF(Badges!P337="A","A"," ")</f>
        <v xml:space="preserve"> </v>
      </c>
    </row>
    <row r="57" spans="1:19" x14ac:dyDescent="0.2">
      <c r="A57" s="369">
        <v>4</v>
      </c>
      <c r="B57" s="370" t="str">
        <f>Badges!C42</f>
        <v>Investigate how what you eat affects</v>
      </c>
      <c r="C57" s="371"/>
      <c r="E57" s="369">
        <v>5</v>
      </c>
      <c r="F57" s="370" t="str">
        <f>Badges!C115</f>
        <v>Write a 12-age script - and share it</v>
      </c>
      <c r="G57" s="371"/>
      <c r="I57" s="583" t="str">
        <f>Badges!B191</f>
        <v>Trailblazing</v>
      </c>
      <c r="J57" s="584"/>
      <c r="K57" s="584"/>
      <c r="M57" s="369"/>
      <c r="N57" s="370" t="str">
        <f>Badges!C265</f>
        <v>Show how animals helped at key</v>
      </c>
      <c r="O57" s="372" t="str">
        <f>IF(Badges!P265="A","A"," ")</f>
        <v xml:space="preserve"> </v>
      </c>
      <c r="Q57" s="369"/>
      <c r="R57" s="370" t="str">
        <f>Badges!C338</f>
        <v>Start a kindness practice</v>
      </c>
      <c r="S57" s="372" t="str">
        <f>IF(Badges!P338="A","A"," ")</f>
        <v xml:space="preserve"> </v>
      </c>
    </row>
    <row r="58" spans="1:19" x14ac:dyDescent="0.2">
      <c r="A58" s="369"/>
      <c r="B58" s="370" t="str">
        <f>Badges!C43</f>
        <v>Make an illustrated chart of snooze/</v>
      </c>
      <c r="C58" s="372" t="str">
        <f>IF(Badges!P43="A","A"," ")</f>
        <v xml:space="preserve"> </v>
      </c>
      <c r="E58" s="369"/>
      <c r="F58" s="370" t="str">
        <f>Badges!C116</f>
        <v>Work solo</v>
      </c>
      <c r="G58" s="372" t="str">
        <f>IF(Badges!P116="A","A"," ")</f>
        <v xml:space="preserve"> </v>
      </c>
      <c r="I58" s="369">
        <v>1</v>
      </c>
      <c r="J58" s="370" t="str">
        <f>Badges!C192</f>
        <v>Start planning your adventure</v>
      </c>
      <c r="K58" s="371"/>
      <c r="M58" s="369">
        <v>2</v>
      </c>
      <c r="N58" s="370" t="str">
        <f>Badges!C266</f>
        <v>Find out how animals help keep</v>
      </c>
      <c r="O58" s="371"/>
      <c r="Q58" s="369">
        <v>3</v>
      </c>
      <c r="R58" s="370" t="str">
        <f>Badges!C339</f>
        <v>Look at e-mail, commenting, or</v>
      </c>
      <c r="S58" s="371"/>
    </row>
    <row r="59" spans="1:19" x14ac:dyDescent="0.2">
      <c r="A59" s="369"/>
      <c r="B59" s="370" t="str">
        <f>Badges!C44</f>
        <v>Take the two-week test</v>
      </c>
      <c r="C59" s="372" t="str">
        <f>IF(Badges!P44="A","A"," ")</f>
        <v xml:space="preserve"> </v>
      </c>
      <c r="E59" s="369"/>
      <c r="F59" s="370" t="str">
        <f>Badges!C117</f>
        <v>Work with a friend</v>
      </c>
      <c r="G59" s="372" t="str">
        <f>IF(Badges!P117="A","A"," ")</f>
        <v xml:space="preserve"> </v>
      </c>
      <c r="I59" s="369"/>
      <c r="J59" s="370" t="str">
        <f>Badges!C193</f>
        <v>Ask an older Girl Scout or Girl Scout</v>
      </c>
      <c r="K59" s="372" t="str">
        <f>IF(Badges!P193="A","A"," ")</f>
        <v xml:space="preserve"> </v>
      </c>
      <c r="M59" s="369"/>
      <c r="N59" s="370" t="str">
        <f>Badges!C267</f>
        <v>Check out a safety team that uses</v>
      </c>
      <c r="O59" s="372" t="str">
        <f>IF(Badges!P267="A","A"," ")</f>
        <v xml:space="preserve"> </v>
      </c>
      <c r="Q59" s="369"/>
      <c r="R59" s="370" t="str">
        <f>Badges!C340</f>
        <v>Get into e-mail etiquette</v>
      </c>
      <c r="S59" s="372" t="str">
        <f>IF(Badges!P340="A","A"," ")</f>
        <v xml:space="preserve"> </v>
      </c>
    </row>
    <row r="60" spans="1:19" x14ac:dyDescent="0.2">
      <c r="A60" s="369"/>
      <c r="B60" s="370" t="str">
        <f>Badges!C45</f>
        <v>REM it up</v>
      </c>
      <c r="C60" s="372" t="str">
        <f>IF(Badges!P45="A","A"," ")</f>
        <v xml:space="preserve"> </v>
      </c>
      <c r="E60" s="369"/>
      <c r="F60" s="370" t="str">
        <f>Badges!C118</f>
        <v>Work with a mentor</v>
      </c>
      <c r="G60" s="372" t="str">
        <f>IF(Badges!P118="A","A"," ")</f>
        <v xml:space="preserve"> </v>
      </c>
      <c r="I60" s="369"/>
      <c r="J60" s="370" t="str">
        <f>Badges!C194</f>
        <v>Check with a member of a local</v>
      </c>
      <c r="K60" s="372" t="str">
        <f>IF(Badges!P194="A","A"," ")</f>
        <v xml:space="preserve"> </v>
      </c>
      <c r="M60" s="369"/>
      <c r="N60" s="370" t="str">
        <f>Badges!C268</f>
        <v>Talk to a trainer</v>
      </c>
      <c r="O60" s="372" t="str">
        <f>IF(Badges!P268="A","A"," ")</f>
        <v xml:space="preserve"> </v>
      </c>
      <c r="Q60" s="369"/>
      <c r="R60" s="370" t="str">
        <f>Badges!C341</f>
        <v>Find your best commenting voice</v>
      </c>
      <c r="S60" s="372" t="str">
        <f>IF(Badges!P341="A","A"," ")</f>
        <v xml:space="preserve"> </v>
      </c>
    </row>
    <row r="61" spans="1:19" ht="12.75" customHeight="1" x14ac:dyDescent="0.2">
      <c r="A61" s="369">
        <v>5</v>
      </c>
      <c r="B61" s="370" t="str">
        <f>Badges!C46</f>
        <v>Look at how your diet affects your</v>
      </c>
      <c r="C61" s="371"/>
      <c r="E61" s="583" t="str">
        <f>Badges!B122</f>
        <v>Book Artist</v>
      </c>
      <c r="F61" s="584"/>
      <c r="G61" s="584"/>
      <c r="I61" s="369"/>
      <c r="J61" s="370" t="str">
        <f>Badges!C195</f>
        <v>Do it yourself</v>
      </c>
      <c r="K61" s="372" t="str">
        <f>IF(Badges!P195="A","A"," ")</f>
        <v xml:space="preserve"> </v>
      </c>
      <c r="M61" s="369"/>
      <c r="N61" s="370" t="str">
        <f>Badges!C269</f>
        <v>Read stories about animal heroes</v>
      </c>
      <c r="O61" s="372" t="str">
        <f>IF(Badges!P269="A","A"," ")</f>
        <v xml:space="preserve"> </v>
      </c>
      <c r="Q61" s="369"/>
      <c r="R61" s="370" t="str">
        <f>Badges!C342</f>
        <v>Good net sportsmanship</v>
      </c>
      <c r="S61" s="372" t="str">
        <f>IF(Badges!P342="A","A"," ")</f>
        <v xml:space="preserve"> </v>
      </c>
    </row>
    <row r="62" spans="1:19" ht="12.75" customHeight="1" x14ac:dyDescent="0.2">
      <c r="A62" s="369"/>
      <c r="B62" s="370" t="str">
        <f>Badges!C47</f>
        <v>Take a poll of friends and family</v>
      </c>
      <c r="C62" s="372" t="str">
        <f>IF(Badges!P47="A","A"," ")</f>
        <v xml:space="preserve"> </v>
      </c>
      <c r="E62" s="369">
        <v>1</v>
      </c>
      <c r="F62" s="370" t="str">
        <f>Badges!C123</f>
        <v>Explore the art of bookbinding</v>
      </c>
      <c r="G62" s="371"/>
      <c r="I62" s="369">
        <v>2</v>
      </c>
      <c r="J62" s="370" t="str">
        <f>Badges!C196</f>
        <v>Get your body and your teamwork</v>
      </c>
      <c r="K62" s="371"/>
      <c r="M62" s="369">
        <v>3</v>
      </c>
      <c r="N62" s="370" t="str">
        <f>Badges!C270</f>
        <v>Know how animals help people</v>
      </c>
      <c r="O62" s="371"/>
      <c r="Q62" s="369">
        <v>4</v>
      </c>
      <c r="R62" s="370" t="str">
        <f>Badges!C343</f>
        <v>Decide what makes a great social</v>
      </c>
      <c r="S62" s="371"/>
    </row>
    <row r="63" spans="1:19" x14ac:dyDescent="0.2">
      <c r="A63" s="369"/>
      <c r="B63" s="370" t="str">
        <f>Badges!C48</f>
        <v>Do an exercise/energy experiment</v>
      </c>
      <c r="C63" s="372" t="str">
        <f>IF(Badges!P48="A","A"," ")</f>
        <v xml:space="preserve"> </v>
      </c>
      <c r="E63" s="369"/>
      <c r="F63" s="370" t="str">
        <f>Badges!C124</f>
        <v>Survey a book collection</v>
      </c>
      <c r="G63" s="372" t="str">
        <f>IF(Badges!P124="A","A"," ")</f>
        <v xml:space="preserve"> </v>
      </c>
      <c r="I63" s="369"/>
      <c r="J63" s="370" t="str">
        <f>Badges!C197</f>
        <v>Participate in a physically</v>
      </c>
      <c r="K63" s="372" t="str">
        <f>IF(Badges!P197="A","A"," ")</f>
        <v xml:space="preserve"> </v>
      </c>
      <c r="M63" s="369"/>
      <c r="N63" s="370" t="str">
        <f>Badges!C271</f>
        <v>Talk to a vet or psychologist</v>
      </c>
      <c r="O63" s="372" t="str">
        <f>IF(Badges!P271="A","A"," ")</f>
        <v xml:space="preserve"> </v>
      </c>
      <c r="Q63" s="369"/>
      <c r="R63" s="370" t="str">
        <f>Badges!C344</f>
        <v>Discuss some character profiles</v>
      </c>
      <c r="S63" s="372" t="str">
        <f>IF(Badges!P344="A","A"," ")</f>
        <v xml:space="preserve"> </v>
      </c>
    </row>
    <row r="64" spans="1:19" x14ac:dyDescent="0.2">
      <c r="A64" s="369"/>
      <c r="B64" s="370" t="str">
        <f>Badges!C49</f>
        <v>Create a chart or blog post</v>
      </c>
      <c r="C64" s="372" t="str">
        <f>IF(Badges!P49="A","A"," ")</f>
        <v xml:space="preserve"> </v>
      </c>
      <c r="E64" s="369"/>
      <c r="F64" s="370" t="str">
        <f>Badges!C125</f>
        <v>Interview or visit a book artist or</v>
      </c>
      <c r="G64" s="372" t="str">
        <f>IF(Badges!P125="A","A"," ")</f>
        <v xml:space="preserve"> </v>
      </c>
      <c r="I64" s="369"/>
      <c r="J64" s="370" t="str">
        <f>Badges!C198</f>
        <v>Build a teamwork and endurance</v>
      </c>
      <c r="K64" s="372" t="str">
        <f>IF(Badges!P198="A","A"," ")</f>
        <v xml:space="preserve"> </v>
      </c>
      <c r="M64" s="369"/>
      <c r="N64" s="370" t="str">
        <f>Badges!C272</f>
        <v>Visit an organization that uses</v>
      </c>
      <c r="O64" s="372" t="str">
        <f>IF(Badges!P272="A","A"," ")</f>
        <v xml:space="preserve"> </v>
      </c>
      <c r="Q64" s="369"/>
      <c r="R64" s="370" t="str">
        <f>Badges!C345</f>
        <v>Get feedback on a profile of your</v>
      </c>
      <c r="S64" s="372" t="str">
        <f>IF(Badges!P345="A","A"," ")</f>
        <v xml:space="preserve"> </v>
      </c>
    </row>
    <row r="65" spans="1:19" x14ac:dyDescent="0.2">
      <c r="A65" s="583" t="str">
        <f>Badges!B52</f>
        <v>Public Speaker</v>
      </c>
      <c r="B65" s="584"/>
      <c r="C65" s="584"/>
      <c r="E65" s="369"/>
      <c r="F65" s="370" t="str">
        <f>Badges!C126</f>
        <v>Tour a book arts center or art</v>
      </c>
      <c r="G65" s="372" t="str">
        <f>IF(Badges!P126="A","A"," ")</f>
        <v xml:space="preserve"> </v>
      </c>
      <c r="I65" s="369"/>
      <c r="J65" s="370" t="str">
        <f>Badges!C199</f>
        <v>Try a "boot camp" exercise course</v>
      </c>
      <c r="K65" s="372" t="str">
        <f>IF(Badges!P199="A","A"," ")</f>
        <v xml:space="preserve"> </v>
      </c>
      <c r="M65" s="369"/>
      <c r="N65" s="370" t="str">
        <f>Badges!C273</f>
        <v>Interview at least five pet owners</v>
      </c>
      <c r="O65" s="372" t="str">
        <f>IF(Badges!P273="A","A"," ")</f>
        <v xml:space="preserve"> </v>
      </c>
      <c r="Q65" s="369"/>
      <c r="R65" s="370" t="str">
        <f>Badges!C346</f>
        <v>Read three stories that discuss</v>
      </c>
      <c r="S65" s="372" t="str">
        <f>IF(Badges!P346="A","A"," ")</f>
        <v xml:space="preserve"> </v>
      </c>
    </row>
    <row r="66" spans="1:19" x14ac:dyDescent="0.2">
      <c r="A66" s="369">
        <v>1</v>
      </c>
      <c r="B66" s="370" t="str">
        <f>Badges!C53</f>
        <v>Get a feel for performing solo</v>
      </c>
      <c r="C66" s="371"/>
      <c r="E66" s="369">
        <v>2</v>
      </c>
      <c r="F66" s="370" t="str">
        <f>Badges!C127</f>
        <v>Get familiar with the insides of a</v>
      </c>
      <c r="G66" s="371"/>
      <c r="I66" s="369">
        <v>3</v>
      </c>
      <c r="J66" s="370" t="str">
        <f>Badges!C200</f>
        <v>Create your menu</v>
      </c>
      <c r="K66" s="371"/>
      <c r="M66" s="369">
        <v>4</v>
      </c>
      <c r="N66" s="370" t="str">
        <f>Badges!C274</f>
        <v>Check out how animals help people</v>
      </c>
      <c r="O66" s="371"/>
      <c r="Q66" s="369">
        <v>5</v>
      </c>
      <c r="R66" s="370" t="str">
        <f>Badges!C347</f>
        <v>Spread better practices</v>
      </c>
      <c r="S66" s="371"/>
    </row>
    <row r="67" spans="1:19" x14ac:dyDescent="0.2">
      <c r="A67" s="369"/>
      <c r="B67" s="370" t="str">
        <f>Badges!C54</f>
        <v>Read aloud one monologue from</v>
      </c>
      <c r="C67" s="372" t="str">
        <f>IF(Badges!P54="A","A"," ")</f>
        <v xml:space="preserve"> </v>
      </c>
      <c r="E67" s="369"/>
      <c r="F67" s="370" t="str">
        <f>Badges!C128</f>
        <v>Mend an old book</v>
      </c>
      <c r="G67" s="372" t="str">
        <f>IF(Badges!P128="A","A"," ")</f>
        <v xml:space="preserve"> </v>
      </c>
      <c r="I67" s="369"/>
      <c r="J67" s="370" t="str">
        <f>Badges!C201</f>
        <v>Find three recipes for quick meals</v>
      </c>
      <c r="K67" s="372" t="str">
        <f>IF(Badges!P201="A","A"," ")</f>
        <v xml:space="preserve"> </v>
      </c>
      <c r="M67" s="369"/>
      <c r="N67" s="370" t="str">
        <f>Badges!C275</f>
        <v>Talk to someone who trains</v>
      </c>
      <c r="O67" s="372" t="str">
        <f>IF(Badges!P275="A","A"," ")</f>
        <v xml:space="preserve"> </v>
      </c>
      <c r="Q67" s="369"/>
      <c r="R67" s="370" t="str">
        <f>Badges!C348</f>
        <v>Make it a pledge</v>
      </c>
      <c r="S67" s="372" t="str">
        <f>IF(Badges!P348="A","A"," ")</f>
        <v xml:space="preserve"> </v>
      </c>
    </row>
    <row r="68" spans="1:19" x14ac:dyDescent="0.2">
      <c r="A68" s="369"/>
      <c r="B68" s="370" t="str">
        <f>Badges!C55</f>
        <v>Read aloud two political speeches</v>
      </c>
      <c r="C68" s="372" t="str">
        <f>IF(Badges!P55="A","A"," ")</f>
        <v xml:space="preserve"> </v>
      </c>
      <c r="E68" s="369"/>
      <c r="F68" s="370" t="str">
        <f>Badges!C129</f>
        <v>Take an old book apart</v>
      </c>
      <c r="G68" s="372" t="str">
        <f>IF(Badges!P129="A","A"," ")</f>
        <v xml:space="preserve"> </v>
      </c>
      <c r="I68" s="369"/>
      <c r="J68" s="370" t="str">
        <f>Badges!C202</f>
        <v>Get into quick-energy snacks</v>
      </c>
      <c r="K68" s="372" t="str">
        <f>IF(Badges!P202="A","A"," ")</f>
        <v xml:space="preserve"> </v>
      </c>
      <c r="M68" s="369"/>
      <c r="N68" s="370" t="str">
        <f>Badges!C276</f>
        <v>Speak to someone who has an</v>
      </c>
      <c r="O68" s="372" t="str">
        <f>IF(Badges!P276="A","A"," ")</f>
        <v xml:space="preserve"> </v>
      </c>
      <c r="Q68" s="369"/>
      <c r="R68" s="370" t="str">
        <f>Badges!C349</f>
        <v>Edit into a top 10</v>
      </c>
      <c r="S68" s="372" t="str">
        <f>IF(Badges!P349="A","A"," ")</f>
        <v xml:space="preserve"> </v>
      </c>
    </row>
    <row r="69" spans="1:19" x14ac:dyDescent="0.2">
      <c r="A69" s="369"/>
      <c r="B69" s="370" t="str">
        <f>Badges!C56</f>
        <v>Read aloud three poems or one</v>
      </c>
      <c r="C69" s="372" t="str">
        <f>IF(Badges!P56="A","A"," ")</f>
        <v xml:space="preserve"> </v>
      </c>
      <c r="E69" s="369"/>
      <c r="F69" s="370" t="str">
        <f>Badges!C130</f>
        <v>Visit an antique or rare bookseller</v>
      </c>
      <c r="G69" s="372" t="str">
        <f>IF(Badges!P130="A","A"," ")</f>
        <v xml:space="preserve"> </v>
      </c>
      <c r="I69" s="369"/>
      <c r="J69" s="370" t="str">
        <f>Badges!C203</f>
        <v>Trash the trash challenge</v>
      </c>
      <c r="K69" s="372" t="str">
        <f>IF(Badges!P203="A","A"," ")</f>
        <v xml:space="preserve"> </v>
      </c>
      <c r="M69" s="369"/>
      <c r="N69" s="370" t="str">
        <f>Badges!C277</f>
        <v xml:space="preserve">Research the pros and cons of </v>
      </c>
      <c r="O69" s="372" t="str">
        <f>IF(Badges!P277="A","A"," ")</f>
        <v xml:space="preserve"> </v>
      </c>
      <c r="Q69" s="369"/>
      <c r="R69" s="370" t="str">
        <f>Badges!C350</f>
        <v>Present it</v>
      </c>
      <c r="S69" s="372" t="str">
        <f>IF(Badges!P350="A","A"," ")</f>
        <v xml:space="preserve"> </v>
      </c>
    </row>
    <row r="70" spans="1:19" ht="23.25" x14ac:dyDescent="0.35">
      <c r="A70" s="599" t="str">
        <f ca="1">MID(CELL("filename",A8),FIND(IF(ISERROR(FIND("]",CELL("filename",A8))),"$","]"),CELL("filename",A8))+1,256)</f>
        <v>Elizabeth H</v>
      </c>
      <c r="B70" s="599"/>
      <c r="C70" s="599"/>
      <c r="E70" s="610" t="s">
        <v>16</v>
      </c>
      <c r="F70" s="615"/>
      <c r="G70" s="615"/>
      <c r="I70" s="610" t="s">
        <v>16</v>
      </c>
      <c r="J70" s="610"/>
      <c r="K70" s="610"/>
      <c r="M70" s="610" t="s">
        <v>16</v>
      </c>
      <c r="N70" s="610"/>
      <c r="O70" s="610"/>
      <c r="Q70" s="610" t="s">
        <v>151</v>
      </c>
      <c r="R70" s="611"/>
      <c r="S70" s="611"/>
    </row>
    <row r="71" spans="1:19" x14ac:dyDescent="0.2">
      <c r="A71" s="364"/>
      <c r="B71" s="365"/>
      <c r="C71" s="366" t="s">
        <v>28</v>
      </c>
      <c r="E71" s="583" t="str">
        <f>Badges!B377</f>
        <v>Good Sportsmanship</v>
      </c>
      <c r="F71" s="584"/>
      <c r="G71" s="584"/>
      <c r="I71" s="583" t="str">
        <f>Badges!B446</f>
        <v>Cadette First Aid</v>
      </c>
      <c r="J71" s="584"/>
      <c r="K71" s="584"/>
      <c r="M71" s="583" t="str">
        <f>Badges!B516</f>
        <v>Budgeting</v>
      </c>
      <c r="N71" s="584"/>
      <c r="O71" s="584"/>
      <c r="Q71" s="612" t="str">
        <f>'Age-Level'!B5</f>
        <v>Silver Torch Award</v>
      </c>
      <c r="R71" s="612"/>
      <c r="S71" s="373" t="str">
        <f>IF('Age-Level'!P8="C","C",IF('Age-Level'!P8="P","P",""))</f>
        <v/>
      </c>
    </row>
    <row r="72" spans="1:19" x14ac:dyDescent="0.2">
      <c r="A72" s="577" t="str">
        <f>Summary!A21</f>
        <v>Legacy</v>
      </c>
      <c r="B72" s="577"/>
      <c r="C72" s="577"/>
      <c r="E72" s="369">
        <v>3</v>
      </c>
      <c r="F72" s="370" t="str">
        <f>Badges!C386</f>
        <v>Be a good teammate</v>
      </c>
      <c r="G72" s="371"/>
      <c r="I72" s="369">
        <v>4</v>
      </c>
      <c r="J72" s="370" t="str">
        <f>Badges!C459</f>
        <v>Know the signs of shock and how</v>
      </c>
      <c r="K72" s="371"/>
      <c r="M72" s="369">
        <v>5</v>
      </c>
      <c r="N72" s="370" t="str">
        <f>Badges!C533</f>
        <v>Create a budget that focuses on</v>
      </c>
      <c r="O72" s="371"/>
      <c r="Q72" s="612" t="str">
        <f>'Age-Level'!B9</f>
        <v>Cadette Community Service bar</v>
      </c>
      <c r="R72" s="612"/>
      <c r="S72" s="373" t="str">
        <f>IF('Age-Level'!P9="C","C",IF('Age-Level'!P9="P","P",""))</f>
        <v/>
      </c>
    </row>
    <row r="73" spans="1:19" x14ac:dyDescent="0.2">
      <c r="A73" s="608" t="str">
        <f>Summary!A22</f>
        <v>Comic Artist</v>
      </c>
      <c r="B73" s="609"/>
      <c r="C73" s="373" t="str">
        <f>IF(Badges!P376="C","C",IF(Badges!P376="P","P",""))</f>
        <v/>
      </c>
      <c r="E73" s="369"/>
      <c r="F73" s="370" t="str">
        <f>Badges!C387</f>
        <v>Play Trust, like they did on Survivor</v>
      </c>
      <c r="G73" s="372" t="str">
        <f>IF(Badges!P387="A","A"," ")</f>
        <v xml:space="preserve"> </v>
      </c>
      <c r="I73" s="369"/>
      <c r="J73" s="370" t="str">
        <f>Badges!C460</f>
        <v>Research the signs of shock and</v>
      </c>
      <c r="K73" s="372" t="str">
        <f>IF(Badges!P460="A","A"," ")</f>
        <v xml:space="preserve"> </v>
      </c>
      <c r="M73" s="369"/>
      <c r="N73" s="370" t="str">
        <f>Badges!C534</f>
        <v>Make a savings action plan</v>
      </c>
      <c r="O73" s="372" t="str">
        <f>IF(Badges!P534="A","A"," ")</f>
        <v xml:space="preserve"> </v>
      </c>
      <c r="Q73" s="612" t="str">
        <f>'Age-Level'!B12</f>
        <v>Cadette Service to Girl Scouting bar</v>
      </c>
      <c r="R73" s="612"/>
      <c r="S73" s="373" t="str">
        <f>IF('Age-Level'!P10="C","C",IF('Age-Level'!P10="P","P",""))</f>
        <v/>
      </c>
    </row>
    <row r="74" spans="1:19" x14ac:dyDescent="0.2">
      <c r="A74" s="606" t="str">
        <f>Summary!A23</f>
        <v>Good Sportsmanship</v>
      </c>
      <c r="B74" s="607"/>
      <c r="C74" s="374" t="str">
        <f>IF(Badges!P399="C","C",IF(Badges!P399="P","P",""))</f>
        <v>P</v>
      </c>
      <c r="E74" s="369"/>
      <c r="F74" s="370" t="str">
        <f>Badges!C388</f>
        <v>Play three team-building games</v>
      </c>
      <c r="G74" s="372" t="str">
        <f>IF(Badges!P388="A","A"," ")</f>
        <v>A</v>
      </c>
      <c r="I74" s="369"/>
      <c r="J74" s="370" t="str">
        <f>Badges!C461</f>
        <v>Interview a doctor or nurse about the</v>
      </c>
      <c r="K74" s="372" t="str">
        <f>IF(Badges!P461="A","A"," ")</f>
        <v xml:space="preserve"> </v>
      </c>
      <c r="M74" s="369"/>
      <c r="N74" s="370" t="str">
        <f>Badges!C535</f>
        <v>Form a support group</v>
      </c>
      <c r="O74" s="372" t="str">
        <f>IF(Badges!P535="A","A"," ")</f>
        <v xml:space="preserve"> </v>
      </c>
      <c r="Q74" s="612" t="str">
        <f>'Age-Level'!B15</f>
        <v>Cadette Program Aide</v>
      </c>
      <c r="R74" s="612"/>
      <c r="S74" s="373" t="str">
        <f>IF('Age-Level'!P19="C","C",IF('Age-Level'!P19="P","P",""))</f>
        <v/>
      </c>
    </row>
    <row r="75" spans="1:19" x14ac:dyDescent="0.2">
      <c r="A75" s="606" t="str">
        <f>Summary!A24</f>
        <v>Finding Common Ground</v>
      </c>
      <c r="B75" s="607"/>
      <c r="C75" s="374" t="str">
        <f>IF(Badges!P422="C","C",IF(Badges!P422="P","P",""))</f>
        <v/>
      </c>
      <c r="E75" s="369"/>
      <c r="F75" s="370" t="str">
        <f>Badges!C389</f>
        <v>Play Capture the Flag</v>
      </c>
      <c r="G75" s="372" t="str">
        <f>IF(Badges!P389="A","A"," ")</f>
        <v xml:space="preserve"> </v>
      </c>
      <c r="I75" s="369"/>
      <c r="J75" s="370" t="str">
        <f>Badges!C462</f>
        <v>Ask an EMT or first responder to</v>
      </c>
      <c r="K75" s="372" t="str">
        <f>IF(Badges!P462="A","A"," ")</f>
        <v xml:space="preserve"> </v>
      </c>
      <c r="M75" s="369"/>
      <c r="N75" s="370" t="str">
        <f>Badges!C536</f>
        <v>Imagine yourself in the future</v>
      </c>
      <c r="O75" s="372" t="str">
        <f>IF(Badges!P536="A","A"," ")</f>
        <v xml:space="preserve"> </v>
      </c>
      <c r="Q75" s="612" t="str">
        <f>'Age-Level'!B20</f>
        <v>Journey Summit Pin</v>
      </c>
      <c r="R75" s="612"/>
      <c r="S75" s="373" t="str">
        <f>IF('Age-Level'!P21="C","C",IF('Age-Level'!P21="P","P",""))</f>
        <v/>
      </c>
    </row>
    <row r="76" spans="1:19" x14ac:dyDescent="0.2">
      <c r="A76" s="606" t="str">
        <f>Summary!A25</f>
        <v>New Cuisines</v>
      </c>
      <c r="B76" s="607"/>
      <c r="C76" s="374" t="str">
        <f>IF(Badges!P445="C","C",IF(Badges!P445="P","P",""))</f>
        <v/>
      </c>
      <c r="E76" s="369">
        <v>4</v>
      </c>
      <c r="F76" s="370" t="str">
        <f>Badges!C390</f>
        <v>Psych yourself up</v>
      </c>
      <c r="G76" s="371"/>
      <c r="I76" s="369">
        <v>5</v>
      </c>
      <c r="J76" s="370" t="str">
        <f>Badges!C463</f>
        <v>Learn to prevent and treat injuries</v>
      </c>
      <c r="K76" s="371"/>
      <c r="M76" s="583" t="str">
        <f>Badges!B562</f>
        <v>Financing My Dreams</v>
      </c>
      <c r="N76" s="584"/>
      <c r="O76" s="584"/>
      <c r="Q76" s="603" t="str">
        <f>'Age-Level'!C23</f>
        <v>Cookie Rally (Year 1)</v>
      </c>
      <c r="R76" s="603"/>
      <c r="S76" s="379" t="str">
        <f>IF('Age-Level'!P23="A","A"," ")</f>
        <v xml:space="preserve"> </v>
      </c>
    </row>
    <row r="77" spans="1:19" x14ac:dyDescent="0.2">
      <c r="A77" s="606" t="str">
        <f>Summary!A26</f>
        <v>Cadette First Aid</v>
      </c>
      <c r="B77" s="607"/>
      <c r="C77" s="374" t="str">
        <f>IF(Badges!P468="C","C",IF(Badges!P468="P","P",""))</f>
        <v/>
      </c>
      <c r="E77" s="369"/>
      <c r="F77" s="370" t="str">
        <f>Badges!C391</f>
        <v>But I landed my triple axel</v>
      </c>
      <c r="G77" s="372" t="str">
        <f>IF(Badges!P391="A","A"," ")</f>
        <v xml:space="preserve"> </v>
      </c>
      <c r="I77" s="369"/>
      <c r="J77" s="370" t="str">
        <f>Badges!C464</f>
        <v>Take a first aid course</v>
      </c>
      <c r="K77" s="372" t="str">
        <f>IF(Badges!P464="A","A"," ")</f>
        <v xml:space="preserve"> </v>
      </c>
      <c r="M77" s="369">
        <v>1</v>
      </c>
      <c r="N77" s="370" t="str">
        <f>Badges!C563</f>
        <v>Explore dream jobs</v>
      </c>
      <c r="O77" s="371"/>
      <c r="Q77" s="603" t="str">
        <f>'Age-Level'!C24</f>
        <v>Cookie Sales (Year 1)</v>
      </c>
      <c r="R77" s="603"/>
      <c r="S77" s="379" t="str">
        <f>IF('Age-Level'!P24="A","A"," ")</f>
        <v xml:space="preserve"> </v>
      </c>
    </row>
    <row r="78" spans="1:19" x14ac:dyDescent="0.2">
      <c r="A78" s="606" t="str">
        <f>Summary!A27</f>
        <v>Cadette Girl Scout Way</v>
      </c>
      <c r="B78" s="607"/>
      <c r="C78" s="374" t="str">
        <f>IF(Badges!P491="C","C",IF(Badges!P491="P","P",""))</f>
        <v/>
      </c>
      <c r="E78" s="369"/>
      <c r="F78" s="370" t="str">
        <f>Badges!C392</f>
        <v>Mind over matter</v>
      </c>
      <c r="G78" s="372" t="str">
        <f>IF(Badges!P392="A","A"," ")</f>
        <v xml:space="preserve"> </v>
      </c>
      <c r="I78" s="369"/>
      <c r="J78" s="370" t="str">
        <f>Badges!C465</f>
        <v>Ask a park ranger, lifeguard, or ski</v>
      </c>
      <c r="K78" s="372" t="str">
        <f>IF(Badges!P465="A","A"," ")</f>
        <v xml:space="preserve"> </v>
      </c>
      <c r="M78" s="369"/>
      <c r="N78" s="370" t="str">
        <f>Badges!C564</f>
        <v>Track your dreams</v>
      </c>
      <c r="O78" s="372" t="str">
        <f>IF(Badges!P564="A","A"," ")</f>
        <v xml:space="preserve"> </v>
      </c>
      <c r="Q78" s="603" t="str">
        <f>'Age-Level'!C25</f>
        <v>Cookie Pin (Year 1)</v>
      </c>
      <c r="R78" s="603"/>
      <c r="S78" s="379" t="str">
        <f>IF('Age-Level'!P25="A","A"," ")</f>
        <v xml:space="preserve"> </v>
      </c>
    </row>
    <row r="79" spans="1:19" x14ac:dyDescent="0.2">
      <c r="A79" s="613" t="str">
        <f>Summary!A28</f>
        <v>Trees</v>
      </c>
      <c r="B79" s="614"/>
      <c r="C79" s="375" t="str">
        <f>IF(Badges!P514="C","C",IF(Badges!P514="P","P",""))</f>
        <v/>
      </c>
      <c r="E79" s="369"/>
      <c r="F79" s="370" t="str">
        <f>Badges!C393</f>
        <v>Play sports psychology games</v>
      </c>
      <c r="G79" s="372" t="str">
        <f>IF(Badges!P393="A","A"," ")</f>
        <v xml:space="preserve"> </v>
      </c>
      <c r="I79" s="369"/>
      <c r="J79" s="370" t="str">
        <f>Badges!C466</f>
        <v xml:space="preserve">Interview a doctor or nurse  </v>
      </c>
      <c r="K79" s="372" t="str">
        <f>IF(Badges!P466="A","A"," ")</f>
        <v xml:space="preserve"> </v>
      </c>
      <c r="M79" s="369"/>
      <c r="N79" s="370" t="str">
        <f>Badges!C565</f>
        <v>Talk to people about their jobs</v>
      </c>
      <c r="O79" s="372" t="str">
        <f>IF(Badges!P565="A","A"," ")</f>
        <v xml:space="preserve"> </v>
      </c>
      <c r="Q79" s="603" t="str">
        <f>'Age-Level'!C26</f>
        <v>Cookie Rally (Year 2)</v>
      </c>
      <c r="R79" s="603"/>
      <c r="S79" s="379" t="str">
        <f>IF('Age-Level'!P26="A","A"," ")</f>
        <v xml:space="preserve"> </v>
      </c>
    </row>
    <row r="80" spans="1:19" x14ac:dyDescent="0.2">
      <c r="A80" s="577" t="str">
        <f>Summary!A29</f>
        <v>Financial Literacy</v>
      </c>
      <c r="B80" s="577"/>
      <c r="C80" s="577"/>
      <c r="E80" s="369">
        <v>5</v>
      </c>
      <c r="F80" s="370" t="str">
        <f>Badges!C394</f>
        <v>Put your definition of good</v>
      </c>
      <c r="G80" s="371"/>
      <c r="I80" s="583" t="str">
        <f>Badges!B469</f>
        <v>Cadette Girl Scout Way</v>
      </c>
      <c r="J80" s="584"/>
      <c r="K80" s="584"/>
      <c r="M80" s="369"/>
      <c r="N80" s="370" t="str">
        <f>Badges!C566</f>
        <v>Hold a group brainstorm</v>
      </c>
      <c r="O80" s="372" t="str">
        <f>IF(Badges!P566="A","A"," ")</f>
        <v xml:space="preserve"> </v>
      </c>
      <c r="Q80" s="603" t="str">
        <f>'Age-Level'!C27</f>
        <v>Cookie Sales (Year 2)</v>
      </c>
      <c r="R80" s="603"/>
      <c r="S80" s="379" t="str">
        <f>IF('Age-Level'!P27="A","A"," ")</f>
        <v xml:space="preserve"> </v>
      </c>
    </row>
    <row r="81" spans="1:22" x14ac:dyDescent="0.2">
      <c r="A81" s="608" t="str">
        <f>Summary!A30</f>
        <v>Budgeting</v>
      </c>
      <c r="B81" s="609"/>
      <c r="C81" s="373" t="str">
        <f>IF(Badges!P538="C","C",IF(Badges!P538="P","P",""))</f>
        <v/>
      </c>
      <c r="E81" s="369"/>
      <c r="F81" s="370" t="str">
        <f>Badges!C395</f>
        <v>Compete</v>
      </c>
      <c r="G81" s="372" t="str">
        <f>IF(Badges!P395="A","A"," ")</f>
        <v>A</v>
      </c>
      <c r="I81" s="369">
        <v>1</v>
      </c>
      <c r="J81" s="370" t="str">
        <f>Badges!C470</f>
        <v>Lead a group in song</v>
      </c>
      <c r="K81" s="371"/>
      <c r="M81" s="369">
        <v>2</v>
      </c>
      <c r="N81" s="370" t="str">
        <f>Badges!C567</f>
        <v>Price out buying your dream home</v>
      </c>
      <c r="O81" s="371"/>
      <c r="Q81" s="603" t="str">
        <f>'Age-Level'!C28</f>
        <v>Cookie Pin (Year 2)</v>
      </c>
      <c r="R81" s="603"/>
      <c r="S81" s="379" t="str">
        <f>IF('Age-Level'!P28="A","A"," ")</f>
        <v xml:space="preserve"> </v>
      </c>
    </row>
    <row r="82" spans="1:22" x14ac:dyDescent="0.2">
      <c r="A82" s="606" t="str">
        <f>Summary!A32</f>
        <v>Financing My Dreams</v>
      </c>
      <c r="B82" s="607"/>
      <c r="C82" s="374" t="str">
        <f>IF(Badges!P584="C","C",IF(Badges!P584="P","P",""))</f>
        <v/>
      </c>
      <c r="E82" s="369"/>
      <c r="F82" s="370" t="str">
        <f>Badges!C396</f>
        <v>Play with little kids</v>
      </c>
      <c r="G82" s="372" t="str">
        <f>IF(Badges!P396="A","A"," ")</f>
        <v xml:space="preserve"> </v>
      </c>
      <c r="I82" s="369"/>
      <c r="J82" s="370" t="str">
        <f>Badges!C471</f>
        <v>Organize a songfest</v>
      </c>
      <c r="K82" s="372" t="str">
        <f>IF(Badges!P471="A","A"," ")</f>
        <v xml:space="preserve"> </v>
      </c>
      <c r="M82" s="369"/>
      <c r="N82" s="370" t="str">
        <f>Badges!C568</f>
        <v>Go house hunting</v>
      </c>
      <c r="O82" s="372" t="str">
        <f>IF(Badges!P568="A","A"," ")</f>
        <v xml:space="preserve"> </v>
      </c>
      <c r="Q82" s="603" t="str">
        <f>'Age-Level'!C29</f>
        <v>Cookie Rally (Year 3)</v>
      </c>
      <c r="R82" s="603"/>
      <c r="S82" s="379" t="str">
        <f>IF('Age-Level'!P29="A","A"," ")</f>
        <v xml:space="preserve"> </v>
      </c>
    </row>
    <row r="83" spans="1:22" x14ac:dyDescent="0.2">
      <c r="A83" s="590" t="str">
        <f>Summary!A33</f>
        <v>Cookie Business</v>
      </c>
      <c r="B83" s="591"/>
      <c r="C83" s="592"/>
      <c r="D83" s="365"/>
      <c r="E83" s="369"/>
      <c r="F83" s="370" t="str">
        <f>Badges!C397</f>
        <v>Take on the role of referee, umpire</v>
      </c>
      <c r="G83" s="372" t="str">
        <f>IF(Badges!P397="A","A"," ")</f>
        <v xml:space="preserve"> </v>
      </c>
      <c r="I83" s="369"/>
      <c r="J83" s="370" t="str">
        <f>Badges!C472</f>
        <v>Teach an international song</v>
      </c>
      <c r="K83" s="372" t="str">
        <f>IF(Badges!P472="A","A"," ")</f>
        <v xml:space="preserve"> </v>
      </c>
      <c r="M83" s="369"/>
      <c r="N83" s="370" t="str">
        <f>Badges!C569</f>
        <v>Get expert real estate device</v>
      </c>
      <c r="O83" s="372" t="str">
        <f>IF(Badges!P569="A","A"," ")</f>
        <v xml:space="preserve"> </v>
      </c>
      <c r="Q83" s="603" t="str">
        <f>'Age-Level'!C30</f>
        <v>Cookie Sales (Year 3)</v>
      </c>
      <c r="R83" s="603"/>
      <c r="S83" s="379" t="str">
        <f>IF('Age-Level'!P30="A","A"," ")</f>
        <v xml:space="preserve"> </v>
      </c>
    </row>
    <row r="84" spans="1:22" x14ac:dyDescent="0.2">
      <c r="A84" s="606" t="str">
        <f>Summary!A34</f>
        <v>Business Plan</v>
      </c>
      <c r="B84" s="607"/>
      <c r="C84" s="374" t="str">
        <f>IF(Badges!P598="C","C",IF(Badges!P598="P","P",""))</f>
        <v/>
      </c>
      <c r="E84" s="583" t="str">
        <f>Badges!B400</f>
        <v>Finding Common Ground</v>
      </c>
      <c r="F84" s="583"/>
      <c r="G84" s="583"/>
      <c r="I84" s="369"/>
      <c r="J84" s="370" t="str">
        <f>Badges!C473</f>
        <v>Help Brownies complete their Girl</v>
      </c>
      <c r="K84" s="372" t="str">
        <f>IF(Badges!P473="A","A"," ")</f>
        <v xml:space="preserve"> </v>
      </c>
      <c r="M84" s="369"/>
      <c r="N84" s="370" t="str">
        <f>Badges!C570</f>
        <v>Browse real estate ads</v>
      </c>
      <c r="O84" s="372" t="str">
        <f>IF(Badges!P570="A","A"," ")</f>
        <v xml:space="preserve"> </v>
      </c>
      <c r="Q84" s="603" t="str">
        <f>'Age-Level'!C31</f>
        <v>Cookie Pin (Year 3)</v>
      </c>
      <c r="R84" s="603"/>
      <c r="S84" s="379" t="str">
        <f>IF('Age-Level'!P31="A","A"," ")</f>
        <v xml:space="preserve"> </v>
      </c>
    </row>
    <row r="85" spans="1:22" x14ac:dyDescent="0.2">
      <c r="A85" s="606" t="str">
        <f>Summary!A36</f>
        <v>Think Big</v>
      </c>
      <c r="B85" s="607"/>
      <c r="C85" s="374" t="str">
        <f>IF(Badges!P624="C","C",IF(Badges!P624="P","P",""))</f>
        <v/>
      </c>
      <c r="E85" s="369">
        <v>1</v>
      </c>
      <c r="F85" s="370" t="str">
        <f>Badges!C401</f>
        <v>Get to know someone different from</v>
      </c>
      <c r="G85" s="371"/>
      <c r="I85" s="369">
        <v>2</v>
      </c>
      <c r="J85" s="370" t="str">
        <f>Badges!C474</f>
        <v>Celebrate Girl Scout Week</v>
      </c>
      <c r="K85" s="371"/>
      <c r="M85" s="369">
        <v>3</v>
      </c>
      <c r="N85" s="370" t="str">
        <f>Badges!C571</f>
        <v>Research dream vacations</v>
      </c>
      <c r="O85" s="371"/>
      <c r="Q85" s="603" t="str">
        <f>'Age-Level'!C33</f>
        <v>Fall Sales (Year 1)</v>
      </c>
      <c r="R85" s="603"/>
      <c r="S85" s="374" t="str">
        <f>IF('Age-Level'!P33="A","A","")</f>
        <v/>
      </c>
    </row>
    <row r="86" spans="1:22" x14ac:dyDescent="0.2">
      <c r="A86" s="417"/>
      <c r="B86" s="417"/>
      <c r="C86" s="389"/>
      <c r="E86" s="369"/>
      <c r="F86" s="370" t="str">
        <f>Badges!C402</f>
        <v>Difference of background</v>
      </c>
      <c r="G86" s="372" t="str">
        <f>IF(Badges!P402="A","A"," ")</f>
        <v xml:space="preserve"> </v>
      </c>
      <c r="I86" s="369"/>
      <c r="J86" s="370" t="str">
        <f>Badges!C475</f>
        <v>Focus on "be courageous and</v>
      </c>
      <c r="K86" s="372" t="str">
        <f>IF(Badges!P475="A","A"," ")</f>
        <v xml:space="preserve"> </v>
      </c>
      <c r="M86" s="369"/>
      <c r="N86" s="370" t="str">
        <f>Badges!C572</f>
        <v>Explore the world of travel</v>
      </c>
      <c r="O86" s="372" t="str">
        <f>IF(Badges!P572="A","A"," ")</f>
        <v xml:space="preserve"> </v>
      </c>
      <c r="Q86" s="603" t="str">
        <f>'Age-Level'!C34</f>
        <v>Fall Sales (Year 2)</v>
      </c>
      <c r="R86" s="603"/>
      <c r="S86" s="374" t="str">
        <f>IF('Age-Level'!P34="A","A","")</f>
        <v/>
      </c>
    </row>
    <row r="87" spans="1:22" x14ac:dyDescent="0.2">
      <c r="A87" s="578" t="s">
        <v>92</v>
      </c>
      <c r="B87" s="579"/>
      <c r="C87" s="579"/>
      <c r="E87" s="369"/>
      <c r="F87" s="370" t="str">
        <f>Badges!C403</f>
        <v>Difference of belief</v>
      </c>
      <c r="G87" s="372" t="str">
        <f>IF(Badges!P403="A","A"," ")</f>
        <v xml:space="preserve"> </v>
      </c>
      <c r="I87" s="369"/>
      <c r="J87" s="370" t="str">
        <f>Badges!C476</f>
        <v>Be confident and courageous</v>
      </c>
      <c r="K87" s="372" t="str">
        <f>IF(Badges!P476="A","A"," ")</f>
        <v xml:space="preserve"> </v>
      </c>
      <c r="M87" s="369"/>
      <c r="N87" s="370" t="str">
        <f>Badges!C573</f>
        <v>Visit a travel agent</v>
      </c>
      <c r="O87" s="372" t="str">
        <f>IF(Badges!P573="A","A"," ")</f>
        <v xml:space="preserve"> </v>
      </c>
      <c r="Q87" s="603" t="str">
        <f>'Age-Level'!C35</f>
        <v>Fall Sales (Year 3)</v>
      </c>
      <c r="R87" s="603"/>
      <c r="S87" s="374" t="str">
        <f>IF('Age-Level'!P35="A","A","")</f>
        <v/>
      </c>
    </row>
    <row r="88" spans="1:22" x14ac:dyDescent="0.2">
      <c r="B88" s="604" t="str">
        <f>Journey!A6</f>
        <v>aMAZE!</v>
      </c>
      <c r="C88" s="605"/>
      <c r="E88" s="369"/>
      <c r="F88" s="370" t="str">
        <f>Badges!C404</f>
        <v>Difference of opinion</v>
      </c>
      <c r="G88" s="372" t="str">
        <f>IF(Badges!P404="A","A"," ")</f>
        <v xml:space="preserve"> </v>
      </c>
      <c r="I88" s="369"/>
      <c r="J88" s="370" t="str">
        <f>Badges!C477</f>
        <v>Create a project honoring the</v>
      </c>
      <c r="K88" s="372" t="str">
        <f>IF(Badges!P477="A","A"," ")</f>
        <v xml:space="preserve"> </v>
      </c>
      <c r="M88" s="369"/>
      <c r="N88" s="370" t="str">
        <f>Badges!C574</f>
        <v>Create a tour group</v>
      </c>
      <c r="O88" s="372" t="str">
        <f>IF(Badges!P574="A","A"," ")</f>
        <v xml:space="preserve"> </v>
      </c>
      <c r="Q88" s="603" t="str">
        <f>'Age-Level'!C37</f>
        <v>Thinking Day (Year 1)</v>
      </c>
      <c r="R88" s="603"/>
      <c r="S88" s="374" t="str">
        <f>IF('Age-Level'!P37="A","A","")</f>
        <v/>
      </c>
    </row>
    <row r="89" spans="1:22" x14ac:dyDescent="0.2">
      <c r="B89" s="378" t="str">
        <f>Journey!B7</f>
        <v>The Interact Award</v>
      </c>
      <c r="C89" s="374" t="str">
        <f>IF(Journey!P17="C","C",IF(Journey!P17="P","P",""))</f>
        <v/>
      </c>
      <c r="E89" s="369">
        <v>2</v>
      </c>
      <c r="F89" s="370" t="str">
        <f>Badges!C405</f>
        <v>Make decisions in a group</v>
      </c>
      <c r="G89" s="371"/>
      <c r="I89" s="369">
        <v>3</v>
      </c>
      <c r="J89" s="370" t="str">
        <f>Badges!C478</f>
        <v>Share sisterhood through the Girl</v>
      </c>
      <c r="K89" s="371"/>
      <c r="M89" s="369">
        <v>4</v>
      </c>
      <c r="N89" s="370" t="str">
        <f>Badges!C575</f>
        <v>Make a dream giving goal</v>
      </c>
      <c r="O89" s="371"/>
      <c r="Q89" s="603" t="str">
        <f>'Age-Level'!C38</f>
        <v>Thinking Day (Year 2)</v>
      </c>
      <c r="R89" s="603"/>
      <c r="S89" s="374" t="str">
        <f>IF('Age-Level'!P38="A","A","")</f>
        <v/>
      </c>
    </row>
    <row r="90" spans="1:22" x14ac:dyDescent="0.2">
      <c r="B90" s="378" t="str">
        <f>Journey!B18</f>
        <v>The Diplomat Award</v>
      </c>
      <c r="C90" s="374" t="str">
        <f>IF(Journey!P26="C","C",IF(Journey!P26="P","P",""))</f>
        <v/>
      </c>
      <c r="E90" s="369"/>
      <c r="F90" s="370" t="str">
        <f>Badges!C406</f>
        <v>Use one of the methods from the</v>
      </c>
      <c r="G90" s="372" t="str">
        <f>IF(Badges!P406="A","A"," ")</f>
        <v xml:space="preserve"> </v>
      </c>
      <c r="I90" s="369"/>
      <c r="J90" s="370" t="str">
        <f>Badges!C479</f>
        <v>Throw a community sisterhood</v>
      </c>
      <c r="K90" s="372" t="str">
        <f>IF(Badges!P479="A","A"," ")</f>
        <v xml:space="preserve"> </v>
      </c>
      <c r="M90" s="369"/>
      <c r="N90" s="370" t="str">
        <f>Badges!C576</f>
        <v>Find local philanthropists</v>
      </c>
      <c r="O90" s="372" t="str">
        <f>IF(Badges!P576="A","A"," ")</f>
        <v xml:space="preserve"> </v>
      </c>
      <c r="Q90" s="603" t="str">
        <f>'Age-Level'!C39</f>
        <v>Thinking Day (Year 3)</v>
      </c>
      <c r="R90" s="603"/>
      <c r="S90" s="374" t="str">
        <f>IF('Age-Level'!P39="A","A","")</f>
        <v/>
      </c>
    </row>
    <row r="91" spans="1:22" x14ac:dyDescent="0.2">
      <c r="B91" s="378" t="str">
        <f>Journey!B27</f>
        <v>The Peacemaker Award</v>
      </c>
      <c r="C91" s="374" t="str">
        <f>IF(Journey!P29="C","C",IF(Journey!P29="P","P",""))</f>
        <v/>
      </c>
      <c r="E91" s="369"/>
      <c r="F91" s="370" t="str">
        <f>Badges!C407</f>
        <v>Use two of the methods</v>
      </c>
      <c r="G91" s="372" t="str">
        <f>IF(Badges!P407="A","A"," ")</f>
        <v xml:space="preserve"> </v>
      </c>
      <c r="I91" s="369"/>
      <c r="J91" s="370" t="str">
        <f>Badges!C480</f>
        <v>Spotlight a hidden heroine</v>
      </c>
      <c r="K91" s="372" t="str">
        <f>IF(Badges!P480="A","A"," ")</f>
        <v xml:space="preserve"> </v>
      </c>
      <c r="M91" s="369"/>
      <c r="N91" s="370" t="str">
        <f>Badges!C577</f>
        <v>Learn what's going on in the world of</v>
      </c>
      <c r="O91" s="372" t="str">
        <f>IF(Badges!P577="A","A"," ")</f>
        <v xml:space="preserve"> </v>
      </c>
      <c r="Q91" s="603" t="str">
        <f>'Age-Level'!C41</f>
        <v>Global Action Award</v>
      </c>
      <c r="R91" s="603"/>
      <c r="S91" s="374" t="str">
        <f>IF('Age-Level'!P41="A","A","")</f>
        <v/>
      </c>
    </row>
    <row r="92" spans="1:22" x14ac:dyDescent="0.2">
      <c r="B92" s="378" t="str">
        <f>Journey!B31</f>
        <v>Leader in Action</v>
      </c>
      <c r="C92" s="374" t="str">
        <f>IF(Journey!P38="C","C",IF(Journey!P38="P","P",""))</f>
        <v/>
      </c>
      <c r="E92" s="369"/>
      <c r="F92" s="370" t="str">
        <f>Badges!C408</f>
        <v>Try them all</v>
      </c>
      <c r="G92" s="372" t="str">
        <f>IF(Badges!P408="A","A"," ")</f>
        <v xml:space="preserve"> </v>
      </c>
      <c r="I92" s="369"/>
      <c r="J92" s="370" t="str">
        <f>Badges!C481</f>
        <v>Team up for sisterhood</v>
      </c>
      <c r="K92" s="372" t="str">
        <f>IF(Badges!P481="A","A"," ")</f>
        <v xml:space="preserve"> </v>
      </c>
      <c r="M92" s="369"/>
      <c r="N92" s="370" t="str">
        <f>Badges!C578</f>
        <v>Research your favorite charity</v>
      </c>
      <c r="O92" s="372" t="str">
        <f>IF(Badges!P578="A","A"," ")</f>
        <v xml:space="preserve"> </v>
      </c>
      <c r="Q92" s="603" t="str">
        <f>'Age-Level'!C43</f>
        <v>International Friendship Recognition</v>
      </c>
      <c r="R92" s="603"/>
      <c r="S92" s="374" t="str">
        <f>IF('Age-Level'!P43="A","A","")</f>
        <v/>
      </c>
    </row>
    <row r="93" spans="1:22" x14ac:dyDescent="0.2">
      <c r="A93" s="416"/>
      <c r="B93" s="390" t="str">
        <f>Journey!A41</f>
        <v>BREATHE</v>
      </c>
      <c r="C93" s="391"/>
      <c r="E93" s="369">
        <v>3</v>
      </c>
      <c r="F93" s="370" t="str">
        <f>Badges!C409</f>
        <v>Explore civil debate</v>
      </c>
      <c r="G93" s="371"/>
      <c r="I93" s="369">
        <v>4</v>
      </c>
      <c r="J93" s="370" t="str">
        <f>Badges!C482</f>
        <v>Leave a place better than you found</v>
      </c>
      <c r="K93" s="371"/>
      <c r="L93" s="376"/>
      <c r="M93" s="369">
        <v>5</v>
      </c>
      <c r="N93" s="370" t="str">
        <f>Badges!C579</f>
        <v>Add up your dreams</v>
      </c>
      <c r="O93" s="371"/>
      <c r="Q93" s="603" t="str">
        <f>'Age-Level'!C45</f>
        <v>Investiture</v>
      </c>
      <c r="R93" s="603"/>
      <c r="S93" s="374" t="str">
        <f>IF('Age-Level'!P45="A","A","")</f>
        <v/>
      </c>
    </row>
    <row r="94" spans="1:22" x14ac:dyDescent="0.2">
      <c r="A94" s="416"/>
      <c r="B94" s="378" t="str">
        <f>Journey!B42</f>
        <v>Aware</v>
      </c>
      <c r="C94" s="374" t="str">
        <f>IF(Journey!P22="C","C",IF(Journey!P22="P","P",""))</f>
        <v/>
      </c>
      <c r="E94" s="369"/>
      <c r="F94" s="370" t="str">
        <f>Badges!C410</f>
        <v>Ask an expert to teach you the</v>
      </c>
      <c r="G94" s="372" t="str">
        <f>IF(Badges!P410="A","A"," ")</f>
        <v xml:space="preserve"> </v>
      </c>
      <c r="I94" s="369"/>
      <c r="J94" s="370" t="str">
        <f>Badges!C483</f>
        <v>Clean up a hiking trail-or clear a new</v>
      </c>
      <c r="K94" s="372" t="str">
        <f>IF(Badges!P483="A","A"," ")</f>
        <v xml:space="preserve"> </v>
      </c>
      <c r="M94" s="369"/>
      <c r="N94" s="370" t="str">
        <f>Badges!C580</f>
        <v>Plan with friends</v>
      </c>
      <c r="O94" s="372" t="str">
        <f>IF(Badges!P580="A","A"," ")</f>
        <v xml:space="preserve"> </v>
      </c>
      <c r="Q94" s="603" t="str">
        <f>'Age-Level'!C46</f>
        <v>Rededication (1st year)</v>
      </c>
      <c r="R94" s="603"/>
      <c r="S94" s="384" t="str">
        <f>IF('Age-Level'!P46="C","C","")</f>
        <v/>
      </c>
    </row>
    <row r="95" spans="1:22" x14ac:dyDescent="0.2">
      <c r="A95" s="416"/>
      <c r="B95" s="378" t="str">
        <f>Journey!B48</f>
        <v>Alert</v>
      </c>
      <c r="C95" s="374" t="str">
        <f>IF(Journey!P31="C","C",IF(Journey!P31="P","P",""))</f>
        <v/>
      </c>
      <c r="E95" s="369"/>
      <c r="F95" s="370" t="str">
        <f>Badges!C411</f>
        <v>Watch candidates for elected office</v>
      </c>
      <c r="G95" s="372" t="str">
        <f>IF(Badges!P411="A","A"," ")</f>
        <v xml:space="preserve"> </v>
      </c>
      <c r="I95" s="369"/>
      <c r="J95" s="370" t="str">
        <f>Badges!C484</f>
        <v>Help clear an invasive species from</v>
      </c>
      <c r="K95" s="372" t="str">
        <f>IF(Badges!P484="A","A"," ")</f>
        <v xml:space="preserve"> </v>
      </c>
      <c r="M95" s="369"/>
      <c r="N95" s="370" t="str">
        <f>Badges!C581</f>
        <v>Plan with your family</v>
      </c>
      <c r="O95" s="372" t="str">
        <f>IF(Badges!P581="A","A"," ")</f>
        <v xml:space="preserve"> </v>
      </c>
      <c r="Q95" s="603" t="str">
        <f>'Age-Level'!C47</f>
        <v>Rededication (2nd year)</v>
      </c>
      <c r="R95" s="603"/>
      <c r="S95" s="384" t="str">
        <f>IF('Age-Level'!P47="C","C","")</f>
        <v/>
      </c>
      <c r="U95" s="367"/>
      <c r="V95" s="367"/>
    </row>
    <row r="96" spans="1:22" x14ac:dyDescent="0.2">
      <c r="A96" s="416"/>
      <c r="B96" s="378" t="str">
        <f>Journey!B55</f>
        <v>Affirm</v>
      </c>
      <c r="C96" s="374" t="str">
        <f>IF(Journey!P34="C","C",IF(Journey!P34="P","P",""))</f>
        <v/>
      </c>
      <c r="E96" s="369"/>
      <c r="F96" s="370" t="str">
        <f>Badges!C412</f>
        <v>Understand a famous debate in</v>
      </c>
      <c r="G96" s="372" t="str">
        <f>IF(Badges!P412="A","A"," ")</f>
        <v xml:space="preserve"> </v>
      </c>
      <c r="I96" s="369"/>
      <c r="J96" s="370" t="str">
        <f>Badges!C485</f>
        <v>Help with three general-maintenance</v>
      </c>
      <c r="K96" s="372" t="str">
        <f>IF(Badges!P485="A","A"," ")</f>
        <v xml:space="preserve"> </v>
      </c>
      <c r="M96" s="369"/>
      <c r="N96" s="370" t="str">
        <f>Badges!C582</f>
        <v>Plan over and over again</v>
      </c>
      <c r="O96" s="372" t="str">
        <f>IF(Badges!P582="A","A"," ")</f>
        <v xml:space="preserve"> </v>
      </c>
      <c r="Q96" s="603" t="str">
        <f>'Age-Level'!C48</f>
        <v>Rededication (3rd year)</v>
      </c>
      <c r="R96" s="603"/>
      <c r="S96" s="384" t="str">
        <f>IF('Age-Level'!P48="C","C","")</f>
        <v/>
      </c>
      <c r="U96" s="367"/>
      <c r="V96" s="367"/>
    </row>
    <row r="97" spans="1:23" x14ac:dyDescent="0.2">
      <c r="A97" s="376"/>
      <c r="B97" s="378" t="str">
        <f>Journey!B62</f>
        <v>Leader in Action</v>
      </c>
      <c r="C97" s="374" t="str">
        <f>IF(Journey!P43="C","C",IF(Journey!P43="P","P",""))</f>
        <v/>
      </c>
      <c r="E97" s="369">
        <v>4</v>
      </c>
      <c r="F97" s="370" t="str">
        <f>Badges!C413</f>
        <v>Understand a compromise</v>
      </c>
      <c r="G97" s="371"/>
      <c r="I97" s="369">
        <v>5</v>
      </c>
      <c r="J97" s="370" t="str">
        <f>Badges!C486</f>
        <v>Enjoy Girl Scout traditions</v>
      </c>
      <c r="K97" s="371"/>
      <c r="M97" s="583" t="str">
        <f>Badges!B586</f>
        <v>Business Plan</v>
      </c>
      <c r="N97" s="584"/>
      <c r="O97" s="584"/>
      <c r="Q97" s="603" t="str">
        <f>'Age-Level'!C49</f>
        <v>Rededication (4th year)</v>
      </c>
      <c r="R97" s="603"/>
      <c r="S97" s="384" t="str">
        <f>IF('Age-Level'!P49="C","C","")</f>
        <v/>
      </c>
      <c r="U97" s="367"/>
      <c r="V97" s="367"/>
    </row>
    <row r="98" spans="1:23" ht="14.25" customHeight="1" x14ac:dyDescent="0.2">
      <c r="B98" s="420" t="str">
        <f>Journey!A75</f>
        <v>MEdia</v>
      </c>
      <c r="C98" s="421"/>
      <c r="E98" s="369"/>
      <c r="F98" s="370" t="str">
        <f>Badges!C414</f>
        <v>A community compromise</v>
      </c>
      <c r="G98" s="372" t="str">
        <f>IF(Badges!P414="A","A"," ")</f>
        <v xml:space="preserve"> </v>
      </c>
      <c r="I98" s="369"/>
      <c r="J98" s="370" t="str">
        <f>Badges!C487</f>
        <v>Make a tradition "to do" list</v>
      </c>
      <c r="K98" s="372" t="str">
        <f>IF(Badges!P487="A","A"," ")</f>
        <v xml:space="preserve"> </v>
      </c>
      <c r="M98" s="369">
        <v>1</v>
      </c>
      <c r="N98" s="370" t="str">
        <f>Badges!C587</f>
        <v>Write your mission statement and</v>
      </c>
      <c r="O98" s="371"/>
      <c r="Q98" s="603" t="str">
        <f>'Age-Level'!C50</f>
        <v>Rededication (5th year)</v>
      </c>
      <c r="R98" s="603"/>
      <c r="S98" s="384" t="str">
        <f>IF('Age-Level'!P50="C","C","")</f>
        <v/>
      </c>
      <c r="U98" s="367"/>
      <c r="V98" s="367"/>
    </row>
    <row r="99" spans="1:23" x14ac:dyDescent="0.2">
      <c r="B99" s="378" t="str">
        <f>Journey!C77</f>
        <v>Monitor</v>
      </c>
      <c r="C99" s="374" t="str">
        <f>IF(Journey!P78="C","C",IF(Journey!P78="P","P",""))</f>
        <v/>
      </c>
      <c r="E99" s="369"/>
      <c r="F99" s="370" t="str">
        <f>Badges!C415</f>
        <v>A family or friendship compromise</v>
      </c>
      <c r="G99" s="372" t="str">
        <f>IF(Badges!P415="A","A"," ")</f>
        <v xml:space="preserve"> </v>
      </c>
      <c r="I99" s="369"/>
      <c r="J99" s="370" t="str">
        <f>Badges!C488</f>
        <v>Go global</v>
      </c>
      <c r="K99" s="372" t="str">
        <f>IF(Badges!P488="A","A"," ")</f>
        <v xml:space="preserve"> </v>
      </c>
      <c r="M99" s="369"/>
      <c r="N99" s="370" t="str">
        <f>Badges!C588</f>
        <v>A mission statement is a short</v>
      </c>
      <c r="O99" s="372" t="str">
        <f>IF(Badges!P588="A","A"," ")</f>
        <v xml:space="preserve"> </v>
      </c>
      <c r="Q99" s="586" t="str">
        <f>'Age-Level'!B51</f>
        <v>My Promise, My Faith (Year 1)</v>
      </c>
      <c r="R99" s="598"/>
      <c r="S99" s="384"/>
      <c r="U99" s="422"/>
      <c r="V99" s="423"/>
      <c r="W99" s="425"/>
    </row>
    <row r="100" spans="1:23" x14ac:dyDescent="0.2">
      <c r="B100" s="378" t="str">
        <f>Journey!C80</f>
        <v>Influence</v>
      </c>
      <c r="C100" s="374" t="str">
        <f>IF(Journey!P81="C","C",IF(Journey!P81="P","P",""))</f>
        <v/>
      </c>
      <c r="E100" s="369"/>
      <c r="F100" s="370" t="str">
        <f>Badges!C416</f>
        <v>A state or national compromise</v>
      </c>
      <c r="G100" s="372" t="str">
        <f>IF(Badges!P416="A","A"," ")</f>
        <v xml:space="preserve"> </v>
      </c>
      <c r="I100" s="369"/>
      <c r="J100" s="370" t="str">
        <f>Badges!C489</f>
        <v>Learn the history of your Girl Scout</v>
      </c>
      <c r="K100" s="372" t="str">
        <f>IF(Badges!P489="A","A"," ")</f>
        <v xml:space="preserve"> </v>
      </c>
      <c r="M100" s="369">
        <v>2</v>
      </c>
      <c r="N100" s="370" t="str">
        <f>Badges!C589</f>
        <v>Increase your customer base</v>
      </c>
      <c r="O100" s="371"/>
      <c r="Q100" s="393">
        <v>1</v>
      </c>
      <c r="R100" s="418" t="str">
        <f>'Age-Level'!C52</f>
        <v>Choose one line from the Law</v>
      </c>
      <c r="S100" s="384" t="str">
        <f>IF('Age-Level'!P52="A","A","")</f>
        <v/>
      </c>
      <c r="U100" s="367"/>
      <c r="V100" s="367"/>
    </row>
    <row r="101" spans="1:23" x14ac:dyDescent="0.2">
      <c r="B101" s="378" t="str">
        <f>Journey!C83</f>
        <v>Cultivate</v>
      </c>
      <c r="C101" s="374" t="str">
        <f>IF(Journey!P84="C","C",IF(Journey!P84="P","P",""))</f>
        <v/>
      </c>
      <c r="E101" s="369">
        <v>5</v>
      </c>
      <c r="F101" s="370" t="str">
        <f>Badges!C417</f>
        <v>Find common ground through</v>
      </c>
      <c r="G101" s="371"/>
      <c r="I101" s="583" t="str">
        <f>Badges!B492</f>
        <v>Trees</v>
      </c>
      <c r="J101" s="584"/>
      <c r="K101" s="584"/>
      <c r="M101" s="369"/>
      <c r="N101" s="370" t="str">
        <f>Badges!C590</f>
        <v>What's the number one reason</v>
      </c>
      <c r="O101" s="372" t="str">
        <f>IF(Badges!P590="A","A"," ")</f>
        <v xml:space="preserve"> </v>
      </c>
      <c r="Q101" s="392">
        <v>2</v>
      </c>
      <c r="R101" s="418" t="str">
        <f>'Age-Level'!C53</f>
        <v>Find a woman in your community</v>
      </c>
      <c r="S101" s="384" t="str">
        <f>IF('Age-Level'!P53="A","A","")</f>
        <v/>
      </c>
      <c r="U101" s="367"/>
      <c r="V101" s="367"/>
    </row>
    <row r="102" spans="1:23" x14ac:dyDescent="0.2">
      <c r="B102" s="378" t="str">
        <f>Journey!B86</f>
        <v>Leader in Action</v>
      </c>
      <c r="C102" s="374" t="str">
        <f>IF(Journey!P96="C","C",IF(Journey!P96="P","P",""))</f>
        <v/>
      </c>
      <c r="E102" s="369"/>
      <c r="F102" s="370" t="str">
        <f>Badges!C418</f>
        <v>Mediate a cookie conflict</v>
      </c>
      <c r="G102" s="372" t="str">
        <f>IF(Badges!P418="A","A"," ")</f>
        <v xml:space="preserve"> </v>
      </c>
      <c r="I102" s="369">
        <v>1</v>
      </c>
      <c r="J102" s="370" t="str">
        <f>Badges!C493</f>
        <v>Try some tree fun</v>
      </c>
      <c r="K102" s="371"/>
      <c r="M102" s="369">
        <v>3</v>
      </c>
      <c r="N102" s="370" t="str">
        <f>Badges!C591</f>
        <v>Get into the details</v>
      </c>
      <c r="O102" s="371"/>
      <c r="Q102" s="392">
        <v>3</v>
      </c>
      <c r="R102" s="418" t="str">
        <f>'Age-Level'!C54</f>
        <v>Gather three inspirational quotes</v>
      </c>
      <c r="S102" s="384" t="str">
        <f>IF('Age-Level'!P54="A","A","")</f>
        <v/>
      </c>
      <c r="U102" s="367"/>
      <c r="V102" s="367"/>
    </row>
    <row r="103" spans="1:23" x14ac:dyDescent="0.2">
      <c r="B103" s="386"/>
      <c r="C103" s="386"/>
      <c r="E103" s="369"/>
      <c r="F103" s="370" t="str">
        <f>Badges!C419</f>
        <v>Mediate with a pro</v>
      </c>
      <c r="G103" s="372" t="str">
        <f>IF(Badges!P419="A","A"," ")</f>
        <v xml:space="preserve"> </v>
      </c>
      <c r="I103" s="369"/>
      <c r="J103" s="370" t="str">
        <f>Badges!C494</f>
        <v>Take a tree trip</v>
      </c>
      <c r="K103" s="372" t="str">
        <f>IF(Badges!P494="A","A"," ")</f>
        <v xml:space="preserve"> </v>
      </c>
      <c r="M103" s="369"/>
      <c r="N103" s="370" t="str">
        <f>Badges!C592</f>
        <v>Decide what you want to do with</v>
      </c>
      <c r="O103" s="372" t="str">
        <f>IF(Badges!P592="A","A"," ")</f>
        <v xml:space="preserve"> </v>
      </c>
      <c r="Q103" s="392">
        <v>4</v>
      </c>
      <c r="R103" s="418" t="str">
        <f>'Age-Level'!C55</f>
        <v>Make something to remind you</v>
      </c>
      <c r="S103" s="384" t="str">
        <f>IF('Age-Level'!P55="A","A","")</f>
        <v/>
      </c>
      <c r="U103" s="367"/>
      <c r="V103" s="367"/>
    </row>
    <row r="104" spans="1:23" x14ac:dyDescent="0.2">
      <c r="A104" s="578" t="s">
        <v>149</v>
      </c>
      <c r="B104" s="579"/>
      <c r="C104" s="579"/>
      <c r="E104" s="369"/>
      <c r="F104" s="370" t="str">
        <f>Badges!C420</f>
        <v>Suggest solutions for a current</v>
      </c>
      <c r="G104" s="372" t="str">
        <f>IF(Badges!P420="A","A"," ")</f>
        <v xml:space="preserve"> </v>
      </c>
      <c r="I104" s="369"/>
      <c r="J104" s="370" t="str">
        <f>Badges!C495</f>
        <v>Design a tree house</v>
      </c>
      <c r="K104" s="372" t="str">
        <f>IF(Badges!P495="A","A"," ")</f>
        <v xml:space="preserve"> </v>
      </c>
      <c r="M104" s="369">
        <v>4</v>
      </c>
      <c r="N104" s="370" t="str">
        <f>Badges!C593</f>
        <v>Make a risk management plan</v>
      </c>
      <c r="O104" s="371"/>
      <c r="Q104" s="392">
        <v>5</v>
      </c>
      <c r="R104" s="418" t="str">
        <f>'Age-Level'!C56</f>
        <v xml:space="preserve">Make a commitment to live what </v>
      </c>
      <c r="S104" s="384" t="str">
        <f>IF('Age-Level'!P56="A","A","")</f>
        <v/>
      </c>
      <c r="U104" s="367"/>
      <c r="V104" s="367"/>
    </row>
    <row r="105" spans="1:23" x14ac:dyDescent="0.2">
      <c r="A105" s="381"/>
      <c r="B105" s="419" t="str">
        <f>Bridging!B6</f>
        <v>Pass It On!</v>
      </c>
      <c r="C105" s="373" t="str">
        <f>IF(Bridging!P10="C","C",IF(Bridging!P10="P","P",""))</f>
        <v/>
      </c>
      <c r="E105" s="583" t="str">
        <f>Badges!B423</f>
        <v>New Cuisines</v>
      </c>
      <c r="F105" s="584"/>
      <c r="G105" s="584"/>
      <c r="I105" s="369"/>
      <c r="J105" s="370" t="str">
        <f>Badges!C496</f>
        <v>Cook a tree dish</v>
      </c>
      <c r="K105" s="372" t="str">
        <f>IF(Badges!P496="A","A"," ")</f>
        <v xml:space="preserve"> </v>
      </c>
      <c r="M105" s="369"/>
      <c r="N105" s="370" t="str">
        <f>Badges!C594</f>
        <v>A risk management plan gets you</v>
      </c>
      <c r="O105" s="372" t="str">
        <f>IF(Badges!P594="A","A"," ")</f>
        <v xml:space="preserve"> </v>
      </c>
      <c r="Q105" s="586" t="str">
        <f>'Age-Level'!B58</f>
        <v>My Promise, My Faith (Year 2)</v>
      </c>
      <c r="R105" s="598"/>
      <c r="S105" s="384"/>
      <c r="U105" s="367"/>
      <c r="V105" s="367"/>
    </row>
    <row r="106" spans="1:23" x14ac:dyDescent="0.2">
      <c r="A106" s="381"/>
      <c r="B106" s="382" t="str">
        <f>Bridging!B11</f>
        <v>Look Ahead!</v>
      </c>
      <c r="C106" s="373" t="str">
        <f>IF(Bridging!P15="C","C",IF(Bridging!P15="P","P",""))</f>
        <v/>
      </c>
      <c r="E106" s="369">
        <v>1</v>
      </c>
      <c r="F106" s="370" t="str">
        <f>Badges!C424</f>
        <v>Make a dish from another country</v>
      </c>
      <c r="G106" s="371"/>
      <c r="I106" s="369">
        <v>2</v>
      </c>
      <c r="J106" s="370" t="str">
        <f>Badges!C497</f>
        <v>Dig into the amazing science of</v>
      </c>
      <c r="K106" s="371"/>
      <c r="M106" s="369">
        <v>5</v>
      </c>
      <c r="N106" s="370" t="str">
        <f>Badges!C595</f>
        <v>Get expert feedback on your plan</v>
      </c>
      <c r="O106" s="371"/>
      <c r="Q106" s="393">
        <v>1</v>
      </c>
      <c r="R106" s="418" t="str">
        <f>'Age-Level'!C59</f>
        <v>Choose one line from the Law</v>
      </c>
      <c r="S106" s="384" t="str">
        <f>IF('Age-Level'!P59="A","A","")</f>
        <v/>
      </c>
      <c r="U106" s="367"/>
      <c r="V106" s="367"/>
    </row>
    <row r="107" spans="1:23" x14ac:dyDescent="0.2">
      <c r="A107" s="381"/>
      <c r="B107" s="418" t="str">
        <f>Bridging!C16</f>
        <v>Plan a Ceremony</v>
      </c>
      <c r="C107" s="373" t="str">
        <f>IF(Bridging!P17="C","C",IF(Bridging!P17="P","P",""))</f>
        <v/>
      </c>
      <c r="E107" s="369"/>
      <c r="F107" s="370" t="str">
        <f>Badges!C425</f>
        <v>Cook something from an area of the</v>
      </c>
      <c r="G107" s="372" t="str">
        <f>IF(Badges!P425="A","A"," ")</f>
        <v xml:space="preserve"> </v>
      </c>
      <c r="I107" s="369"/>
      <c r="J107" s="370" t="str">
        <f>Badges!C498</f>
        <v>Be a naturalist in your neighborhood</v>
      </c>
      <c r="K107" s="372" t="str">
        <f>IF(Badges!P498="A","A"," ")</f>
        <v xml:space="preserve"> </v>
      </c>
      <c r="M107" s="369"/>
      <c r="N107" s="370" t="str">
        <f>Badges!C596</f>
        <v>Once you have your business plan</v>
      </c>
      <c r="O107" s="372" t="str">
        <f>IF(Badges!P596="A","A"," ")</f>
        <v xml:space="preserve"> </v>
      </c>
      <c r="Q107" s="392">
        <v>2</v>
      </c>
      <c r="R107" s="418" t="str">
        <f>'Age-Level'!C60</f>
        <v>Find a woman in your community</v>
      </c>
      <c r="S107" s="384" t="str">
        <f>IF('Age-Level'!P60="A","A","")</f>
        <v/>
      </c>
      <c r="U107" s="367"/>
      <c r="V107" s="367"/>
    </row>
    <row r="108" spans="1:23" x14ac:dyDescent="0.2">
      <c r="B108" s="383" t="s">
        <v>150</v>
      </c>
      <c r="C108" s="373" t="str">
        <f>IF(Bridging!P18="C","C",IF(Bridging!P18="P","P",""))</f>
        <v/>
      </c>
      <c r="E108" s="369"/>
      <c r="F108" s="370" t="str">
        <f>Badges!C426</f>
        <v>Find a relative, friend, or neighbor</v>
      </c>
      <c r="G108" s="372" t="str">
        <f>IF(Badges!P426="A","A"," ")</f>
        <v xml:space="preserve"> </v>
      </c>
      <c r="I108" s="369"/>
      <c r="J108" s="370" t="str">
        <f>Badges!C499</f>
        <v>Sketch and label the parts of a tree</v>
      </c>
      <c r="K108" s="372" t="str">
        <f>IF(Badges!P499="A","A"," ")</f>
        <v xml:space="preserve"> </v>
      </c>
      <c r="M108" s="583" t="str">
        <f>Badges!B612</f>
        <v>Think Big</v>
      </c>
      <c r="N108" s="584"/>
      <c r="O108" s="584"/>
      <c r="Q108" s="392">
        <v>3</v>
      </c>
      <c r="R108" s="418" t="str">
        <f>'Age-Level'!C61</f>
        <v>Gather three inspirational quotes</v>
      </c>
      <c r="S108" s="384" t="str">
        <f>IF('Age-Level'!P61="A","A","")</f>
        <v/>
      </c>
      <c r="U108" s="367"/>
      <c r="V108" s="367"/>
    </row>
    <row r="109" spans="1:23" x14ac:dyDescent="0.2">
      <c r="B109" s="377"/>
      <c r="C109" s="425"/>
      <c r="E109" s="369"/>
      <c r="F109" s="370" t="str">
        <f>Badges!C427</f>
        <v>Let a particular ingredient be your</v>
      </c>
      <c r="G109" s="372" t="str">
        <f>IF(Badges!P427="A","A"," ")</f>
        <v xml:space="preserve"> </v>
      </c>
      <c r="I109" s="369"/>
      <c r="J109" s="370" t="str">
        <f>Badges!C500</f>
        <v>Delve into the forest life cycle</v>
      </c>
      <c r="K109" s="372" t="str">
        <f>IF(Badges!P500="A","A"," ")</f>
        <v xml:space="preserve"> </v>
      </c>
      <c r="M109" s="369">
        <v>1</v>
      </c>
      <c r="N109" s="370" t="str">
        <f>Badges!C613</f>
        <v>Come up with a big idea</v>
      </c>
      <c r="O109" s="371"/>
      <c r="Q109" s="392">
        <v>4</v>
      </c>
      <c r="R109" s="418" t="str">
        <f>'Age-Level'!C62</f>
        <v>Make something to remind you</v>
      </c>
      <c r="S109" s="384" t="str">
        <f>IF('Age-Level'!P62="A","A","")</f>
        <v/>
      </c>
      <c r="U109" s="367"/>
      <c r="V109" s="367"/>
    </row>
    <row r="110" spans="1:23" x14ac:dyDescent="0.2">
      <c r="A110" s="583" t="str">
        <f>Badges!B354</f>
        <v>Comic Artist</v>
      </c>
      <c r="B110" s="584"/>
      <c r="C110" s="584"/>
      <c r="E110" s="369">
        <v>2</v>
      </c>
      <c r="F110" s="370" t="str">
        <f>Badges!C428</f>
        <v>Discover a dish from another region</v>
      </c>
      <c r="G110" s="371"/>
      <c r="I110" s="369">
        <v>3</v>
      </c>
      <c r="J110" s="370" t="str">
        <f>Badges!C501</f>
        <v>Make a creative project starring</v>
      </c>
      <c r="K110" s="371"/>
      <c r="M110" s="369"/>
      <c r="N110" s="370" t="str">
        <f>Badges!C614</f>
        <v>As you and your friends think about</v>
      </c>
      <c r="O110" s="372" t="str">
        <f>IF(Badges!P614="A","A"," ")</f>
        <v xml:space="preserve"> </v>
      </c>
      <c r="Q110" s="392">
        <v>5</v>
      </c>
      <c r="R110" s="418" t="str">
        <f>'Age-Level'!C63</f>
        <v xml:space="preserve">Make a commitment to live what </v>
      </c>
      <c r="S110" s="384" t="str">
        <f>IF('Age-Level'!P63="A","A","")</f>
        <v/>
      </c>
      <c r="U110" s="423"/>
      <c r="V110" s="423"/>
      <c r="W110" s="425"/>
    </row>
    <row r="111" spans="1:23" x14ac:dyDescent="0.2">
      <c r="A111" s="369">
        <v>1</v>
      </c>
      <c r="B111" s="370" t="str">
        <f>Badges!C355</f>
        <v>Delve into the world of comics</v>
      </c>
      <c r="C111" s="371"/>
      <c r="E111" s="369"/>
      <c r="F111" s="370" t="str">
        <f>Badges!C429</f>
        <v>Put together a meal based on a food</v>
      </c>
      <c r="G111" s="372" t="str">
        <f>IF(Badges!P429="A","A"," ")</f>
        <v xml:space="preserve"> </v>
      </c>
      <c r="I111" s="369"/>
      <c r="J111" s="370" t="str">
        <f>Badges!C502</f>
        <v>Get tree crafty</v>
      </c>
      <c r="K111" s="372" t="str">
        <f>IF(Badges!P502="A","A"," ")</f>
        <v xml:space="preserve"> </v>
      </c>
      <c r="M111" s="369">
        <v>2</v>
      </c>
      <c r="N111" s="370" t="str">
        <f>Badges!C615</f>
        <v>Take your sales to the next level</v>
      </c>
      <c r="O111" s="371"/>
      <c r="Q111" s="586" t="str">
        <f>'Age-Level'!B65</f>
        <v>My Promise, My Faith (Year 3)</v>
      </c>
      <c r="R111" s="598"/>
      <c r="S111" s="384"/>
      <c r="U111" s="367"/>
      <c r="V111" s="367"/>
    </row>
    <row r="112" spans="1:23" x14ac:dyDescent="0.2">
      <c r="A112" s="369"/>
      <c r="B112" s="370" t="str">
        <f>Badges!C356</f>
        <v>Collect comic strips from the</v>
      </c>
      <c r="C112" s="372" t="str">
        <f>IF(Badges!P356="A","A"," ")</f>
        <v xml:space="preserve"> </v>
      </c>
      <c r="E112" s="369"/>
      <c r="F112" s="370" t="str">
        <f>Badges!C430</f>
        <v>Research and cook a regional</v>
      </c>
      <c r="G112" s="372" t="str">
        <f>IF(Badges!P430="A","A"," ")</f>
        <v xml:space="preserve"> </v>
      </c>
      <c r="I112" s="369"/>
      <c r="J112" s="370" t="str">
        <f>Badges!C503</f>
        <v>Capture a tree on your convas or the</v>
      </c>
      <c r="K112" s="372" t="str">
        <f>IF(Badges!P503="A","A"," ")</f>
        <v xml:space="preserve"> </v>
      </c>
      <c r="M112" s="369"/>
      <c r="N112" s="370" t="str">
        <f>Badges!C616</f>
        <v>When you have a big goal, you have</v>
      </c>
      <c r="O112" s="372" t="str">
        <f>IF(Badges!P616="A","A"," ")</f>
        <v xml:space="preserve"> </v>
      </c>
      <c r="Q112" s="393">
        <v>1</v>
      </c>
      <c r="R112" s="418" t="str">
        <f>'Age-Level'!C66</f>
        <v>Choose one line from the Law</v>
      </c>
      <c r="S112" s="384" t="str">
        <f>IF('Age-Level'!P66="A","A","")</f>
        <v/>
      </c>
      <c r="U112" s="367"/>
      <c r="V112" s="367"/>
    </row>
    <row r="113" spans="1:22" x14ac:dyDescent="0.2">
      <c r="A113" s="369"/>
      <c r="B113" s="370" t="str">
        <f>Badges!C357</f>
        <v>Visit with a comic artist</v>
      </c>
      <c r="C113" s="372" t="str">
        <f>IF(Badges!P357="A","A"," ")</f>
        <v xml:space="preserve"> </v>
      </c>
      <c r="E113" s="369"/>
      <c r="F113" s="370" t="str">
        <f>Badges!C431</f>
        <v>Find out how well you know your</v>
      </c>
      <c r="G113" s="372" t="str">
        <f>IF(Badges!P431="A","A"," ")</f>
        <v xml:space="preserve"> </v>
      </c>
      <c r="I113" s="369"/>
      <c r="J113" s="370" t="str">
        <f>Badges!C504</f>
        <v>Create your own tree legend</v>
      </c>
      <c r="K113" s="372" t="str">
        <f>IF(Badges!P504="A","A"," ")</f>
        <v xml:space="preserve"> </v>
      </c>
      <c r="M113" s="369">
        <v>3</v>
      </c>
      <c r="N113" s="370" t="str">
        <f>Badges!C617</f>
        <v>Sell your big dream to others</v>
      </c>
      <c r="O113" s="371"/>
      <c r="Q113" s="392">
        <v>2</v>
      </c>
      <c r="R113" s="418" t="str">
        <f>'Age-Level'!C67</f>
        <v>Find a woman in your community</v>
      </c>
      <c r="S113" s="384" t="str">
        <f>IF('Age-Level'!P67="A","A","")</f>
        <v/>
      </c>
      <c r="U113" s="367"/>
      <c r="V113" s="367"/>
    </row>
    <row r="114" spans="1:22" x14ac:dyDescent="0.2">
      <c r="A114" s="369"/>
      <c r="B114" s="370" t="str">
        <f>Badges!C358</f>
        <v>Make sticky-note comics</v>
      </c>
      <c r="C114" s="372" t="str">
        <f>IF(Badges!P358="A","A"," ")</f>
        <v xml:space="preserve"> </v>
      </c>
      <c r="E114" s="369">
        <v>3</v>
      </c>
      <c r="F114" s="370" t="str">
        <f>Badges!C432</f>
        <v>Whip up a dish from another time</v>
      </c>
      <c r="G114" s="371"/>
      <c r="I114" s="369">
        <v>4</v>
      </c>
      <c r="J114" s="370" t="str">
        <f>Badges!C505</f>
        <v>Explore the connection between</v>
      </c>
      <c r="K114" s="371"/>
      <c r="M114" s="369"/>
      <c r="N114" s="370" t="str">
        <f>Badges!C618</f>
        <v>Whether you're using your cookie</v>
      </c>
      <c r="O114" s="372" t="str">
        <f>IF(Badges!P618="A","A"," ")</f>
        <v xml:space="preserve"> </v>
      </c>
      <c r="Q114" s="392">
        <v>3</v>
      </c>
      <c r="R114" s="418" t="str">
        <f>'Age-Level'!C68</f>
        <v>Gather three inspirational quotes</v>
      </c>
      <c r="S114" s="384" t="str">
        <f>IF('Age-Level'!P68="A","A","")</f>
        <v/>
      </c>
      <c r="U114" s="367"/>
      <c r="V114" s="367"/>
    </row>
    <row r="115" spans="1:22" x14ac:dyDescent="0.2">
      <c r="A115" s="369">
        <v>2</v>
      </c>
      <c r="B115" s="370" t="str">
        <f>Badges!C359</f>
        <v>Choose a story to tell</v>
      </c>
      <c r="C115" s="371"/>
      <c r="E115" s="369"/>
      <c r="F115" s="370" t="str">
        <f>Badges!C433</f>
        <v>Try a recipe inspired by a historical</v>
      </c>
      <c r="G115" s="372" t="str">
        <f>IF(Badges!P433="A","A"," ")</f>
        <v xml:space="preserve"> </v>
      </c>
      <c r="I115" s="369"/>
      <c r="J115" s="370" t="str">
        <f>Badges!C506</f>
        <v>Debate logging, clear-cutting, and</v>
      </c>
      <c r="K115" s="372" t="str">
        <f>IF(Badges!P506="A","A"," ")</f>
        <v xml:space="preserve"> </v>
      </c>
      <c r="M115" s="369">
        <v>4</v>
      </c>
      <c r="N115" s="370" t="str">
        <f>Badges!C619</f>
        <v>Ask experts to help you take your</v>
      </c>
      <c r="O115" s="371"/>
      <c r="Q115" s="392">
        <v>4</v>
      </c>
      <c r="R115" s="418" t="str">
        <f>'Age-Level'!C69</f>
        <v>Make something to remind you</v>
      </c>
      <c r="S115" s="384" t="str">
        <f>IF('Age-Level'!P69="A","A","")</f>
        <v/>
      </c>
      <c r="U115" s="367"/>
      <c r="V115" s="367"/>
    </row>
    <row r="116" spans="1:22" x14ac:dyDescent="0.2">
      <c r="A116" s="369"/>
      <c r="B116" s="370" t="str">
        <f>Badges!C360</f>
        <v>Think of a story from your life</v>
      </c>
      <c r="C116" s="372" t="str">
        <f>IF(Badges!P360="A","A"," ")</f>
        <v xml:space="preserve"> </v>
      </c>
      <c r="E116" s="369"/>
      <c r="F116" s="370" t="str">
        <f>Badges!C434</f>
        <v>Ask a grandparent or other relative</v>
      </c>
      <c r="G116" s="372" t="str">
        <f>IF(Badges!P434="A","A"," ")</f>
        <v xml:space="preserve"> </v>
      </c>
      <c r="I116" s="369"/>
      <c r="J116" s="370" t="str">
        <f>Badges!C507</f>
        <v>Chart how wood travels</v>
      </c>
      <c r="K116" s="372" t="str">
        <f>IF(Badges!P507="A","A"," ")</f>
        <v xml:space="preserve"> </v>
      </c>
      <c r="M116" s="369"/>
      <c r="N116" s="370" t="str">
        <f>Badges!C620</f>
        <v>Show your plan to a businesswoman</v>
      </c>
      <c r="O116" s="372" t="str">
        <f>IF(Badges!P620="A","A"," ")</f>
        <v xml:space="preserve"> </v>
      </c>
      <c r="Q116" s="392">
        <v>5</v>
      </c>
      <c r="R116" s="418" t="str">
        <f>'Age-Level'!C70</f>
        <v xml:space="preserve">Make a commitment to live what </v>
      </c>
      <c r="S116" s="384" t="str">
        <f>IF('Age-Level'!P70="A","A","")</f>
        <v/>
      </c>
    </row>
    <row r="117" spans="1:22" x14ac:dyDescent="0.2">
      <c r="A117" s="369"/>
      <c r="B117" s="370" t="str">
        <f>Badges!C361</f>
        <v>Think of a story from a book or</v>
      </c>
      <c r="C117" s="372" t="str">
        <f>IF(Badges!P361="A","A"," ")</f>
        <v xml:space="preserve"> </v>
      </c>
      <c r="E117" s="369"/>
      <c r="F117" s="370" t="str">
        <f>Badges!C435</f>
        <v>Pick a piece of the past that excites</v>
      </c>
      <c r="G117" s="372" t="str">
        <f>IF(Badges!P435="A","A"," ")</f>
        <v xml:space="preserve"> </v>
      </c>
      <c r="I117" s="369"/>
      <c r="J117" s="370" t="str">
        <f>Badges!C508</f>
        <v>Create a dream tree garden</v>
      </c>
      <c r="K117" s="372" t="str">
        <f>IF(Badges!P508="A","A"," ")</f>
        <v xml:space="preserve"> </v>
      </c>
      <c r="M117" s="369">
        <v>5</v>
      </c>
      <c r="N117" s="370" t="str">
        <f>Badges!C621</f>
        <v>Share your experience in a big way</v>
      </c>
      <c r="O117" s="371"/>
      <c r="Q117" s="586" t="str">
        <f>'Age-Level'!B72</f>
        <v>Safety Award</v>
      </c>
      <c r="R117" s="598"/>
      <c r="S117" s="384"/>
    </row>
    <row r="118" spans="1:22" x14ac:dyDescent="0.2">
      <c r="A118" s="369"/>
      <c r="B118" s="370" t="str">
        <f>Badges!C362</f>
        <v>Make something up</v>
      </c>
      <c r="C118" s="372" t="str">
        <f>IF(Badges!P362="A","A"," ")</f>
        <v xml:space="preserve"> </v>
      </c>
      <c r="E118" s="369">
        <v>4</v>
      </c>
      <c r="F118" s="370" t="str">
        <f>Badges!C436</f>
        <v>Cook a dish that makes a statement</v>
      </c>
      <c r="G118" s="371"/>
      <c r="I118" s="369">
        <v>5</v>
      </c>
      <c r="J118" s="370" t="str">
        <f>Badges!C509</f>
        <v>Help trees thrive</v>
      </c>
      <c r="K118" s="371"/>
      <c r="M118" s="369"/>
      <c r="N118" s="370" t="str">
        <f>Badges!C622</f>
        <v>Think of innovative ways to let your</v>
      </c>
      <c r="O118" s="372" t="str">
        <f>IF(Badges!P622="A","A"," ")</f>
        <v xml:space="preserve"> </v>
      </c>
      <c r="Q118" s="393">
        <v>1</v>
      </c>
      <c r="R118" s="418" t="str">
        <f>'Age-Level'!C73</f>
        <v>Learn how to make a room safe for a</v>
      </c>
      <c r="S118" s="384" t="str">
        <f>IF('Age-Level'!P73="A","A","")</f>
        <v/>
      </c>
    </row>
    <row r="119" spans="1:22" x14ac:dyDescent="0.2">
      <c r="A119" s="369">
        <v>3</v>
      </c>
      <c r="B119" s="370" t="str">
        <f>Badges!C363</f>
        <v>Draw it out</v>
      </c>
      <c r="C119" s="371"/>
      <c r="E119" s="369"/>
      <c r="F119" s="370" t="str">
        <f>Badges!C437</f>
        <v>Take a processed food you love and</v>
      </c>
      <c r="G119" s="372" t="str">
        <f>IF(Badges!P437="A","A"," ")</f>
        <v xml:space="preserve"> </v>
      </c>
      <c r="I119" s="369"/>
      <c r="J119" s="370" t="str">
        <f>Badges!C510</f>
        <v>Plant a tree</v>
      </c>
      <c r="K119" s="372" t="str">
        <f>IF(Badges!P510="A","A"," ")</f>
        <v xml:space="preserve"> </v>
      </c>
      <c r="M119" s="416"/>
      <c r="N119" s="385"/>
      <c r="O119" s="425"/>
      <c r="Q119" s="392">
        <v>2</v>
      </c>
      <c r="R119" s="418" t="str">
        <f>'Age-Level'!C74</f>
        <v>Find out about water safety</v>
      </c>
      <c r="S119" s="384" t="str">
        <f>IF('Age-Level'!P74="A","A","")</f>
        <v/>
      </c>
    </row>
    <row r="120" spans="1:22" x14ac:dyDescent="0.2">
      <c r="A120" s="369"/>
      <c r="B120" s="370" t="str">
        <f>Badges!C364</f>
        <v>Use tracing paper</v>
      </c>
      <c r="C120" s="372" t="str">
        <f>IF(Badges!P364="A","A"," ")</f>
        <v xml:space="preserve"> </v>
      </c>
      <c r="E120" s="369"/>
      <c r="F120" s="370" t="str">
        <f>Badges!C438</f>
        <v>Choose a veggie protein and find a</v>
      </c>
      <c r="G120" s="372" t="str">
        <f>IF(Badges!P438="A","A"," ")</f>
        <v xml:space="preserve"> </v>
      </c>
      <c r="I120" s="369"/>
      <c r="J120" s="370" t="str">
        <f>Badges!C511</f>
        <v>Tend to a tree somewhere in your</v>
      </c>
      <c r="K120" s="372" t="str">
        <f>IF(Badges!P511="A","A"," ")</f>
        <v xml:space="preserve"> </v>
      </c>
      <c r="Q120" s="392">
        <v>3</v>
      </c>
      <c r="R120" s="418" t="str">
        <f>'Age-Level'!C75</f>
        <v>Teach a Daisy or Brownie what to do if</v>
      </c>
      <c r="S120" s="384" t="str">
        <f>IF('Age-Level'!P75="A","A","")</f>
        <v/>
      </c>
    </row>
    <row r="121" spans="1:22" x14ac:dyDescent="0.2">
      <c r="A121" s="369"/>
      <c r="B121" s="370" t="str">
        <f>Badges!C365</f>
        <v>Do a "free draw."</v>
      </c>
      <c r="C121" s="372" t="str">
        <f>IF(Badges!P365="A","A"," ")</f>
        <v xml:space="preserve"> </v>
      </c>
      <c r="E121" s="369"/>
      <c r="F121" s="370" t="str">
        <f>Badges!C439</f>
        <v>Try a recipe for a special diet</v>
      </c>
      <c r="G121" s="372" t="str">
        <f>IF(Badges!P439="A","A"," ")</f>
        <v xml:space="preserve"> </v>
      </c>
      <c r="I121" s="369"/>
      <c r="J121" s="370" t="str">
        <f>Badges!C512</f>
        <v>Shadow one of the tree caretakers</v>
      </c>
      <c r="K121" s="372" t="str">
        <f>IF(Badges!P512="A","A"," ")</f>
        <v xml:space="preserve"> </v>
      </c>
      <c r="Q121" s="392">
        <v>4</v>
      </c>
      <c r="R121" s="418" t="str">
        <f>'Age-Level'!C76</f>
        <v>With your family, make sure you have</v>
      </c>
      <c r="S121" s="384" t="str">
        <f>IF('Age-Level'!P76="A","A","")</f>
        <v/>
      </c>
    </row>
    <row r="122" spans="1:22" x14ac:dyDescent="0.2">
      <c r="A122" s="369"/>
      <c r="B122" s="370" t="str">
        <f>Badges!C366</f>
        <v>Use a how-to book, video, or</v>
      </c>
      <c r="C122" s="372" t="str">
        <f>IF(Badges!P366="A","A"," ")</f>
        <v xml:space="preserve"> </v>
      </c>
      <c r="E122" s="369">
        <v>5</v>
      </c>
      <c r="F122" s="370" t="str">
        <f>Badges!C440</f>
        <v>Share your dishes on a culinary</v>
      </c>
      <c r="G122" s="371"/>
      <c r="I122" s="583" t="str">
        <f>Badges!B516</f>
        <v>Budgeting</v>
      </c>
      <c r="J122" s="584"/>
      <c r="K122" s="584"/>
      <c r="Q122" s="392">
        <v>5</v>
      </c>
      <c r="R122" s="418" t="str">
        <f>'Age-Level'!C77</f>
        <v>Discuss bullying with your Girl Scout</v>
      </c>
      <c r="S122" s="384" t="str">
        <f>IF('Age-Level'!P77="A","A","")</f>
        <v/>
      </c>
    </row>
    <row r="123" spans="1:22" x14ac:dyDescent="0.2">
      <c r="A123" s="369">
        <v>4</v>
      </c>
      <c r="B123" s="370" t="str">
        <f>Badges!C367</f>
        <v>Frame it in four panels</v>
      </c>
      <c r="C123" s="371"/>
      <c r="E123" s="369"/>
      <c r="F123" s="370" t="str">
        <f>Badges!C441</f>
        <v>Throw a potluck party</v>
      </c>
      <c r="G123" s="372" t="str">
        <f>IF(Badges!P441="A","A"," ")</f>
        <v xml:space="preserve"> </v>
      </c>
      <c r="I123" s="369">
        <v>1</v>
      </c>
      <c r="J123" s="370" t="str">
        <f>Badges!C517</f>
        <v>Practice budgeting for your values</v>
      </c>
      <c r="K123" s="371"/>
      <c r="Q123" s="392"/>
      <c r="R123" s="392"/>
      <c r="S123" s="362"/>
    </row>
    <row r="124" spans="1:22" x14ac:dyDescent="0.2">
      <c r="A124" s="369"/>
      <c r="B124" s="370" t="str">
        <f>Badges!C368</f>
        <v>Use facial expressions</v>
      </c>
      <c r="C124" s="372" t="str">
        <f>IF(Badges!P368="A","A"," ")</f>
        <v xml:space="preserve"> </v>
      </c>
      <c r="E124" s="369"/>
      <c r="F124" s="370" t="str">
        <f>Badges!C442</f>
        <v>Host a "new cuisine" party</v>
      </c>
      <c r="G124" s="372" t="str">
        <f>IF(Badges!P442="A","A"," ")</f>
        <v xml:space="preserve"> </v>
      </c>
      <c r="I124" s="369"/>
      <c r="J124" s="370" t="str">
        <f>Badges!C518</f>
        <v>Create a team values list</v>
      </c>
      <c r="K124" s="372" t="str">
        <f>IF(Badges!P518="A","A"," ")</f>
        <v xml:space="preserve"> </v>
      </c>
      <c r="Q124" s="575"/>
      <c r="R124" s="576"/>
      <c r="S124" s="576"/>
    </row>
    <row r="125" spans="1:22" x14ac:dyDescent="0.2">
      <c r="A125" s="369"/>
      <c r="B125" s="370" t="str">
        <f>Badges!C369</f>
        <v>Use body postures</v>
      </c>
      <c r="C125" s="372" t="str">
        <f>IF(Badges!P369="A","A"," ")</f>
        <v xml:space="preserve"> </v>
      </c>
      <c r="E125" s="369"/>
      <c r="F125" s="370" t="str">
        <f>Badges!C443</f>
        <v>Hold a progressive dinner with</v>
      </c>
      <c r="G125" s="372" t="str">
        <f>IF(Badges!P443="A","A"," ")</f>
        <v xml:space="preserve"> </v>
      </c>
      <c r="I125" s="369"/>
      <c r="J125" s="370" t="str">
        <f>Badges!C519</f>
        <v>Make your own values list</v>
      </c>
      <c r="K125" s="372" t="str">
        <f>IF(Badges!P519="A","A"," ")</f>
        <v xml:space="preserve"> </v>
      </c>
    </row>
    <row r="126" spans="1:22" x14ac:dyDescent="0.2">
      <c r="A126" s="369"/>
      <c r="B126" s="370" t="str">
        <f>Badges!C370</f>
        <v xml:space="preserve">Use both facial expressions and </v>
      </c>
      <c r="C126" s="372" t="str">
        <f>IF(Badges!P370="A","A"," ")</f>
        <v xml:space="preserve"> </v>
      </c>
      <c r="E126" s="583" t="str">
        <f>Badges!B446</f>
        <v>Cadette First Aid</v>
      </c>
      <c r="F126" s="584"/>
      <c r="G126" s="584"/>
      <c r="I126" s="369"/>
      <c r="J126" s="370" t="str">
        <f>Badges!C520</f>
        <v>Find out how other people budget to</v>
      </c>
      <c r="K126" s="372" t="str">
        <f>IF(Badges!P520="A","A"," ")</f>
        <v xml:space="preserve"> </v>
      </c>
    </row>
    <row r="127" spans="1:22" x14ac:dyDescent="0.2">
      <c r="A127" s="369">
        <v>5</v>
      </c>
      <c r="B127" s="370" t="str">
        <f>Badges!C371</f>
        <v>Add the words</v>
      </c>
      <c r="C127" s="371"/>
      <c r="E127" s="369">
        <v>1</v>
      </c>
      <c r="F127" s="370" t="str">
        <f>Badges!C447</f>
        <v>Understand how to care for younger</v>
      </c>
      <c r="G127" s="371"/>
      <c r="I127" s="369">
        <v>2</v>
      </c>
      <c r="J127" s="370" t="str">
        <f>Badges!C521</f>
        <v>Learn to track your spending</v>
      </c>
      <c r="K127" s="371"/>
    </row>
    <row r="128" spans="1:22" x14ac:dyDescent="0.2">
      <c r="A128" s="369"/>
      <c r="B128" s="370" t="str">
        <f>Badges!C372</f>
        <v>Add some dialogue</v>
      </c>
      <c r="C128" s="372" t="str">
        <f>IF(Badges!P372="A","A"," ")</f>
        <v xml:space="preserve"> </v>
      </c>
      <c r="E128" s="369"/>
      <c r="F128" s="370" t="str">
        <f>Badges!C448</f>
        <v>Take a babysitting class</v>
      </c>
      <c r="G128" s="372" t="str">
        <f>IF(Badges!P448="A","A"," ")</f>
        <v xml:space="preserve"> </v>
      </c>
      <c r="I128" s="369"/>
      <c r="J128" s="370" t="str">
        <f>Badges!C522</f>
        <v>Get on the "write" track</v>
      </c>
      <c r="K128" s="372" t="str">
        <f>IF(Badges!P522="A","A"," ")</f>
        <v xml:space="preserve"> </v>
      </c>
    </row>
    <row r="129" spans="1:19" x14ac:dyDescent="0.2">
      <c r="A129" s="369"/>
      <c r="B129" s="370" t="str">
        <f>Badges!C373</f>
        <v>Add thought bubbles</v>
      </c>
      <c r="C129" s="372" t="str">
        <f>IF(Badges!P373="A","A"," ")</f>
        <v xml:space="preserve"> </v>
      </c>
      <c r="E129" s="369"/>
      <c r="F129" s="370" t="str">
        <f>Badges!C449</f>
        <v>Ask a medical professional</v>
      </c>
      <c r="G129" s="372" t="str">
        <f>IF(Badges!P449="A","A"," ")</f>
        <v xml:space="preserve"> </v>
      </c>
      <c r="I129" s="369"/>
      <c r="J129" s="370" t="str">
        <f>Badges!C523</f>
        <v>Spot spending habits</v>
      </c>
      <c r="K129" s="372" t="str">
        <f>IF(Badges!P523="A","A"," ")</f>
        <v xml:space="preserve"> </v>
      </c>
    </row>
    <row r="130" spans="1:19" x14ac:dyDescent="0.2">
      <c r="A130" s="369"/>
      <c r="B130" s="370" t="str">
        <f>Badges!C374</f>
        <v>Run a narrative in separate</v>
      </c>
      <c r="C130" s="372" t="str">
        <f>IF(Badges!P374="A","A"," ")</f>
        <v xml:space="preserve"> </v>
      </c>
      <c r="E130" s="369"/>
      <c r="F130" s="370" t="str">
        <f>Badges!C450</f>
        <v>Talk to child care professionals</v>
      </c>
      <c r="G130" s="372" t="str">
        <f>IF(Badges!P450="A","A"," ")</f>
        <v xml:space="preserve"> </v>
      </c>
      <c r="I130" s="369"/>
      <c r="J130" s="370" t="str">
        <f>Badges!C524</f>
        <v>Pretend you're a psychologist</v>
      </c>
      <c r="K130" s="372" t="str">
        <f>IF(Badges!P524="A","A"," ")</f>
        <v xml:space="preserve"> </v>
      </c>
    </row>
    <row r="131" spans="1:19" x14ac:dyDescent="0.2">
      <c r="A131" s="583" t="str">
        <f>Badges!B377</f>
        <v>Good Sportsmanship</v>
      </c>
      <c r="B131" s="584"/>
      <c r="C131" s="584"/>
      <c r="E131" s="369">
        <v>2</v>
      </c>
      <c r="F131" s="370" t="str">
        <f>Badges!C451</f>
        <v>Know how to use everything in a</v>
      </c>
      <c r="G131" s="371"/>
      <c r="I131" s="369">
        <v>3</v>
      </c>
      <c r="J131" s="370" t="str">
        <f>Badges!C525</f>
        <v>Find out about different ways to save</v>
      </c>
      <c r="K131" s="371"/>
    </row>
    <row r="132" spans="1:19" x14ac:dyDescent="0.2">
      <c r="A132" s="369">
        <v>1</v>
      </c>
      <c r="B132" s="370" t="str">
        <f>Badges!C378</f>
        <v>Create your own definition of</v>
      </c>
      <c r="C132" s="371"/>
      <c r="E132" s="369"/>
      <c r="F132" s="370" t="str">
        <f>Badges!C452</f>
        <v>Talk to a medical professional</v>
      </c>
      <c r="G132" s="372" t="str">
        <f>IF(Badges!P452="A","A"," ")</f>
        <v xml:space="preserve"> </v>
      </c>
      <c r="I132" s="369"/>
      <c r="J132" s="370" t="str">
        <f>Badges!C526</f>
        <v>Do field research</v>
      </c>
      <c r="K132" s="372" t="str">
        <f>IF(Badges!P526="A","A"," ")</f>
        <v xml:space="preserve"> </v>
      </c>
    </row>
    <row r="133" spans="1:19" x14ac:dyDescent="0.2">
      <c r="A133" s="369"/>
      <c r="B133" s="370" t="str">
        <f>Badges!C379</f>
        <v>Go to a sports event</v>
      </c>
      <c r="C133" s="372" t="str">
        <f>IF(Badges!P379="A","A"," ")</f>
        <v xml:space="preserve"> </v>
      </c>
      <c r="E133" s="369"/>
      <c r="F133" s="370" t="str">
        <f>Badges!C453</f>
        <v>Take a course</v>
      </c>
      <c r="G133" s="372" t="str">
        <f>IF(Badges!P453="A","A"," ")</f>
        <v xml:space="preserve"> </v>
      </c>
      <c r="I133" s="369"/>
      <c r="J133" s="370" t="str">
        <f>Badges!C527</f>
        <v>Let money talk</v>
      </c>
      <c r="K133" s="372" t="str">
        <f>IF(Badges!P527="A","A"," ")</f>
        <v xml:space="preserve"> </v>
      </c>
    </row>
    <row r="134" spans="1:19" x14ac:dyDescent="0.2">
      <c r="A134" s="369"/>
      <c r="B134" s="370" t="str">
        <f>Badges!C380</f>
        <v>Watch a sports series</v>
      </c>
      <c r="C134" s="372" t="str">
        <f>IF(Badges!P380="A","A"," ")</f>
        <v xml:space="preserve"> </v>
      </c>
      <c r="E134" s="369"/>
      <c r="F134" s="370" t="str">
        <f>Badges!C454</f>
        <v>Talk to an emergency responder</v>
      </c>
      <c r="G134" s="372" t="str">
        <f>IF(Badges!P454="A","A"," ")</f>
        <v xml:space="preserve"> </v>
      </c>
      <c r="I134" s="369"/>
      <c r="J134" s="370" t="str">
        <f>Badges!C528</f>
        <v>Hit the books</v>
      </c>
      <c r="K134" s="372" t="str">
        <f>IF(Badges!P528="A","A"," ")</f>
        <v xml:space="preserve"> </v>
      </c>
    </row>
    <row r="135" spans="1:19" x14ac:dyDescent="0.2">
      <c r="A135" s="369"/>
      <c r="B135" s="370" t="str">
        <f>Badges!C381</f>
        <v>Head to the Web</v>
      </c>
      <c r="C135" s="372" t="str">
        <f>IF(Badges!P381="A","A"," ")</f>
        <v xml:space="preserve"> </v>
      </c>
      <c r="E135" s="369">
        <v>3</v>
      </c>
      <c r="F135" s="370" t="str">
        <f>Badges!C455</f>
        <v>Find out how to prevent serious</v>
      </c>
      <c r="G135" s="371"/>
      <c r="I135" s="369">
        <v>4</v>
      </c>
      <c r="J135" s="370" t="str">
        <f>Badges!C529</f>
        <v>Explore different ways to give</v>
      </c>
      <c r="K135" s="371"/>
    </row>
    <row r="136" spans="1:19" x14ac:dyDescent="0.2">
      <c r="A136" s="369">
        <v>2</v>
      </c>
      <c r="B136" s="370" t="str">
        <f>Badges!C382</f>
        <v>Be a good competitor</v>
      </c>
      <c r="C136" s="371"/>
      <c r="E136" s="369"/>
      <c r="F136" s="370" t="str">
        <f>Badges!C456</f>
        <v>Talk to first aiders</v>
      </c>
      <c r="G136" s="372" t="str">
        <f>IF(Badges!P456="A","A"," ")</f>
        <v xml:space="preserve"> </v>
      </c>
      <c r="I136" s="369"/>
      <c r="J136" s="370" t="str">
        <f>Badges!C530</f>
        <v>Lead with your heart</v>
      </c>
      <c r="K136" s="372" t="str">
        <f>IF(Badges!P530="A","A"," ")</f>
        <v xml:space="preserve"> </v>
      </c>
    </row>
    <row r="137" spans="1:19" x14ac:dyDescent="0.2">
      <c r="A137" s="369"/>
      <c r="B137" s="370" t="str">
        <f>Badges!C383</f>
        <v>Make an illustrated quote book</v>
      </c>
      <c r="C137" s="372" t="str">
        <f>IF(Badges!P383="A","A"," ")</f>
        <v xml:space="preserve"> </v>
      </c>
      <c r="E137" s="369"/>
      <c r="F137" s="370" t="str">
        <f>Badges!C457</f>
        <v>Ask a wilderness expert</v>
      </c>
      <c r="G137" s="372" t="str">
        <f>IF(Badges!P457="A","A"," ")</f>
        <v xml:space="preserve"> </v>
      </c>
      <c r="I137" s="369"/>
      <c r="J137" s="370" t="str">
        <f>Badges!C531</f>
        <v>Team up with others</v>
      </c>
      <c r="K137" s="372" t="str">
        <f>IF(Badges!P531="A","A"," ")</f>
        <v xml:space="preserve"> </v>
      </c>
    </row>
    <row r="138" spans="1:19" x14ac:dyDescent="0.2">
      <c r="A138" s="369"/>
      <c r="B138" s="370" t="str">
        <f>Badges!C384</f>
        <v>Talk to an athletic director, coach</v>
      </c>
      <c r="C138" s="372" t="str">
        <f>IF(Badges!P384="A","A"," ")</f>
        <v xml:space="preserve"> </v>
      </c>
      <c r="E138" s="369"/>
      <c r="F138" s="370" t="str">
        <f>Badges!C458</f>
        <v>Find out about common injuries</v>
      </c>
      <c r="G138" s="372" t="str">
        <f>IF(Badges!P458="A","A"," ")</f>
        <v xml:space="preserve"> </v>
      </c>
      <c r="I138" s="369"/>
      <c r="J138" s="370" t="str">
        <f>Badges!C532</f>
        <v>Learn from a professional</v>
      </c>
      <c r="K138" s="372" t="str">
        <f>IF(Badges!P532="A","A"," ")</f>
        <v xml:space="preserve"> </v>
      </c>
    </row>
    <row r="139" spans="1:19" x14ac:dyDescent="0.2">
      <c r="A139" s="369"/>
      <c r="B139" s="370" t="str">
        <f>Badges!C385</f>
        <v>Get a biography of a female athlete</v>
      </c>
      <c r="C139" s="372" t="str">
        <f>IF(Badges!P385="A","A"," ")</f>
        <v xml:space="preserve"> </v>
      </c>
      <c r="E139" s="416"/>
      <c r="F139" s="417"/>
      <c r="G139" s="425"/>
      <c r="H139" s="376"/>
      <c r="I139" s="416"/>
      <c r="J139" s="417"/>
      <c r="K139" s="425"/>
      <c r="L139" s="376"/>
      <c r="M139" s="376"/>
    </row>
    <row r="140" spans="1:19" ht="23.25" x14ac:dyDescent="0.35">
      <c r="A140" s="599" t="str">
        <f ca="1">MID(CELL("filename",A78),FIND(IF(ISERROR(FIND("]",CELL("filename",A78))),"$","]"),CELL("filename",A78))+1,256)</f>
        <v>Elizabeth H</v>
      </c>
      <c r="B140" s="599"/>
      <c r="C140" s="599"/>
      <c r="E140" s="578" t="s">
        <v>62</v>
      </c>
      <c r="F140" s="585"/>
      <c r="G140" s="585"/>
      <c r="H140" s="376"/>
      <c r="I140" s="577" t="s">
        <v>148</v>
      </c>
      <c r="J140" s="577"/>
      <c r="K140" s="577"/>
      <c r="L140" s="376"/>
      <c r="M140" s="600" t="s">
        <v>148</v>
      </c>
      <c r="N140" s="601"/>
      <c r="O140" s="602"/>
      <c r="Q140" s="600" t="s">
        <v>148</v>
      </c>
      <c r="R140" s="601"/>
      <c r="S140" s="602"/>
    </row>
    <row r="141" spans="1:19" x14ac:dyDescent="0.2">
      <c r="A141" s="364"/>
      <c r="B141" s="365"/>
      <c r="C141" s="366" t="s">
        <v>29</v>
      </c>
      <c r="E141" s="588" t="str">
        <f>'Fun Patches'!C5</f>
        <v>&lt;LIST PATCH HERE&gt;</v>
      </c>
      <c r="F141" s="589"/>
      <c r="G141" s="372" t="str">
        <f>IF('Fun Patches'!P5="A","A"," ")</f>
        <v xml:space="preserve"> </v>
      </c>
      <c r="H141" s="376"/>
      <c r="I141" s="380" t="str">
        <f>'Council Own'!B6</f>
        <v>&lt;&lt;List Badge Here&gt;&gt;</v>
      </c>
      <c r="J141" s="380"/>
      <c r="K141" s="380"/>
      <c r="L141" s="376"/>
      <c r="M141" s="380" t="str">
        <f>'Council Own'!B54</f>
        <v>&lt;&lt;List Badge Here&gt;&gt;</v>
      </c>
      <c r="N141" s="380"/>
      <c r="O141" s="380"/>
      <c r="Q141" s="380" t="str">
        <f>'Council Own'!B102</f>
        <v>&lt;&lt;List Badge Here&gt;&gt;</v>
      </c>
      <c r="R141" s="380"/>
      <c r="S141" s="380"/>
    </row>
    <row r="142" spans="1:19" x14ac:dyDescent="0.2">
      <c r="A142" s="590" t="s">
        <v>148</v>
      </c>
      <c r="B142" s="591"/>
      <c r="C142" s="592"/>
      <c r="E142" s="586" t="str">
        <f>'Fun Patches'!C6</f>
        <v>&lt;LIST PATCH HERE&gt;</v>
      </c>
      <c r="F142" s="587"/>
      <c r="G142" s="379" t="str">
        <f>IF('Fun Patches'!P6="A","A"," ")</f>
        <v xml:space="preserve"> </v>
      </c>
      <c r="H142" s="376"/>
      <c r="I142" s="369">
        <v>1</v>
      </c>
      <c r="J142" s="418" t="str">
        <f>'Council Own'!C7</f>
        <v>Discover Savannah GA</v>
      </c>
      <c r="K142" s="379" t="str">
        <f>IF('Council Own'!P7="A","A"," ")</f>
        <v xml:space="preserve"> </v>
      </c>
      <c r="L142" s="376"/>
      <c r="M142" s="369">
        <v>1</v>
      </c>
      <c r="N142" s="418" t="str">
        <f>'Council Own'!C55</f>
        <v>&lt;List Requirement Here&gt;</v>
      </c>
      <c r="O142" s="379" t="str">
        <f>IF('Council Own'!P55="A","A"," ")</f>
        <v xml:space="preserve"> </v>
      </c>
      <c r="Q142" s="369">
        <v>1</v>
      </c>
      <c r="R142" s="418" t="str">
        <f>'Council Own'!C103</f>
        <v>&lt;List Requirement Here&gt;</v>
      </c>
      <c r="S142" s="379" t="str">
        <f>IF('Council Own'!P103="A","A"," ")</f>
        <v xml:space="preserve"> </v>
      </c>
    </row>
    <row r="143" spans="1:19" x14ac:dyDescent="0.2">
      <c r="A143" s="593" t="str">
        <f>'Council Own'!B6</f>
        <v>&lt;&lt;List Badge Here&gt;&gt;</v>
      </c>
      <c r="B143" s="594"/>
      <c r="C143" s="374" t="str">
        <f>IF('Council Own'!P28="C","C",IF('Council Own'!P28="P","P",""))</f>
        <v/>
      </c>
      <c r="E143" s="586" t="str">
        <f>'Fun Patches'!C7</f>
        <v>&lt;LIST PATCH HERE&gt;</v>
      </c>
      <c r="F143" s="587"/>
      <c r="G143" s="379" t="str">
        <f>IF('Fun Patches'!P7="A","A"," ")</f>
        <v xml:space="preserve"> </v>
      </c>
      <c r="H143" s="376"/>
      <c r="I143" s="369"/>
      <c r="J143" s="418" t="str">
        <f>'Council Own'!C8</f>
        <v>&lt;List Requirement Here&gt;</v>
      </c>
      <c r="K143" s="379" t="str">
        <f>IF('Council Own'!P8="A","A"," ")</f>
        <v xml:space="preserve"> </v>
      </c>
      <c r="L143" s="376"/>
      <c r="M143" s="369"/>
      <c r="N143" s="418" t="str">
        <f>'Council Own'!C56</f>
        <v>&lt;List Requirement Here&gt;</v>
      </c>
      <c r="O143" s="379" t="str">
        <f>IF('Council Own'!P56="A","A"," ")</f>
        <v xml:space="preserve"> </v>
      </c>
      <c r="Q143" s="369"/>
      <c r="R143" s="418" t="str">
        <f>'Council Own'!C104</f>
        <v>&lt;List Requirement Here&gt;</v>
      </c>
      <c r="S143" s="379" t="str">
        <f>IF('Council Own'!P104="A","A"," ")</f>
        <v xml:space="preserve"> </v>
      </c>
    </row>
    <row r="144" spans="1:19" x14ac:dyDescent="0.2">
      <c r="A144" s="593" t="str">
        <f>'Council Own'!B30</f>
        <v>&lt;&lt;List Badge Here&gt;&gt;</v>
      </c>
      <c r="B144" s="594"/>
      <c r="C144" s="374" t="str">
        <f>IF('Council Own'!P52="C","C",IF('Council Own'!P52="P","P",""))</f>
        <v/>
      </c>
      <c r="E144" s="586" t="str">
        <f>'Fun Patches'!C8</f>
        <v>&lt;LIST PATCH HERE&gt;</v>
      </c>
      <c r="F144" s="587"/>
      <c r="G144" s="379" t="str">
        <f>IF('Fun Patches'!P8="A","A"," ")</f>
        <v xml:space="preserve"> </v>
      </c>
      <c r="H144" s="376"/>
      <c r="I144" s="369"/>
      <c r="J144" s="418" t="str">
        <f>'Council Own'!C9</f>
        <v>&lt;List Requirement Here&gt;</v>
      </c>
      <c r="K144" s="379" t="str">
        <f>IF('Council Own'!P9="A","A"," ")</f>
        <v xml:space="preserve"> </v>
      </c>
      <c r="L144" s="376"/>
      <c r="M144" s="369"/>
      <c r="N144" s="418" t="str">
        <f>'Council Own'!C57</f>
        <v>&lt;List Requirement Here&gt;</v>
      </c>
      <c r="O144" s="379" t="str">
        <f>IF('Council Own'!P57="A","A"," ")</f>
        <v xml:space="preserve"> </v>
      </c>
      <c r="Q144" s="369"/>
      <c r="R144" s="418" t="str">
        <f>'Council Own'!C105</f>
        <v>&lt;List Requirement Here&gt;</v>
      </c>
      <c r="S144" s="379" t="str">
        <f>IF('Council Own'!P105="A","A"," ")</f>
        <v xml:space="preserve"> </v>
      </c>
    </row>
    <row r="145" spans="1:19" x14ac:dyDescent="0.2">
      <c r="A145" s="593" t="str">
        <f>'Council Own'!B54</f>
        <v>&lt;&lt;List Badge Here&gt;&gt;</v>
      </c>
      <c r="B145" s="594"/>
      <c r="C145" s="374" t="str">
        <f>IF('Council Own'!P76="C","C",IF('Council Own'!P76="P","P",""))</f>
        <v/>
      </c>
      <c r="E145" s="586" t="str">
        <f>'Fun Patches'!C9</f>
        <v>&lt;LIST PATCH HERE&gt;</v>
      </c>
      <c r="F145" s="587"/>
      <c r="G145" s="379" t="str">
        <f>IF('Fun Patches'!P9="A","A"," ")</f>
        <v xml:space="preserve"> </v>
      </c>
      <c r="H145" s="376"/>
      <c r="I145" s="369"/>
      <c r="J145" s="418" t="str">
        <f>'Council Own'!C10</f>
        <v>&lt;List Requirement Here&gt;</v>
      </c>
      <c r="K145" s="379" t="str">
        <f>IF('Council Own'!P10="A","A"," ")</f>
        <v xml:space="preserve"> </v>
      </c>
      <c r="L145" s="376"/>
      <c r="M145" s="369"/>
      <c r="N145" s="418" t="str">
        <f>'Council Own'!C58</f>
        <v>&lt;List Requirement Here&gt;</v>
      </c>
      <c r="O145" s="379" t="str">
        <f>IF('Council Own'!P58="A","A"," ")</f>
        <v xml:space="preserve"> </v>
      </c>
      <c r="Q145" s="369"/>
      <c r="R145" s="418" t="str">
        <f>'Council Own'!C106</f>
        <v>&lt;List Requirement Here&gt;</v>
      </c>
      <c r="S145" s="379" t="str">
        <f>IF('Council Own'!P106="A","A"," ")</f>
        <v xml:space="preserve"> </v>
      </c>
    </row>
    <row r="146" spans="1:19" x14ac:dyDescent="0.2">
      <c r="A146" s="593" t="str">
        <f>'Council Own'!B78</f>
        <v>&lt;&lt;List Badge Here&gt;&gt;</v>
      </c>
      <c r="B146" s="594"/>
      <c r="C146" s="374" t="str">
        <f>IF('Council Own'!P100="C","C",IF('Council Own'!P100="P","P",""))</f>
        <v/>
      </c>
      <c r="E146" s="586" t="str">
        <f>'Fun Patches'!C10</f>
        <v>&lt;LIST PATCH HERE&gt;</v>
      </c>
      <c r="F146" s="587"/>
      <c r="G146" s="379" t="str">
        <f>IF('Fun Patches'!P10="A","A"," ")</f>
        <v xml:space="preserve"> </v>
      </c>
      <c r="I146" s="369">
        <v>2</v>
      </c>
      <c r="J146" s="418" t="str">
        <f>'Council Own'!C11</f>
        <v>&lt;List Requirement Here&gt;</v>
      </c>
      <c r="K146" s="379" t="str">
        <f>IF('Council Own'!P11="A","A"," ")</f>
        <v xml:space="preserve"> </v>
      </c>
      <c r="M146" s="369">
        <v>2</v>
      </c>
      <c r="N146" s="418" t="str">
        <f>'Council Own'!C59</f>
        <v>&lt;List Requirement Here&gt;</v>
      </c>
      <c r="O146" s="379" t="str">
        <f>IF('Council Own'!P59="A","A"," ")</f>
        <v xml:space="preserve"> </v>
      </c>
      <c r="Q146" s="369">
        <v>2</v>
      </c>
      <c r="R146" s="418" t="str">
        <f>'Council Own'!C107</f>
        <v>&lt;List Requirement Here&gt;</v>
      </c>
      <c r="S146" s="379" t="str">
        <f>IF('Council Own'!P107="A","A"," ")</f>
        <v xml:space="preserve"> </v>
      </c>
    </row>
    <row r="147" spans="1:19" ht="12.75" customHeight="1" x14ac:dyDescent="0.2">
      <c r="A147" s="593" t="str">
        <f>'Council Own'!B102</f>
        <v>&lt;&lt;List Badge Here&gt;&gt;</v>
      </c>
      <c r="B147" s="594"/>
      <c r="C147" s="374" t="str">
        <f>IF('Council Own'!P124="C","C",IF('Council Own'!P124="P","P",""))</f>
        <v/>
      </c>
      <c r="E147" s="586" t="str">
        <f>'Fun Patches'!C11</f>
        <v>&lt;LIST PATCH HERE&gt;</v>
      </c>
      <c r="F147" s="587"/>
      <c r="G147" s="379" t="str">
        <f>IF('Fun Patches'!P11="A","A"," ")</f>
        <v xml:space="preserve"> </v>
      </c>
      <c r="I147" s="369"/>
      <c r="J147" s="418" t="str">
        <f>'Council Own'!C12</f>
        <v>&lt;List Requirement Here&gt;</v>
      </c>
      <c r="K147" s="379" t="str">
        <f>IF('Council Own'!P12="A","A"," ")</f>
        <v xml:space="preserve"> </v>
      </c>
      <c r="M147" s="369"/>
      <c r="N147" s="418" t="str">
        <f>'Council Own'!C60</f>
        <v>&lt;List Requirement Here&gt;</v>
      </c>
      <c r="O147" s="379" t="str">
        <f>IF('Council Own'!P60="A","A"," ")</f>
        <v xml:space="preserve"> </v>
      </c>
      <c r="Q147" s="369"/>
      <c r="R147" s="418" t="str">
        <f>'Council Own'!C108</f>
        <v>&lt;List Requirement Here&gt;</v>
      </c>
      <c r="S147" s="379" t="str">
        <f>IF('Council Own'!P108="A","A"," ")</f>
        <v xml:space="preserve"> </v>
      </c>
    </row>
    <row r="148" spans="1:19" ht="12.75" customHeight="1" x14ac:dyDescent="0.2">
      <c r="A148" s="593" t="str">
        <f>'Council Own'!B126</f>
        <v>&lt;&lt;List Badge Here&gt;&gt;</v>
      </c>
      <c r="B148" s="594"/>
      <c r="C148" s="374" t="str">
        <f>IF('Council Own'!P148="C","C",IF('Council Own'!P148="P","P",""))</f>
        <v/>
      </c>
      <c r="E148" s="586" t="str">
        <f>'Fun Patches'!C12</f>
        <v>&lt;LIST PATCH HERE&gt;</v>
      </c>
      <c r="F148" s="587"/>
      <c r="G148" s="379" t="str">
        <f>IF('Fun Patches'!P12="A","A"," ")</f>
        <v xml:space="preserve"> </v>
      </c>
      <c r="I148" s="369"/>
      <c r="J148" s="418" t="str">
        <f>'Council Own'!C13</f>
        <v>&lt;List Requirement Here&gt;</v>
      </c>
      <c r="K148" s="379" t="str">
        <f>IF('Council Own'!P13="A","A"," ")</f>
        <v xml:space="preserve"> </v>
      </c>
      <c r="M148" s="369"/>
      <c r="N148" s="418" t="str">
        <f>'Council Own'!C61</f>
        <v>&lt;List Requirement Here&gt;</v>
      </c>
      <c r="O148" s="379" t="str">
        <f>IF('Council Own'!P61="A","A"," ")</f>
        <v xml:space="preserve"> </v>
      </c>
      <c r="Q148" s="369"/>
      <c r="R148" s="418" t="str">
        <f>'Council Own'!C109</f>
        <v>&lt;List Requirement Here&gt;</v>
      </c>
      <c r="S148" s="379" t="str">
        <f>IF('Council Own'!P109="A","A"," ")</f>
        <v xml:space="preserve"> </v>
      </c>
    </row>
    <row r="149" spans="1:19" x14ac:dyDescent="0.2">
      <c r="E149" s="586" t="str">
        <f>'Fun Patches'!C13</f>
        <v>&lt;LIST PATCH HERE&gt;</v>
      </c>
      <c r="F149" s="587"/>
      <c r="G149" s="379" t="str">
        <f>IF('Fun Patches'!P13="A","A"," ")</f>
        <v xml:space="preserve"> </v>
      </c>
      <c r="I149" s="369"/>
      <c r="J149" s="418" t="str">
        <f>'Council Own'!C14</f>
        <v>&lt;List Requirement Here&gt;</v>
      </c>
      <c r="K149" s="379" t="str">
        <f>IF('Council Own'!P14="A","A"," ")</f>
        <v xml:space="preserve"> </v>
      </c>
      <c r="M149" s="369"/>
      <c r="N149" s="418" t="str">
        <f>'Council Own'!C62</f>
        <v>&lt;List Requirement Here&gt;</v>
      </c>
      <c r="O149" s="379" t="str">
        <f>IF('Council Own'!P62="A","A"," ")</f>
        <v xml:space="preserve"> </v>
      </c>
      <c r="Q149" s="369"/>
      <c r="R149" s="418" t="str">
        <f>'Council Own'!C110</f>
        <v>&lt;List Requirement Here&gt;</v>
      </c>
      <c r="S149" s="379" t="str">
        <f>IF('Council Own'!P110="A","A"," ")</f>
        <v xml:space="preserve"> </v>
      </c>
    </row>
    <row r="150" spans="1:19" x14ac:dyDescent="0.2">
      <c r="E150" s="586" t="str">
        <f>'Fun Patches'!C14</f>
        <v>&lt;LIST PATCH HERE&gt;</v>
      </c>
      <c r="F150" s="587"/>
      <c r="G150" s="379" t="str">
        <f>IF('Fun Patches'!P14="A","A"," ")</f>
        <v xml:space="preserve"> </v>
      </c>
      <c r="I150" s="369">
        <v>3</v>
      </c>
      <c r="J150" s="418" t="str">
        <f>'Council Own'!C15</f>
        <v>&lt;List Requirement Here&gt;</v>
      </c>
      <c r="K150" s="379" t="str">
        <f>IF('Council Own'!P15="A","A"," ")</f>
        <v xml:space="preserve"> </v>
      </c>
      <c r="M150" s="369">
        <v>3</v>
      </c>
      <c r="N150" s="418" t="str">
        <f>'Council Own'!C63</f>
        <v>&lt;List Requirement Here&gt;</v>
      </c>
      <c r="O150" s="379" t="str">
        <f>IF('Council Own'!P63="A","A"," ")</f>
        <v xml:space="preserve"> </v>
      </c>
      <c r="Q150" s="369">
        <v>3</v>
      </c>
      <c r="R150" s="418" t="str">
        <f>'Council Own'!C111</f>
        <v>&lt;List Requirement Here&gt;</v>
      </c>
      <c r="S150" s="379" t="str">
        <f>IF('Council Own'!P111="A","A"," ")</f>
        <v xml:space="preserve"> </v>
      </c>
    </row>
    <row r="151" spans="1:19" x14ac:dyDescent="0.2">
      <c r="E151" s="586" t="str">
        <f>'Fun Patches'!C15</f>
        <v>&lt;LIST PATCH HERE&gt;</v>
      </c>
      <c r="F151" s="587"/>
      <c r="G151" s="379" t="str">
        <f>IF('Fun Patches'!P15="A","A"," ")</f>
        <v xml:space="preserve"> </v>
      </c>
      <c r="I151" s="369"/>
      <c r="J151" s="418" t="str">
        <f>'Council Own'!C16</f>
        <v>&lt;List Requirement Here&gt;</v>
      </c>
      <c r="K151" s="379" t="str">
        <f>IF('Council Own'!P16="A","A"," ")</f>
        <v xml:space="preserve"> </v>
      </c>
      <c r="M151" s="369"/>
      <c r="N151" s="418" t="str">
        <f>'Council Own'!C64</f>
        <v>&lt;List Requirement Here&gt;</v>
      </c>
      <c r="O151" s="379" t="str">
        <f>IF('Council Own'!P64="A","A"," ")</f>
        <v xml:space="preserve"> </v>
      </c>
      <c r="Q151" s="369"/>
      <c r="R151" s="418" t="str">
        <f>'Council Own'!C112</f>
        <v>&lt;List Requirement Here&gt;</v>
      </c>
      <c r="S151" s="379" t="str">
        <f>IF('Council Own'!P112="A","A"," ")</f>
        <v xml:space="preserve"> </v>
      </c>
    </row>
    <row r="152" spans="1:19" x14ac:dyDescent="0.2">
      <c r="E152" s="586" t="str">
        <f>'Fun Patches'!C16</f>
        <v>&lt;LIST PATCH HERE&gt;</v>
      </c>
      <c r="F152" s="587"/>
      <c r="G152" s="379" t="str">
        <f>IF('Fun Patches'!P16="A","A"," ")</f>
        <v xml:space="preserve"> </v>
      </c>
      <c r="I152" s="369"/>
      <c r="J152" s="418" t="str">
        <f>'Council Own'!C17</f>
        <v>&lt;List Requirement Here&gt;</v>
      </c>
      <c r="K152" s="379" t="str">
        <f>IF('Council Own'!P17="A","A"," ")</f>
        <v xml:space="preserve"> </v>
      </c>
      <c r="M152" s="369"/>
      <c r="N152" s="418" t="str">
        <f>'Council Own'!C65</f>
        <v>&lt;List Requirement Here&gt;</v>
      </c>
      <c r="O152" s="379" t="str">
        <f>IF('Council Own'!P65="A","A"," ")</f>
        <v xml:space="preserve"> </v>
      </c>
      <c r="Q152" s="369"/>
      <c r="R152" s="418" t="str">
        <f>'Council Own'!C113</f>
        <v>&lt;List Requirement Here&gt;</v>
      </c>
      <c r="S152" s="379" t="str">
        <f>IF('Council Own'!P113="A","A"," ")</f>
        <v xml:space="preserve"> </v>
      </c>
    </row>
    <row r="153" spans="1:19" x14ac:dyDescent="0.2">
      <c r="E153" s="588" t="str">
        <f>'Fun Patches'!C17</f>
        <v>&lt;LIST PATCH HERE&gt;</v>
      </c>
      <c r="F153" s="589"/>
      <c r="G153" s="372" t="str">
        <f>IF('Fun Patches'!P17="A","A"," ")</f>
        <v xml:space="preserve"> </v>
      </c>
      <c r="I153" s="369"/>
      <c r="J153" s="418" t="str">
        <f>'Council Own'!C18</f>
        <v>&lt;List Requirement Here&gt;</v>
      </c>
      <c r="K153" s="379" t="str">
        <f>IF('Council Own'!P18="A","A"," ")</f>
        <v xml:space="preserve"> </v>
      </c>
      <c r="M153" s="369"/>
      <c r="N153" s="418" t="str">
        <f>'Council Own'!C66</f>
        <v>&lt;List Requirement Here&gt;</v>
      </c>
      <c r="O153" s="379" t="str">
        <f>IF('Council Own'!P66="A","A"," ")</f>
        <v xml:space="preserve"> </v>
      </c>
      <c r="Q153" s="369"/>
      <c r="R153" s="418" t="str">
        <f>'Council Own'!C114</f>
        <v>&lt;List Requirement Here&gt;</v>
      </c>
      <c r="S153" s="379" t="str">
        <f>IF('Council Own'!P114="A","A"," ")</f>
        <v xml:space="preserve"> </v>
      </c>
    </row>
    <row r="154" spans="1:19" x14ac:dyDescent="0.2">
      <c r="E154" s="586" t="str">
        <f>'Fun Patches'!C18</f>
        <v>&lt;LIST PATCH HERE&gt;</v>
      </c>
      <c r="F154" s="587"/>
      <c r="G154" s="379" t="str">
        <f>IF('Fun Patches'!P18="A","A"," ")</f>
        <v xml:space="preserve"> </v>
      </c>
      <c r="I154" s="369">
        <v>4</v>
      </c>
      <c r="J154" s="418" t="str">
        <f>'Council Own'!C19</f>
        <v>&lt;List Requirement Here&gt;</v>
      </c>
      <c r="K154" s="379" t="str">
        <f>IF('Council Own'!P19="A","A"," ")</f>
        <v xml:space="preserve"> </v>
      </c>
      <c r="M154" s="369">
        <v>4</v>
      </c>
      <c r="N154" s="418" t="str">
        <f>'Council Own'!C67</f>
        <v>&lt;List Requirement Here&gt;</v>
      </c>
      <c r="O154" s="379" t="str">
        <f>IF('Council Own'!P67="A","A"," ")</f>
        <v xml:space="preserve"> </v>
      </c>
      <c r="Q154" s="369">
        <v>4</v>
      </c>
      <c r="R154" s="418" t="str">
        <f>'Council Own'!C115</f>
        <v>&lt;List Requirement Here&gt;</v>
      </c>
      <c r="S154" s="379" t="str">
        <f>IF('Council Own'!P115="A","A"," ")</f>
        <v xml:space="preserve"> </v>
      </c>
    </row>
    <row r="155" spans="1:19" x14ac:dyDescent="0.2">
      <c r="E155" s="586" t="str">
        <f>'Fun Patches'!C19</f>
        <v>&lt;LIST PATCH HERE&gt;</v>
      </c>
      <c r="F155" s="587"/>
      <c r="G155" s="379" t="str">
        <f>IF('Fun Patches'!P19="A","A"," ")</f>
        <v xml:space="preserve"> </v>
      </c>
      <c r="I155" s="369"/>
      <c r="J155" s="418" t="str">
        <f>'Council Own'!C20</f>
        <v>&lt;List Requirement Here&gt;</v>
      </c>
      <c r="K155" s="379" t="str">
        <f>IF('Council Own'!P20="A","A"," ")</f>
        <v xml:space="preserve"> </v>
      </c>
      <c r="M155" s="369"/>
      <c r="N155" s="418" t="str">
        <f>'Council Own'!C68</f>
        <v>&lt;List Requirement Here&gt;</v>
      </c>
      <c r="O155" s="379" t="str">
        <f>IF('Council Own'!P68="A","A"," ")</f>
        <v xml:space="preserve"> </v>
      </c>
      <c r="Q155" s="369"/>
      <c r="R155" s="418" t="str">
        <f>'Council Own'!C116</f>
        <v>&lt;List Requirement Here&gt;</v>
      </c>
      <c r="S155" s="379" t="str">
        <f>IF('Council Own'!P116="A","A"," ")</f>
        <v xml:space="preserve"> </v>
      </c>
    </row>
    <row r="156" spans="1:19" x14ac:dyDescent="0.2">
      <c r="E156" s="586" t="str">
        <f>'Fun Patches'!C20</f>
        <v>&lt;LIST PATCH HERE&gt;</v>
      </c>
      <c r="F156" s="587"/>
      <c r="G156" s="379" t="str">
        <f>IF('Fun Patches'!P20="A","A"," ")</f>
        <v xml:space="preserve"> </v>
      </c>
      <c r="I156" s="369"/>
      <c r="J156" s="418" t="str">
        <f>'Council Own'!C21</f>
        <v>&lt;List Requirement Here&gt;</v>
      </c>
      <c r="K156" s="379" t="str">
        <f>IF('Council Own'!P21="A","A"," ")</f>
        <v xml:space="preserve"> </v>
      </c>
      <c r="M156" s="369"/>
      <c r="N156" s="418" t="str">
        <f>'Council Own'!C69</f>
        <v>&lt;List Requirement Here&gt;</v>
      </c>
      <c r="O156" s="379" t="str">
        <f>IF('Council Own'!P69="A","A"," ")</f>
        <v xml:space="preserve"> </v>
      </c>
      <c r="Q156" s="369"/>
      <c r="R156" s="418" t="str">
        <f>'Council Own'!C117</f>
        <v>&lt;List Requirement Here&gt;</v>
      </c>
      <c r="S156" s="379" t="str">
        <f>IF('Council Own'!P117="A","A"," ")</f>
        <v xml:space="preserve"> </v>
      </c>
    </row>
    <row r="157" spans="1:19" x14ac:dyDescent="0.2">
      <c r="E157" s="586" t="str">
        <f>'Fun Patches'!C21</f>
        <v>&lt;LIST PATCH HERE&gt;</v>
      </c>
      <c r="F157" s="587"/>
      <c r="G157" s="379" t="str">
        <f>IF('Fun Patches'!P21="A","A"," ")</f>
        <v xml:space="preserve"> </v>
      </c>
      <c r="I157" s="369"/>
      <c r="J157" s="418" t="str">
        <f>'Council Own'!C22</f>
        <v>&lt;List Requirement Here&gt;</v>
      </c>
      <c r="K157" s="379" t="str">
        <f>IF('Council Own'!P22="A","A"," ")</f>
        <v xml:space="preserve"> </v>
      </c>
      <c r="M157" s="369"/>
      <c r="N157" s="418" t="str">
        <f>'Council Own'!C70</f>
        <v>&lt;List Requirement Here&gt;</v>
      </c>
      <c r="O157" s="379" t="str">
        <f>IF('Council Own'!P70="A","A"," ")</f>
        <v xml:space="preserve"> </v>
      </c>
      <c r="Q157" s="369"/>
      <c r="R157" s="418" t="str">
        <f>'Council Own'!C118</f>
        <v>&lt;List Requirement Here&gt;</v>
      </c>
      <c r="S157" s="379" t="str">
        <f>IF('Council Own'!P118="A","A"," ")</f>
        <v xml:space="preserve"> </v>
      </c>
    </row>
    <row r="158" spans="1:19" x14ac:dyDescent="0.2">
      <c r="E158" s="586" t="str">
        <f>'Fun Patches'!C22</f>
        <v>&lt;LIST PATCH HERE&gt;</v>
      </c>
      <c r="F158" s="587"/>
      <c r="G158" s="379" t="str">
        <f>IF('Fun Patches'!P22="A","A"," ")</f>
        <v xml:space="preserve"> </v>
      </c>
      <c r="I158" s="369">
        <v>5</v>
      </c>
      <c r="J158" s="418" t="str">
        <f>'Council Own'!C23</f>
        <v>&lt;List Requirement Here&gt;</v>
      </c>
      <c r="K158" s="379" t="str">
        <f>IF('Council Own'!P23="A","A"," ")</f>
        <v xml:space="preserve"> </v>
      </c>
      <c r="M158" s="369">
        <v>5</v>
      </c>
      <c r="N158" s="418" t="str">
        <f>'Council Own'!C71</f>
        <v>&lt;List Requirement Here&gt;</v>
      </c>
      <c r="O158" s="379" t="str">
        <f>IF('Council Own'!P71="A","A"," ")</f>
        <v xml:space="preserve"> </v>
      </c>
      <c r="Q158" s="369">
        <v>5</v>
      </c>
      <c r="R158" s="418" t="str">
        <f>'Council Own'!C119</f>
        <v>&lt;List Requirement Here&gt;</v>
      </c>
      <c r="S158" s="379" t="str">
        <f>IF('Council Own'!P119="A","A"," ")</f>
        <v xml:space="preserve"> </v>
      </c>
    </row>
    <row r="159" spans="1:19" x14ac:dyDescent="0.2">
      <c r="E159" s="586" t="str">
        <f>'Fun Patches'!C23</f>
        <v>&lt;LIST PATCH HERE&gt;</v>
      </c>
      <c r="F159" s="587"/>
      <c r="G159" s="379" t="str">
        <f>IF('Fun Patches'!P23="A","A"," ")</f>
        <v xml:space="preserve"> </v>
      </c>
      <c r="I159" s="369"/>
      <c r="J159" s="418" t="str">
        <f>'Council Own'!C24</f>
        <v>&lt;List Requirement Here&gt;</v>
      </c>
      <c r="K159" s="379" t="str">
        <f>IF('Council Own'!P24="A","A"," ")</f>
        <v xml:space="preserve"> </v>
      </c>
      <c r="M159" s="369"/>
      <c r="N159" s="418" t="str">
        <f>'Council Own'!C72</f>
        <v>&lt;List Requirement Here&gt;</v>
      </c>
      <c r="O159" s="379" t="str">
        <f>IF('Council Own'!P72="A","A"," ")</f>
        <v xml:space="preserve"> </v>
      </c>
      <c r="Q159" s="369"/>
      <c r="R159" s="418" t="str">
        <f>'Council Own'!C120</f>
        <v>&lt;List Requirement Here&gt;</v>
      </c>
      <c r="S159" s="379" t="str">
        <f>IF('Council Own'!P120="A","A"," ")</f>
        <v xml:space="preserve"> </v>
      </c>
    </row>
    <row r="160" spans="1:19" x14ac:dyDescent="0.2">
      <c r="E160" s="586" t="str">
        <f>'Fun Patches'!C24</f>
        <v>&lt;LIST PATCH HERE&gt;</v>
      </c>
      <c r="F160" s="587"/>
      <c r="G160" s="379" t="str">
        <f>IF('Fun Patches'!P24="A","A"," ")</f>
        <v xml:space="preserve"> </v>
      </c>
      <c r="I160" s="369"/>
      <c r="J160" s="418" t="str">
        <f>'Council Own'!C25</f>
        <v>&lt;List Requirement Here&gt;</v>
      </c>
      <c r="K160" s="379" t="str">
        <f>IF('Council Own'!P25="A","A"," ")</f>
        <v xml:space="preserve"> </v>
      </c>
      <c r="M160" s="369"/>
      <c r="N160" s="418" t="str">
        <f>'Council Own'!C73</f>
        <v>&lt;List Requirement Here&gt;</v>
      </c>
      <c r="O160" s="379" t="str">
        <f>IF('Council Own'!P73="A","A"," ")</f>
        <v xml:space="preserve"> </v>
      </c>
      <c r="Q160" s="369"/>
      <c r="R160" s="418" t="str">
        <f>'Council Own'!C121</f>
        <v>&lt;List Requirement Here&gt;</v>
      </c>
      <c r="S160" s="379" t="str">
        <f>IF('Council Own'!P121="A","A"," ")</f>
        <v xml:space="preserve"> </v>
      </c>
    </row>
    <row r="161" spans="5:19" x14ac:dyDescent="0.2">
      <c r="E161" s="586" t="str">
        <f>'Fun Patches'!C25</f>
        <v>&lt;LIST PATCH HERE&gt;</v>
      </c>
      <c r="F161" s="587"/>
      <c r="G161" s="379" t="str">
        <f>IF('Fun Patches'!P25="A","A"," ")</f>
        <v xml:space="preserve"> </v>
      </c>
      <c r="I161" s="369"/>
      <c r="J161" s="418" t="str">
        <f>'Council Own'!C26</f>
        <v>&lt;List Requirement Here&gt;</v>
      </c>
      <c r="K161" s="379" t="str">
        <f>IF('Council Own'!P26="A","A"," ")</f>
        <v xml:space="preserve"> </v>
      </c>
      <c r="M161" s="369"/>
      <c r="N161" s="418" t="str">
        <f>'Council Own'!C74</f>
        <v>&lt;List Requirement Here&gt;</v>
      </c>
      <c r="O161" s="379" t="str">
        <f>IF('Council Own'!P68="A","A"," ")</f>
        <v xml:space="preserve"> </v>
      </c>
      <c r="Q161" s="369"/>
      <c r="R161" s="418" t="str">
        <f>'Council Own'!C122</f>
        <v>&lt;List Requirement Here&gt;</v>
      </c>
      <c r="S161" s="379" t="str">
        <f>IF('Council Own'!P122="A","A"," ")</f>
        <v xml:space="preserve"> </v>
      </c>
    </row>
    <row r="162" spans="5:19" x14ac:dyDescent="0.2">
      <c r="E162" s="586" t="str">
        <f>'Fun Patches'!C26</f>
        <v>&lt;LIST PATCH HERE&gt;</v>
      </c>
      <c r="F162" s="587"/>
      <c r="G162" s="379" t="str">
        <f>IF('Fun Patches'!P26="A","A"," ")</f>
        <v xml:space="preserve"> </v>
      </c>
      <c r="I162" s="380" t="str">
        <f>'Council Own'!B30</f>
        <v>&lt;&lt;List Badge Here&gt;&gt;</v>
      </c>
      <c r="J162" s="380"/>
      <c r="K162" s="380"/>
      <c r="M162" s="380" t="str">
        <f>'Council Own'!B78</f>
        <v>&lt;&lt;List Badge Here&gt;&gt;</v>
      </c>
      <c r="N162" s="380"/>
      <c r="O162" s="380"/>
      <c r="Q162" s="380" t="str">
        <f>'Council Own'!B126</f>
        <v>&lt;&lt;List Badge Here&gt;&gt;</v>
      </c>
      <c r="R162" s="380"/>
      <c r="S162" s="380"/>
    </row>
    <row r="163" spans="5:19" x14ac:dyDescent="0.2">
      <c r="E163" s="586" t="str">
        <f>'Fun Patches'!C27</f>
        <v>&lt;LIST PATCH HERE&gt;</v>
      </c>
      <c r="F163" s="587"/>
      <c r="G163" s="379" t="str">
        <f>IF('Fun Patches'!P27="A","A"," ")</f>
        <v xml:space="preserve"> </v>
      </c>
      <c r="I163" s="369">
        <v>1</v>
      </c>
      <c r="J163" s="418" t="str">
        <f>'Council Own'!C31</f>
        <v>&lt;List Requirement Here&gt;</v>
      </c>
      <c r="K163" s="379" t="str">
        <f>IF('Council Own'!P31="A","A"," ")</f>
        <v xml:space="preserve"> </v>
      </c>
      <c r="M163" s="369">
        <v>1</v>
      </c>
      <c r="N163" s="418" t="str">
        <f>'Council Own'!C79</f>
        <v>&lt;List Requirement Here&gt;</v>
      </c>
      <c r="O163" s="379" t="str">
        <f>IF('Council Own'!P79="A","A"," ")</f>
        <v xml:space="preserve"> </v>
      </c>
      <c r="Q163" s="369">
        <v>1</v>
      </c>
      <c r="R163" s="418" t="str">
        <f>'Council Own'!C127</f>
        <v>&lt;List Requirement Here&gt;</v>
      </c>
      <c r="S163" s="379" t="str">
        <f>IF('Council Own'!P127="A","A"," ")</f>
        <v xml:space="preserve"> </v>
      </c>
    </row>
    <row r="164" spans="5:19" x14ac:dyDescent="0.2">
      <c r="E164" s="586" t="str">
        <f>'Fun Patches'!C28</f>
        <v>&lt;LIST PATCH HERE&gt;</v>
      </c>
      <c r="F164" s="587"/>
      <c r="G164" s="379" t="str">
        <f>IF('Fun Patches'!P28="A","A"," ")</f>
        <v xml:space="preserve"> </v>
      </c>
      <c r="I164" s="369"/>
      <c r="J164" s="418" t="str">
        <f>'Council Own'!C32</f>
        <v>&lt;List Requirement Here&gt;</v>
      </c>
      <c r="K164" s="379" t="str">
        <f>IF('Council Own'!P32="A","A"," ")</f>
        <v xml:space="preserve"> </v>
      </c>
      <c r="M164" s="369"/>
      <c r="N164" s="418" t="str">
        <f>'Council Own'!C80</f>
        <v>&lt;List Requirement Here&gt;</v>
      </c>
      <c r="O164" s="379" t="str">
        <f>IF('Council Own'!P80="A","A"," ")</f>
        <v xml:space="preserve"> </v>
      </c>
      <c r="Q164" s="369"/>
      <c r="R164" s="418" t="str">
        <f>'Council Own'!C128</f>
        <v>&lt;List Requirement Here&gt;</v>
      </c>
      <c r="S164" s="379" t="str">
        <f>IF('Council Own'!P128="A","A"," ")</f>
        <v xml:space="preserve"> </v>
      </c>
    </row>
    <row r="165" spans="5:19" x14ac:dyDescent="0.2">
      <c r="E165" s="586" t="str">
        <f>'Fun Patches'!C29</f>
        <v>&lt;LIST PATCH HERE&gt;</v>
      </c>
      <c r="F165" s="587"/>
      <c r="G165" s="379" t="str">
        <f>IF('Fun Patches'!P29="A","A"," ")</f>
        <v xml:space="preserve"> </v>
      </c>
      <c r="I165" s="369"/>
      <c r="J165" s="418" t="str">
        <f>'Council Own'!C33</f>
        <v>&lt;List Requirement Here&gt;</v>
      </c>
      <c r="K165" s="379" t="str">
        <f>IF('Council Own'!P33="A","A"," ")</f>
        <v xml:space="preserve"> </v>
      </c>
      <c r="M165" s="369"/>
      <c r="N165" s="418" t="str">
        <f>'Council Own'!C81</f>
        <v>&lt;List Requirement Here&gt;</v>
      </c>
      <c r="O165" s="379" t="str">
        <f>IF('Council Own'!P81="A","A"," ")</f>
        <v xml:space="preserve"> </v>
      </c>
      <c r="Q165" s="369"/>
      <c r="R165" s="418" t="str">
        <f>'Council Own'!C129</f>
        <v>&lt;List Requirement Here&gt;</v>
      </c>
      <c r="S165" s="379" t="str">
        <f>IF('Council Own'!P129="A","A"," ")</f>
        <v xml:space="preserve"> </v>
      </c>
    </row>
    <row r="166" spans="5:19" x14ac:dyDescent="0.2">
      <c r="E166" s="586" t="str">
        <f>'Fun Patches'!C30</f>
        <v>&lt;LIST PATCH HERE&gt;</v>
      </c>
      <c r="F166" s="587"/>
      <c r="G166" s="379" t="str">
        <f>IF('Fun Patches'!P30="A","A"," ")</f>
        <v xml:space="preserve"> </v>
      </c>
      <c r="I166" s="369"/>
      <c r="J166" s="418" t="str">
        <f>'Council Own'!C34</f>
        <v>&lt;List Requirement Here&gt;</v>
      </c>
      <c r="K166" s="379" t="str">
        <f>IF('Council Own'!P34="A","A"," ")</f>
        <v xml:space="preserve"> </v>
      </c>
      <c r="M166" s="369"/>
      <c r="N166" s="418" t="str">
        <f>'Council Own'!C82</f>
        <v>&lt;List Requirement Here&gt;</v>
      </c>
      <c r="O166" s="379" t="str">
        <f>IF('Council Own'!P82="A","A"," ")</f>
        <v xml:space="preserve"> </v>
      </c>
      <c r="Q166" s="369"/>
      <c r="R166" s="418" t="str">
        <f>'Council Own'!C130</f>
        <v>&lt;List Requirement Here&gt;</v>
      </c>
      <c r="S166" s="379" t="str">
        <f>IF('Council Own'!P130="A","A"," ")</f>
        <v xml:space="preserve"> </v>
      </c>
    </row>
    <row r="167" spans="5:19" x14ac:dyDescent="0.2">
      <c r="E167" s="586" t="str">
        <f>'Fun Patches'!C31</f>
        <v>&lt;LIST PATCH HERE&gt;</v>
      </c>
      <c r="F167" s="587"/>
      <c r="G167" s="379" t="str">
        <f>IF('Fun Patches'!P31="A","A"," ")</f>
        <v xml:space="preserve"> </v>
      </c>
      <c r="I167" s="369">
        <v>2</v>
      </c>
      <c r="J167" s="418" t="str">
        <f>'Council Own'!C35</f>
        <v>&lt;List Requirement Here&gt;</v>
      </c>
      <c r="K167" s="379" t="str">
        <f>IF('Council Own'!P35="A","A"," ")</f>
        <v xml:space="preserve"> </v>
      </c>
      <c r="M167" s="369">
        <v>2</v>
      </c>
      <c r="N167" s="418" t="str">
        <f>'Council Own'!C83</f>
        <v>&lt;List Requirement Here&gt;</v>
      </c>
      <c r="O167" s="379" t="str">
        <f>IF('Council Own'!P83="A","A"," ")</f>
        <v xml:space="preserve"> </v>
      </c>
      <c r="Q167" s="369">
        <v>2</v>
      </c>
      <c r="R167" s="418" t="str">
        <f>'Council Own'!C131</f>
        <v>&lt;List Requirement Here&gt;</v>
      </c>
      <c r="S167" s="379" t="str">
        <f>IF('Council Own'!P131="A","A"," ")</f>
        <v xml:space="preserve"> </v>
      </c>
    </row>
    <row r="168" spans="5:19" x14ac:dyDescent="0.2">
      <c r="E168" s="586" t="str">
        <f>'Fun Patches'!C32</f>
        <v>&lt;LIST PATCH HERE&gt;</v>
      </c>
      <c r="F168" s="587"/>
      <c r="G168" s="379" t="str">
        <f>IF('Fun Patches'!P32="A","A"," ")</f>
        <v xml:space="preserve"> </v>
      </c>
      <c r="I168" s="369"/>
      <c r="J168" s="418" t="str">
        <f>'Council Own'!C36</f>
        <v>&lt;List Requirement Here&gt;</v>
      </c>
      <c r="K168" s="379" t="str">
        <f>IF('Council Own'!P36="A","A"," ")</f>
        <v xml:space="preserve"> </v>
      </c>
      <c r="M168" s="369"/>
      <c r="N168" s="418" t="str">
        <f>'Council Own'!C84</f>
        <v>&lt;List Requirement Here&gt;</v>
      </c>
      <c r="O168" s="379" t="str">
        <f>IF('Council Own'!P84="A","A"," ")</f>
        <v xml:space="preserve"> </v>
      </c>
      <c r="Q168" s="369"/>
      <c r="R168" s="418" t="str">
        <f>'Council Own'!C132</f>
        <v>&lt;List Requirement Here&gt;</v>
      </c>
      <c r="S168" s="379" t="str">
        <f>IF('Council Own'!P132="A","A"," ")</f>
        <v xml:space="preserve"> </v>
      </c>
    </row>
    <row r="169" spans="5:19" x14ac:dyDescent="0.2">
      <c r="E169" s="586" t="str">
        <f>'Fun Patches'!C33</f>
        <v>&lt;LIST PATCH HERE&gt;</v>
      </c>
      <c r="F169" s="587"/>
      <c r="G169" s="379" t="str">
        <f>IF('Fun Patches'!P33="A","A"," ")</f>
        <v xml:space="preserve"> </v>
      </c>
      <c r="I169" s="369"/>
      <c r="J169" s="418" t="str">
        <f>'Council Own'!C37</f>
        <v>&lt;List Requirement Here&gt;</v>
      </c>
      <c r="K169" s="379" t="str">
        <f>IF('Council Own'!P37="A","A"," ")</f>
        <v xml:space="preserve"> </v>
      </c>
      <c r="M169" s="369"/>
      <c r="N169" s="418" t="str">
        <f>'Council Own'!C85</f>
        <v>&lt;List Requirement Here&gt;</v>
      </c>
      <c r="O169" s="379" t="str">
        <f>IF('Council Own'!P85="A","A"," ")</f>
        <v xml:space="preserve"> </v>
      </c>
      <c r="Q169" s="369"/>
      <c r="R169" s="418" t="str">
        <f>'Council Own'!C133</f>
        <v>&lt;List Requirement Here&gt;</v>
      </c>
      <c r="S169" s="379" t="str">
        <f>IF('Council Own'!P133="A","A"," ")</f>
        <v xml:space="preserve"> </v>
      </c>
    </row>
    <row r="170" spans="5:19" x14ac:dyDescent="0.2">
      <c r="E170" s="586" t="str">
        <f>'Fun Patches'!C34</f>
        <v>&lt;LIST PATCH HERE&gt;</v>
      </c>
      <c r="F170" s="587"/>
      <c r="G170" s="379" t="str">
        <f>IF('Fun Patches'!P34="A","A"," ")</f>
        <v xml:space="preserve"> </v>
      </c>
      <c r="I170" s="369"/>
      <c r="J170" s="418" t="str">
        <f>'Council Own'!C38</f>
        <v>&lt;List Requirement Here&gt;</v>
      </c>
      <c r="K170" s="379" t="str">
        <f>IF('Council Own'!P38="A","A"," ")</f>
        <v xml:space="preserve"> </v>
      </c>
      <c r="M170" s="369"/>
      <c r="N170" s="418" t="str">
        <f>'Council Own'!C86</f>
        <v>&lt;List Requirement Here&gt;</v>
      </c>
      <c r="O170" s="379" t="str">
        <f>IF('Council Own'!P86="A","A"," ")</f>
        <v xml:space="preserve"> </v>
      </c>
      <c r="Q170" s="369"/>
      <c r="R170" s="418" t="str">
        <f>'Council Own'!C134</f>
        <v>&lt;List Requirement Here&gt;</v>
      </c>
      <c r="S170" s="379" t="str">
        <f>IF('Council Own'!P134="A","A"," ")</f>
        <v xml:space="preserve"> </v>
      </c>
    </row>
    <row r="171" spans="5:19" x14ac:dyDescent="0.2">
      <c r="E171" s="586" t="str">
        <f>'Fun Patches'!C35</f>
        <v>&lt;LIST PATCH HERE&gt;</v>
      </c>
      <c r="F171" s="587"/>
      <c r="G171" s="379" t="str">
        <f>IF('Fun Patches'!P35="A","A"," ")</f>
        <v xml:space="preserve"> </v>
      </c>
      <c r="I171" s="369">
        <v>3</v>
      </c>
      <c r="J171" s="418" t="str">
        <f>'Council Own'!C39</f>
        <v>&lt;List Requirement Here&gt;</v>
      </c>
      <c r="K171" s="379" t="str">
        <f>IF('Council Own'!P39="A","A"," ")</f>
        <v xml:space="preserve"> </v>
      </c>
      <c r="M171" s="369">
        <v>3</v>
      </c>
      <c r="N171" s="418" t="str">
        <f>'Council Own'!C87</f>
        <v>&lt;List Requirement Here&gt;</v>
      </c>
      <c r="O171" s="379" t="str">
        <f>IF('Council Own'!P87="A","A"," ")</f>
        <v xml:space="preserve"> </v>
      </c>
      <c r="Q171" s="369">
        <v>3</v>
      </c>
      <c r="R171" s="418" t="str">
        <f>'Council Own'!C135</f>
        <v>&lt;List Requirement Here&gt;</v>
      </c>
      <c r="S171" s="379" t="str">
        <f>IF('Council Own'!P135="A","A"," ")</f>
        <v xml:space="preserve"> </v>
      </c>
    </row>
    <row r="172" spans="5:19" ht="12.75" customHeight="1" x14ac:dyDescent="0.2">
      <c r="E172" s="586" t="str">
        <f>'Fun Patches'!C36</f>
        <v>&lt;LIST PATCH HERE&gt;</v>
      </c>
      <c r="F172" s="587"/>
      <c r="G172" s="379" t="str">
        <f>IF('Fun Patches'!P36="A","A"," ")</f>
        <v xml:space="preserve"> </v>
      </c>
      <c r="I172" s="369"/>
      <c r="J172" s="418" t="str">
        <f>'Council Own'!C40</f>
        <v>&lt;List Requirement Here&gt;</v>
      </c>
      <c r="K172" s="379" t="str">
        <f>IF('Council Own'!P40="A","A"," ")</f>
        <v xml:space="preserve"> </v>
      </c>
      <c r="M172" s="369"/>
      <c r="N172" s="418" t="str">
        <f>'Council Own'!C88</f>
        <v>&lt;List Requirement Here&gt;</v>
      </c>
      <c r="O172" s="379" t="str">
        <f>IF('Council Own'!P88="A","A"," ")</f>
        <v xml:space="preserve"> </v>
      </c>
      <c r="Q172" s="369"/>
      <c r="R172" s="418" t="str">
        <f>'Council Own'!C136</f>
        <v>&lt;List Requirement Here&gt;</v>
      </c>
      <c r="S172" s="379" t="str">
        <f>IF('Council Own'!P136="A","A"," ")</f>
        <v xml:space="preserve"> </v>
      </c>
    </row>
    <row r="173" spans="5:19" ht="12.75" customHeight="1" x14ac:dyDescent="0.2">
      <c r="E173" s="586" t="str">
        <f>'Fun Patches'!C37</f>
        <v>&lt;LIST PATCH HERE&gt;</v>
      </c>
      <c r="F173" s="587"/>
      <c r="G173" s="379" t="str">
        <f>IF('Fun Patches'!P37="A","A"," ")</f>
        <v xml:space="preserve"> </v>
      </c>
      <c r="I173" s="369"/>
      <c r="J173" s="418" t="str">
        <f>'Council Own'!C41</f>
        <v>&lt;List Requirement Here&gt;</v>
      </c>
      <c r="K173" s="379" t="str">
        <f>IF('Council Own'!P41="A","A"," ")</f>
        <v xml:space="preserve"> </v>
      </c>
      <c r="M173" s="369"/>
      <c r="N173" s="418" t="str">
        <f>'Council Own'!C89</f>
        <v>&lt;List Requirement Here&gt;</v>
      </c>
      <c r="O173" s="379" t="str">
        <f>IF('Council Own'!P89="A","A"," ")</f>
        <v xml:space="preserve"> </v>
      </c>
      <c r="Q173" s="369"/>
      <c r="R173" s="418" t="str">
        <f>'Council Own'!C137</f>
        <v>&lt;List Requirement Here&gt;</v>
      </c>
      <c r="S173" s="379" t="str">
        <f>IF('Council Own'!P137="A","A"," ")</f>
        <v xml:space="preserve"> </v>
      </c>
    </row>
    <row r="174" spans="5:19" x14ac:dyDescent="0.2">
      <c r="E174" s="586" t="str">
        <f>'Fun Patches'!C38</f>
        <v>&lt;LIST PATCH HERE&gt;</v>
      </c>
      <c r="F174" s="587"/>
      <c r="G174" s="379" t="str">
        <f>IF('Fun Patches'!P38="A","A"," ")</f>
        <v xml:space="preserve"> </v>
      </c>
      <c r="I174" s="369"/>
      <c r="J174" s="418" t="str">
        <f>'Council Own'!C42</f>
        <v>&lt;List Requirement Here&gt;</v>
      </c>
      <c r="K174" s="379" t="str">
        <f>IF('Council Own'!P42="A","A"," ")</f>
        <v xml:space="preserve"> </v>
      </c>
      <c r="M174" s="369"/>
      <c r="N174" s="418" t="str">
        <f>'Council Own'!C90</f>
        <v>&lt;List Requirement Here&gt;</v>
      </c>
      <c r="O174" s="379" t="str">
        <f>IF('Council Own'!P90="A","A"," ")</f>
        <v xml:space="preserve"> </v>
      </c>
      <c r="Q174" s="369"/>
      <c r="R174" s="418" t="str">
        <f>'Council Own'!C138</f>
        <v>&lt;List Requirement Here&gt;</v>
      </c>
      <c r="S174" s="379" t="str">
        <f>IF('Council Own'!P138="A","A"," ")</f>
        <v xml:space="preserve"> </v>
      </c>
    </row>
    <row r="175" spans="5:19" x14ac:dyDescent="0.2">
      <c r="E175" s="586" t="str">
        <f>'Fun Patches'!C39</f>
        <v>&lt;LIST PATCH HERE&gt;</v>
      </c>
      <c r="F175" s="587"/>
      <c r="G175" s="379" t="str">
        <f>IF('Fun Patches'!P39="A","A"," ")</f>
        <v xml:space="preserve"> </v>
      </c>
      <c r="I175" s="369">
        <v>4</v>
      </c>
      <c r="J175" s="418" t="str">
        <f>'Council Own'!C43</f>
        <v>&lt;List Requirement Here&gt;</v>
      </c>
      <c r="K175" s="379" t="str">
        <f>IF('Council Own'!P43="A","A"," ")</f>
        <v xml:space="preserve"> </v>
      </c>
      <c r="M175" s="369">
        <v>4</v>
      </c>
      <c r="N175" s="418" t="str">
        <f>'Council Own'!C91</f>
        <v>&lt;List Requirement Here&gt;</v>
      </c>
      <c r="O175" s="379" t="str">
        <f>IF('Council Own'!P91="A","A"," ")</f>
        <v xml:space="preserve"> </v>
      </c>
      <c r="Q175" s="369">
        <v>4</v>
      </c>
      <c r="R175" s="418" t="str">
        <f>'Council Own'!C139</f>
        <v>&lt;List Requirement Here&gt;</v>
      </c>
      <c r="S175" s="379" t="str">
        <f>IF('Council Own'!P139="A","A"," ")</f>
        <v xml:space="preserve"> </v>
      </c>
    </row>
    <row r="176" spans="5:19" x14ac:dyDescent="0.2">
      <c r="E176" s="586" t="str">
        <f>'Fun Patches'!C40</f>
        <v>&lt;LIST PATCH HERE&gt;</v>
      </c>
      <c r="F176" s="587"/>
      <c r="G176" s="379" t="str">
        <f>IF('Fun Patches'!P40="A","A"," ")</f>
        <v xml:space="preserve"> </v>
      </c>
      <c r="I176" s="369"/>
      <c r="J176" s="418" t="str">
        <f>'Council Own'!C44</f>
        <v>&lt;List Requirement Here&gt;</v>
      </c>
      <c r="K176" s="379" t="str">
        <f>IF('Council Own'!P44="A","A"," ")</f>
        <v xml:space="preserve"> </v>
      </c>
      <c r="M176" s="369"/>
      <c r="N176" s="418" t="str">
        <f>'Council Own'!C92</f>
        <v>&lt;List Requirement Here&gt;</v>
      </c>
      <c r="O176" s="379" t="str">
        <f>IF('Council Own'!P92="A","A"," ")</f>
        <v xml:space="preserve"> </v>
      </c>
      <c r="Q176" s="369"/>
      <c r="R176" s="418" t="str">
        <f>'Council Own'!C140</f>
        <v>&lt;List Requirement Here&gt;</v>
      </c>
      <c r="S176" s="379" t="str">
        <f>IF('Council Own'!P140="A","A"," ")</f>
        <v xml:space="preserve"> </v>
      </c>
    </row>
    <row r="177" spans="1:19" x14ac:dyDescent="0.2">
      <c r="E177" s="586" t="str">
        <f>'Fun Patches'!C41</f>
        <v>&lt;LIST PATCH HERE&gt;</v>
      </c>
      <c r="F177" s="587"/>
      <c r="G177" s="379" t="str">
        <f>IF('Fun Patches'!P41="A","A"," ")</f>
        <v xml:space="preserve"> </v>
      </c>
      <c r="I177" s="369"/>
      <c r="J177" s="418" t="str">
        <f>'Council Own'!C45</f>
        <v>&lt;List Requirement Here&gt;</v>
      </c>
      <c r="K177" s="379" t="str">
        <f>IF('Council Own'!P45="A","A"," ")</f>
        <v xml:space="preserve"> </v>
      </c>
      <c r="M177" s="369"/>
      <c r="N177" s="418" t="str">
        <f>'Council Own'!C93</f>
        <v>&lt;List Requirement Here&gt;</v>
      </c>
      <c r="O177" s="379" t="str">
        <f>IF('Council Own'!P93="A","A"," ")</f>
        <v xml:space="preserve"> </v>
      </c>
      <c r="Q177" s="369"/>
      <c r="R177" s="418" t="str">
        <f>'Council Own'!C141</f>
        <v>&lt;List Requirement Here&gt;</v>
      </c>
      <c r="S177" s="379" t="str">
        <f>IF('Council Own'!P141="A","A"," ")</f>
        <v xml:space="preserve"> </v>
      </c>
    </row>
    <row r="178" spans="1:19" x14ac:dyDescent="0.2">
      <c r="E178" s="586" t="str">
        <f>'Fun Patches'!C42</f>
        <v>&lt;LIST PATCH HERE&gt;</v>
      </c>
      <c r="F178" s="587"/>
      <c r="G178" s="379" t="str">
        <f>IF('Fun Patches'!P42="A","A"," ")</f>
        <v xml:space="preserve"> </v>
      </c>
      <c r="I178" s="369"/>
      <c r="J178" s="418" t="str">
        <f>'Council Own'!C46</f>
        <v>&lt;List Requirement Here&gt;</v>
      </c>
      <c r="K178" s="379" t="str">
        <f>IF('Council Own'!P46="A","A"," ")</f>
        <v xml:space="preserve"> </v>
      </c>
      <c r="M178" s="369"/>
      <c r="N178" s="418" t="str">
        <f>'Council Own'!C94</f>
        <v>&lt;List Requirement Here&gt;</v>
      </c>
      <c r="O178" s="379" t="str">
        <f>IF('Council Own'!P94="A","A"," ")</f>
        <v xml:space="preserve"> </v>
      </c>
      <c r="Q178" s="369"/>
      <c r="R178" s="418" t="str">
        <f>'Council Own'!C142</f>
        <v>&lt;List Requirement Here&gt;</v>
      </c>
      <c r="S178" s="379" t="str">
        <f>IF('Council Own'!P142="A","A"," ")</f>
        <v xml:space="preserve"> </v>
      </c>
    </row>
    <row r="179" spans="1:19" x14ac:dyDescent="0.2">
      <c r="E179" s="586" t="str">
        <f>'Fun Patches'!C43</f>
        <v>&lt;LIST PATCH HERE&gt;</v>
      </c>
      <c r="F179" s="587"/>
      <c r="G179" s="379" t="str">
        <f>IF('Fun Patches'!P43="A","A"," ")</f>
        <v xml:space="preserve"> </v>
      </c>
      <c r="I179" s="369">
        <v>5</v>
      </c>
      <c r="J179" s="418" t="str">
        <f>'Council Own'!C47</f>
        <v>&lt;List Requirement Here&gt;</v>
      </c>
      <c r="K179" s="379" t="str">
        <f>IF('Council Own'!P47="A","A"," ")</f>
        <v xml:space="preserve"> </v>
      </c>
      <c r="M179" s="369">
        <v>5</v>
      </c>
      <c r="N179" s="418" t="str">
        <f>'Council Own'!C95</f>
        <v>&lt;List Requirement Here&gt;</v>
      </c>
      <c r="O179" s="379" t="str">
        <f>IF('Council Own'!P95="A","A"," ")</f>
        <v xml:space="preserve"> </v>
      </c>
      <c r="Q179" s="369">
        <v>5</v>
      </c>
      <c r="R179" s="418" t="str">
        <f>'Council Own'!C143</f>
        <v>&lt;List Requirement Here&gt;</v>
      </c>
      <c r="S179" s="379" t="str">
        <f>IF('Council Own'!P143="A","A"," ")</f>
        <v xml:space="preserve"> </v>
      </c>
    </row>
    <row r="180" spans="1:19" x14ac:dyDescent="0.2">
      <c r="E180" s="586" t="str">
        <f>'Fun Patches'!C44</f>
        <v>&lt;LIST PATCH HERE&gt;</v>
      </c>
      <c r="F180" s="587"/>
      <c r="G180" s="379" t="str">
        <f>IF('Fun Patches'!P44="A","A"," ")</f>
        <v xml:space="preserve"> </v>
      </c>
      <c r="I180" s="369"/>
      <c r="J180" s="418" t="str">
        <f>'Council Own'!C48</f>
        <v>&lt;List Requirement Here&gt;</v>
      </c>
      <c r="K180" s="379" t="str">
        <f>IF('Council Own'!P48="A","A"," ")</f>
        <v xml:space="preserve"> </v>
      </c>
      <c r="M180" s="369"/>
      <c r="N180" s="418" t="str">
        <f>'Council Own'!C96</f>
        <v>&lt;List Requirement Here&gt;</v>
      </c>
      <c r="O180" s="379" t="str">
        <f>IF('Council Own'!P96="A","A"," ")</f>
        <v xml:space="preserve"> </v>
      </c>
      <c r="Q180" s="369"/>
      <c r="R180" s="418" t="str">
        <f>'Council Own'!C144</f>
        <v>&lt;List Requirement Here&gt;</v>
      </c>
      <c r="S180" s="379" t="str">
        <f>IF('Council Own'!P144="A","A"," ")</f>
        <v xml:space="preserve"> </v>
      </c>
    </row>
    <row r="181" spans="1:19" x14ac:dyDescent="0.2">
      <c r="E181" s="586" t="str">
        <f>'Fun Patches'!C45</f>
        <v>&lt;LIST PATCH HERE&gt;</v>
      </c>
      <c r="F181" s="587"/>
      <c r="G181" s="379" t="str">
        <f>IF('Fun Patches'!P45="A","A"," ")</f>
        <v xml:space="preserve"> </v>
      </c>
      <c r="I181" s="369"/>
      <c r="J181" s="418" t="str">
        <f>'Council Own'!C49</f>
        <v>&lt;List Requirement Here&gt;</v>
      </c>
      <c r="K181" s="379" t="str">
        <f>IF('Council Own'!P49="A","A"," ")</f>
        <v xml:space="preserve"> </v>
      </c>
      <c r="M181" s="369"/>
      <c r="N181" s="418" t="str">
        <f>'Council Own'!C97</f>
        <v>&lt;List Requirement Here&gt;</v>
      </c>
      <c r="O181" s="379" t="str">
        <f>IF('Council Own'!P97="A","A"," ")</f>
        <v xml:space="preserve"> </v>
      </c>
      <c r="Q181" s="369"/>
      <c r="R181" s="418" t="str">
        <f>'Council Own'!C145</f>
        <v>&lt;List Requirement Here&gt;</v>
      </c>
      <c r="S181" s="379" t="str">
        <f>IF('Council Own'!P145="A","A"," ")</f>
        <v xml:space="preserve"> </v>
      </c>
    </row>
    <row r="182" spans="1:19" x14ac:dyDescent="0.2">
      <c r="E182" s="586" t="str">
        <f>'Fun Patches'!C46</f>
        <v>&lt;LIST PATCH HERE&gt;</v>
      </c>
      <c r="F182" s="587"/>
      <c r="G182" s="379" t="str">
        <f>IF('Fun Patches'!P46="A","A"," ")</f>
        <v xml:space="preserve"> </v>
      </c>
      <c r="I182" s="369"/>
      <c r="J182" s="418" t="str">
        <f>'Council Own'!C50</f>
        <v>&lt;List Requirement Here&gt;</v>
      </c>
      <c r="K182" s="379" t="str">
        <f>IF('Council Own'!P50="A","A"," ")</f>
        <v xml:space="preserve"> </v>
      </c>
      <c r="M182" s="369"/>
      <c r="N182" s="418" t="str">
        <f>'Council Own'!C98</f>
        <v>&lt;List Requirement Here&gt;</v>
      </c>
      <c r="O182" s="379" t="str">
        <f>IF('Council Own'!P98="A","A"," ")</f>
        <v xml:space="preserve"> </v>
      </c>
      <c r="Q182" s="369"/>
      <c r="R182" s="418" t="str">
        <f>'Council Own'!C146</f>
        <v>&lt;List Requirement Here&gt;</v>
      </c>
      <c r="S182" s="379" t="str">
        <f>IF('Council Own'!P146="A","A"," ")</f>
        <v xml:space="preserve"> </v>
      </c>
    </row>
    <row r="183" spans="1:19" x14ac:dyDescent="0.2">
      <c r="E183" s="588" t="str">
        <f>'Fun Patches'!C47</f>
        <v>&lt;LIST PATCH HERE&gt;</v>
      </c>
      <c r="F183" s="589"/>
      <c r="G183" s="372" t="str">
        <f>IF('Fun Patches'!P47="A","A"," ")</f>
        <v xml:space="preserve"> </v>
      </c>
      <c r="I183" s="416"/>
      <c r="J183" s="385"/>
      <c r="K183" s="425"/>
    </row>
    <row r="184" spans="1:19" x14ac:dyDescent="0.2">
      <c r="E184" s="586" t="str">
        <f>'Fun Patches'!C48</f>
        <v>&lt;LIST PATCH HERE&gt;</v>
      </c>
      <c r="F184" s="587"/>
      <c r="G184" s="379" t="str">
        <f>IF('Fun Patches'!P48="A","A"," ")</f>
        <v xml:space="preserve"> </v>
      </c>
      <c r="I184" s="416"/>
      <c r="J184" s="385"/>
      <c r="K184" s="425"/>
    </row>
    <row r="185" spans="1:19" x14ac:dyDescent="0.2">
      <c r="E185" s="586" t="str">
        <f>'Fun Patches'!C49</f>
        <v>&lt;LIST PATCH HERE&gt;</v>
      </c>
      <c r="F185" s="587"/>
      <c r="G185" s="379" t="str">
        <f>IF('Fun Patches'!P49="A","A"," ")</f>
        <v xml:space="preserve"> </v>
      </c>
      <c r="I185" s="416"/>
      <c r="J185" s="385"/>
      <c r="K185" s="425"/>
    </row>
    <row r="186" spans="1:19" x14ac:dyDescent="0.2">
      <c r="A186" s="578" t="s">
        <v>81</v>
      </c>
      <c r="B186" s="579"/>
      <c r="C186" s="579"/>
      <c r="E186" s="586" t="str">
        <f>'Fun Patches'!C50</f>
        <v>&lt;LIST PATCH HERE&gt;</v>
      </c>
      <c r="F186" s="587"/>
      <c r="G186" s="379" t="str">
        <f>IF('Fun Patches'!P50="A","A"," ")</f>
        <v xml:space="preserve"> </v>
      </c>
      <c r="I186" s="416"/>
      <c r="J186" s="385"/>
      <c r="K186" s="425"/>
    </row>
    <row r="187" spans="1:19" x14ac:dyDescent="0.2">
      <c r="A187" s="580" t="s">
        <v>78</v>
      </c>
      <c r="B187" s="581"/>
      <c r="C187" s="582"/>
      <c r="E187" s="586" t="str">
        <f>'Fun Patches'!C51</f>
        <v>&lt;LIST PATCH HERE&gt;</v>
      </c>
      <c r="F187" s="587"/>
      <c r="G187" s="379" t="str">
        <f>IF('Fun Patches'!P51="A","A"," ")</f>
        <v xml:space="preserve"> </v>
      </c>
      <c r="I187" s="416"/>
      <c r="J187" s="385"/>
      <c r="K187" s="425"/>
    </row>
    <row r="188" spans="1:19" x14ac:dyDescent="0.2">
      <c r="A188" s="580" t="s">
        <v>79</v>
      </c>
      <c r="B188" s="581"/>
      <c r="C188" s="582"/>
      <c r="E188" s="586" t="str">
        <f>'Fun Patches'!C52</f>
        <v>&lt;LIST PATCH HERE&gt;</v>
      </c>
      <c r="F188" s="587"/>
      <c r="G188" s="379" t="str">
        <f>IF('Fun Patches'!P52="A","A"," ")</f>
        <v xml:space="preserve"> </v>
      </c>
      <c r="I188" s="416"/>
      <c r="J188" s="385"/>
      <c r="K188" s="425"/>
    </row>
    <row r="189" spans="1:19" x14ac:dyDescent="0.2">
      <c r="A189" s="595" t="s">
        <v>80</v>
      </c>
      <c r="B189" s="596"/>
      <c r="C189" s="597"/>
      <c r="E189" s="586" t="str">
        <f>'Fun Patches'!C53</f>
        <v>&lt;LIST PATCH HERE&gt;</v>
      </c>
      <c r="F189" s="587"/>
      <c r="G189" s="379" t="str">
        <f>IF('Fun Patches'!P53="A","A"," ")</f>
        <v xml:space="preserve"> </v>
      </c>
      <c r="J189" s="376"/>
      <c r="K189" s="376"/>
    </row>
    <row r="190" spans="1:19" x14ac:dyDescent="0.2">
      <c r="E190" s="586" t="str">
        <f>'Fun Patches'!C54</f>
        <v>&lt;LIST PATCH HERE&gt;</v>
      </c>
      <c r="F190" s="587"/>
      <c r="G190" s="379" t="str">
        <f>IF('Fun Patches'!P54="A","A"," ")</f>
        <v xml:space="preserve"> </v>
      </c>
    </row>
    <row r="191" spans="1:19" x14ac:dyDescent="0.2">
      <c r="E191" s="416"/>
      <c r="F191" s="385"/>
      <c r="G191" s="425"/>
    </row>
    <row r="222" spans="1:3" x14ac:dyDescent="0.2">
      <c r="A222" s="424"/>
      <c r="B222" s="424"/>
      <c r="C222" s="424"/>
    </row>
    <row r="225" spans="1:3" x14ac:dyDescent="0.2">
      <c r="A225" s="424"/>
      <c r="B225" s="424"/>
      <c r="C225" s="424"/>
    </row>
    <row r="226" spans="1:3" x14ac:dyDescent="0.2">
      <c r="A226" s="424"/>
      <c r="B226" s="424"/>
      <c r="C226" s="424"/>
    </row>
    <row r="227" spans="1:3" x14ac:dyDescent="0.2">
      <c r="A227" s="424"/>
      <c r="B227" s="424"/>
      <c r="C227" s="424"/>
    </row>
    <row r="228" spans="1:3" x14ac:dyDescent="0.2">
      <c r="A228" s="424"/>
      <c r="B228" s="424"/>
      <c r="C228" s="424"/>
    </row>
    <row r="229" spans="1:3" x14ac:dyDescent="0.2">
      <c r="A229" s="424"/>
      <c r="B229" s="424"/>
      <c r="C229" s="424"/>
    </row>
  </sheetData>
  <sheetProtection password="EB7E" sheet="1" objects="1" scenarios="1" selectLockedCells="1" selectUnlockedCells="1"/>
  <mergeCells count="178">
    <mergeCell ref="A188:C188"/>
    <mergeCell ref="E188:F188"/>
    <mergeCell ref="A189:C189"/>
    <mergeCell ref="E189:F189"/>
    <mergeCell ref="E190:F190"/>
    <mergeCell ref="E183:F183"/>
    <mergeCell ref="E184:F184"/>
    <mergeCell ref="E185:F185"/>
    <mergeCell ref="A186:C186"/>
    <mergeCell ref="E186:F186"/>
    <mergeCell ref="A187:C187"/>
    <mergeCell ref="E187:F187"/>
    <mergeCell ref="E177:F177"/>
    <mergeCell ref="E178:F178"/>
    <mergeCell ref="E179:F179"/>
    <mergeCell ref="E180:F180"/>
    <mergeCell ref="E181:F181"/>
    <mergeCell ref="E182:F182"/>
    <mergeCell ref="E171:F171"/>
    <mergeCell ref="E172:F172"/>
    <mergeCell ref="E173:F173"/>
    <mergeCell ref="E174:F174"/>
    <mergeCell ref="E175:F175"/>
    <mergeCell ref="E176:F176"/>
    <mergeCell ref="E165:F165"/>
    <mergeCell ref="E166:F166"/>
    <mergeCell ref="E167:F167"/>
    <mergeCell ref="E168:F168"/>
    <mergeCell ref="E169:F169"/>
    <mergeCell ref="E170:F170"/>
    <mergeCell ref="E159:F159"/>
    <mergeCell ref="E160:F160"/>
    <mergeCell ref="E161:F161"/>
    <mergeCell ref="E162:F162"/>
    <mergeCell ref="E163:F163"/>
    <mergeCell ref="E164:F164"/>
    <mergeCell ref="E153:F153"/>
    <mergeCell ref="E154:F154"/>
    <mergeCell ref="E155:F155"/>
    <mergeCell ref="E156:F156"/>
    <mergeCell ref="E157:F157"/>
    <mergeCell ref="E158:F158"/>
    <mergeCell ref="A148:B148"/>
    <mergeCell ref="E148:F148"/>
    <mergeCell ref="E149:F149"/>
    <mergeCell ref="E150:F150"/>
    <mergeCell ref="E151:F151"/>
    <mergeCell ref="E152:F152"/>
    <mergeCell ref="A145:B145"/>
    <mergeCell ref="E145:F145"/>
    <mergeCell ref="A146:B146"/>
    <mergeCell ref="E146:F146"/>
    <mergeCell ref="A147:B147"/>
    <mergeCell ref="E147:F147"/>
    <mergeCell ref="A142:C142"/>
    <mergeCell ref="E142:F142"/>
    <mergeCell ref="A143:B143"/>
    <mergeCell ref="E143:F143"/>
    <mergeCell ref="A144:B144"/>
    <mergeCell ref="E144:F144"/>
    <mergeCell ref="A140:C140"/>
    <mergeCell ref="E140:G140"/>
    <mergeCell ref="I140:K140"/>
    <mergeCell ref="M140:O140"/>
    <mergeCell ref="Q140:S140"/>
    <mergeCell ref="E141:F141"/>
    <mergeCell ref="Q111:R111"/>
    <mergeCell ref="Q117:R117"/>
    <mergeCell ref="I122:K122"/>
    <mergeCell ref="Q124:S124"/>
    <mergeCell ref="E126:G126"/>
    <mergeCell ref="A131:C131"/>
    <mergeCell ref="I101:K101"/>
    <mergeCell ref="A104:C104"/>
    <mergeCell ref="E105:G105"/>
    <mergeCell ref="Q105:R105"/>
    <mergeCell ref="M108:O108"/>
    <mergeCell ref="A110:C110"/>
    <mergeCell ref="Q95:R95"/>
    <mergeCell ref="Q96:R96"/>
    <mergeCell ref="M97:O97"/>
    <mergeCell ref="Q97:R97"/>
    <mergeCell ref="Q98:R98"/>
    <mergeCell ref="Q99:R99"/>
    <mergeCell ref="Q89:R89"/>
    <mergeCell ref="Q90:R90"/>
    <mergeCell ref="Q91:R91"/>
    <mergeCell ref="Q92:R92"/>
    <mergeCell ref="Q93:R93"/>
    <mergeCell ref="Q94:R94"/>
    <mergeCell ref="A85:B85"/>
    <mergeCell ref="Q85:R85"/>
    <mergeCell ref="Q86:R86"/>
    <mergeCell ref="A87:C87"/>
    <mergeCell ref="Q87:R87"/>
    <mergeCell ref="B88:C88"/>
    <mergeCell ref="Q88:R88"/>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76:B76"/>
    <mergeCell ref="M76:O76"/>
    <mergeCell ref="Q76:R76"/>
    <mergeCell ref="A77:B77"/>
    <mergeCell ref="Q77:R77"/>
    <mergeCell ref="A78:B78"/>
    <mergeCell ref="Q78:R78"/>
    <mergeCell ref="A73:B73"/>
    <mergeCell ref="Q73:R73"/>
    <mergeCell ref="A74:B74"/>
    <mergeCell ref="Q74:R74"/>
    <mergeCell ref="A75:B75"/>
    <mergeCell ref="Q75:R75"/>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Q28:S28"/>
    <mergeCell ref="M32:O32"/>
    <mergeCell ref="I36:K36"/>
    <mergeCell ref="E40:G40"/>
    <mergeCell ref="A44:C44"/>
    <mergeCell ref="Q49:S49"/>
    <mergeCell ref="A18:B18"/>
    <mergeCell ref="A19:B19"/>
    <mergeCell ref="E19:G19"/>
    <mergeCell ref="A20:B20"/>
    <mergeCell ref="A21:B21"/>
    <mergeCell ref="A23:C23"/>
    <mergeCell ref="A13:B13"/>
    <mergeCell ref="A14:B14"/>
    <mergeCell ref="A15:B15"/>
    <mergeCell ref="I15:K15"/>
    <mergeCell ref="A16:C16"/>
    <mergeCell ref="A17:B17"/>
    <mergeCell ref="A8:B8"/>
    <mergeCell ref="A9:B9"/>
    <mergeCell ref="A10:C10"/>
    <mergeCell ref="A11:B11"/>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s>
  <pageMargins left="0.75" right="0.75" top="0.4" bottom="0.2" header="0.2" footer="0.2"/>
  <pageSetup scale="64" fitToHeight="0" orientation="landscape" horizontalDpi="300" verticalDpi="300" r:id="rId1"/>
  <headerFooter alignWithMargins="0">
    <oddHeader>&amp;C&amp;"Arial,Bold"&amp;12CadetteTrax - &amp;10&amp;D</oddHeader>
  </headerFooter>
  <rowBreaks count="1" manualBreakCount="1">
    <brk id="69" max="1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9"/>
  <sheetViews>
    <sheetView showGridLines="0" zoomScale="90" zoomScaleNormal="90" workbookViewId="0">
      <selection activeCell="A2" sqref="A2"/>
    </sheetView>
  </sheetViews>
  <sheetFormatPr defaultRowHeight="12.75" x14ac:dyDescent="0.2"/>
  <cols>
    <col min="1" max="1" width="2.7109375" style="363" customWidth="1"/>
    <col min="2" max="2" width="30.7109375" style="363" customWidth="1"/>
    <col min="3" max="4" width="2.5703125" style="363" customWidth="1"/>
    <col min="5" max="5" width="2.7109375" style="363" bestFit="1" customWidth="1"/>
    <col min="6" max="6" width="30.28515625" style="363" customWidth="1"/>
    <col min="7" max="7" width="3" style="363" customWidth="1"/>
    <col min="8" max="8" width="3.140625" style="363" customWidth="1"/>
    <col min="9" max="9" width="2" style="363" customWidth="1"/>
    <col min="10" max="10" width="30.28515625" style="363" customWidth="1"/>
    <col min="11" max="11" width="3" style="363" customWidth="1"/>
    <col min="12" max="12" width="3.140625" style="363" customWidth="1"/>
    <col min="13" max="13" width="2" style="363" customWidth="1"/>
    <col min="14" max="14" width="30.28515625" style="363" customWidth="1"/>
    <col min="15" max="16" width="3" style="363" customWidth="1"/>
    <col min="17" max="17" width="2.7109375" style="363" customWidth="1"/>
    <col min="18" max="18" width="30.5703125" style="363" customWidth="1"/>
    <col min="19" max="19" width="2.7109375" style="363" customWidth="1"/>
    <col min="20" max="16384" width="9.140625" style="363"/>
  </cols>
  <sheetData>
    <row r="1" spans="1:21" ht="21" customHeight="1" x14ac:dyDescent="0.35">
      <c r="A1" s="619" t="str">
        <f ca="1">MID(CELL("filename",A1),FIND(IF(ISERROR(FIND("]",CELL("filename",A1))),"$","]"),CELL("filename",A1))+1,256)</f>
        <v>Cadette 14</v>
      </c>
      <c r="B1" s="620"/>
      <c r="C1" s="620"/>
      <c r="D1" s="388"/>
      <c r="E1" s="610" t="s">
        <v>16</v>
      </c>
      <c r="F1" s="615"/>
      <c r="G1" s="615"/>
      <c r="I1" s="610" t="s">
        <v>16</v>
      </c>
      <c r="J1" s="610"/>
      <c r="K1" s="610"/>
      <c r="M1" s="610" t="s">
        <v>16</v>
      </c>
      <c r="N1" s="610"/>
      <c r="O1" s="610"/>
      <c r="Q1" s="610" t="s">
        <v>16</v>
      </c>
      <c r="R1" s="610"/>
      <c r="S1" s="610"/>
      <c r="T1" s="361"/>
      <c r="U1" s="361"/>
    </row>
    <row r="2" spans="1:21" s="367" customFormat="1" ht="13.5" thickBot="1" x14ac:dyDescent="0.25">
      <c r="A2" s="364"/>
      <c r="B2" s="365"/>
      <c r="C2" s="366" t="s">
        <v>17</v>
      </c>
      <c r="D2" s="365"/>
      <c r="E2" s="583" t="str">
        <f>Badges!B52</f>
        <v>Public Speaker</v>
      </c>
      <c r="F2" s="584"/>
      <c r="G2" s="584"/>
      <c r="H2" s="363"/>
      <c r="I2" s="583" t="str">
        <f>Badges!B122</f>
        <v>Book Artist</v>
      </c>
      <c r="J2" s="584"/>
      <c r="K2" s="584"/>
      <c r="L2" s="363"/>
      <c r="M2" s="583" t="str">
        <f>Badges!B191</f>
        <v>Trailblazing</v>
      </c>
      <c r="N2" s="584"/>
      <c r="O2" s="584"/>
      <c r="Q2" s="583" t="str">
        <f>Badges!B261</f>
        <v>Animal Helpers</v>
      </c>
      <c r="R2" s="584"/>
      <c r="S2" s="584"/>
      <c r="T2" s="361"/>
      <c r="U2" s="361"/>
    </row>
    <row r="3" spans="1:21" x14ac:dyDescent="0.2">
      <c r="A3" s="617" t="s">
        <v>147</v>
      </c>
      <c r="B3" s="618"/>
      <c r="C3" s="368">
        <f>INT(COUNTIF(C5:C21,"C"))+INT(COUNTIF(C73:C85,"C"))</f>
        <v>0</v>
      </c>
      <c r="E3" s="369">
        <v>2</v>
      </c>
      <c r="F3" s="370" t="str">
        <f>Badges!C57</f>
        <v>Focus on body language</v>
      </c>
      <c r="G3" s="371"/>
      <c r="I3" s="369">
        <v>3</v>
      </c>
      <c r="J3" s="370" t="str">
        <f>Badges!C131</f>
        <v>Try out book artist techniques</v>
      </c>
      <c r="K3" s="371"/>
      <c r="M3" s="369">
        <v>4</v>
      </c>
      <c r="N3" s="370" t="str">
        <f>Badges!C204</f>
        <v>Gain some trailblazing know-how</v>
      </c>
      <c r="O3" s="371"/>
      <c r="Q3" s="369">
        <v>5</v>
      </c>
      <c r="R3" s="370" t="str">
        <f>Badges!C278</f>
        <v>Look at how animals might help us</v>
      </c>
      <c r="S3" s="371"/>
      <c r="T3" s="361"/>
      <c r="U3" s="361"/>
    </row>
    <row r="4" spans="1:21" x14ac:dyDescent="0.2">
      <c r="A4" s="577" t="str">
        <f>Summary!A3</f>
        <v>It's Your World -- Change It!</v>
      </c>
      <c r="B4" s="577"/>
      <c r="C4" s="577"/>
      <c r="E4" s="369"/>
      <c r="F4" s="370" t="str">
        <f>Badges!C58</f>
        <v>Get a group together and play</v>
      </c>
      <c r="G4" s="372" t="str">
        <f>IF(Badges!Q58="A","A"," ")</f>
        <v xml:space="preserve"> </v>
      </c>
      <c r="I4" s="369"/>
      <c r="J4" s="370" t="str">
        <f>Badges!C132</f>
        <v>Fold method and glue method</v>
      </c>
      <c r="K4" s="372" t="str">
        <f>IF(Badges!Q132="A","A"," ")</f>
        <v xml:space="preserve"> </v>
      </c>
      <c r="M4" s="369"/>
      <c r="N4" s="370" t="str">
        <f>Badges!C205</f>
        <v>Learn how to purify water</v>
      </c>
      <c r="O4" s="372" t="str">
        <f>IF(Badges!Q205="A","A"," ")</f>
        <v xml:space="preserve"> </v>
      </c>
      <c r="Q4" s="369"/>
      <c r="R4" s="370" t="str">
        <f>Badges!C279</f>
        <v>Get a sense of different animals'</v>
      </c>
      <c r="S4" s="372" t="str">
        <f>IF(Badges!Q279="A","A"," ")</f>
        <v xml:space="preserve"> </v>
      </c>
      <c r="T4" s="361"/>
      <c r="U4" s="361"/>
    </row>
    <row r="5" spans="1:21" ht="12.75" customHeight="1" x14ac:dyDescent="0.2">
      <c r="A5" s="608" t="str">
        <f>Summary!A4</f>
        <v>Digital Movie Maker</v>
      </c>
      <c r="B5" s="609"/>
      <c r="C5" s="373" t="str">
        <f>IF(Badges!Q28="C","C",IF(Badges!Q28="P","P",""))</f>
        <v/>
      </c>
      <c r="E5" s="369"/>
      <c r="F5" s="370" t="str">
        <f>Badges!C59</f>
        <v>Videotape yourself miming one</v>
      </c>
      <c r="G5" s="372" t="str">
        <f>IF(Badges!Q59="A","A"," ")</f>
        <v xml:space="preserve"> </v>
      </c>
      <c r="I5" s="369"/>
      <c r="J5" s="370" t="str">
        <f>Badges!C133</f>
        <v>Fold method and stitch method</v>
      </c>
      <c r="K5" s="372" t="str">
        <f>IF(Badges!Q133="A","A"," ")</f>
        <v xml:space="preserve"> </v>
      </c>
      <c r="M5" s="369"/>
      <c r="N5" s="370" t="str">
        <f>Badges!C206</f>
        <v>Practice navigating with a map and</v>
      </c>
      <c r="O5" s="372" t="str">
        <f>IF(Badges!Q206="A","A"," ")</f>
        <v xml:space="preserve"> </v>
      </c>
      <c r="Q5" s="369"/>
      <c r="R5" s="370" t="str">
        <f>Badges!C280</f>
        <v>Talk to an animal expert at a zoo</v>
      </c>
      <c r="S5" s="372" t="str">
        <f>IF(Badges!Q280="A","A"," ")</f>
        <v xml:space="preserve"> </v>
      </c>
      <c r="T5" s="361"/>
      <c r="U5" s="361"/>
    </row>
    <row r="6" spans="1:21" ht="12.75" customHeight="1" x14ac:dyDescent="0.2">
      <c r="A6" s="606" t="str">
        <f>Summary!A5</f>
        <v>Eating for Beauty</v>
      </c>
      <c r="B6" s="607"/>
      <c r="C6" s="374" t="str">
        <f>IF(Badges!Q51="C","C",IF(Badges!Q51="P","P",""))</f>
        <v/>
      </c>
      <c r="E6" s="369"/>
      <c r="F6" s="370" t="str">
        <f>Badges!C60</f>
        <v>Pretend an item is something else</v>
      </c>
      <c r="G6" s="372" t="str">
        <f>IF(Badges!Q60="A","A"," ")</f>
        <v xml:space="preserve"> </v>
      </c>
      <c r="I6" s="369"/>
      <c r="J6" s="370" t="str">
        <f>Badges!C134</f>
        <v>Glue method and stitch method</v>
      </c>
      <c r="K6" s="372" t="str">
        <f>IF(Badges!Q134="A","A"," ")</f>
        <v xml:space="preserve"> </v>
      </c>
      <c r="M6" s="369"/>
      <c r="N6" s="370" t="str">
        <f>Badges!C207</f>
        <v>Pitch your tent three times in three</v>
      </c>
      <c r="O6" s="372" t="str">
        <f>IF(Badges!Q207="A","A"," ")</f>
        <v xml:space="preserve"> </v>
      </c>
      <c r="Q6" s="369"/>
      <c r="R6" s="370" t="str">
        <f>Badges!C281</f>
        <v>Practice being a scientist</v>
      </c>
      <c r="S6" s="372" t="str">
        <f>IF(Badges!Q281="A","A"," ")</f>
        <v xml:space="preserve"> </v>
      </c>
      <c r="T6" s="361"/>
      <c r="U6" s="361"/>
    </row>
    <row r="7" spans="1:21" x14ac:dyDescent="0.2">
      <c r="A7" s="606" t="str">
        <f>Summary!A6</f>
        <v>Public Speaker</v>
      </c>
      <c r="B7" s="607"/>
      <c r="C7" s="374" t="str">
        <f>IF(Badges!Q74="C","C",IF(Badges!Q74="P","P",""))</f>
        <v/>
      </c>
      <c r="E7" s="369">
        <v>3</v>
      </c>
      <c r="F7" s="370" t="str">
        <f>Badges!C61</f>
        <v>Find your voice</v>
      </c>
      <c r="G7" s="371"/>
      <c r="I7" s="369">
        <v>4</v>
      </c>
      <c r="J7" s="370" t="str">
        <f>Badges!C135</f>
        <v>Focus on function</v>
      </c>
      <c r="K7" s="371"/>
      <c r="M7" s="369">
        <v>5</v>
      </c>
      <c r="N7" s="370" t="str">
        <f>Badges!C208</f>
        <v>Head out on the trail</v>
      </c>
      <c r="O7" s="371"/>
      <c r="Q7" s="583" t="str">
        <f>Badges!B284</f>
        <v>Field Day</v>
      </c>
      <c r="R7" s="584"/>
      <c r="S7" s="584"/>
    </row>
    <row r="8" spans="1:21" x14ac:dyDescent="0.2">
      <c r="A8" s="606" t="str">
        <f>Summary!A7</f>
        <v>Science of Happiness</v>
      </c>
      <c r="B8" s="607"/>
      <c r="C8" s="374" t="str">
        <f>IF(Badges!Q97="C","C",IF(Badges!Q97="P","P",""))</f>
        <v/>
      </c>
      <c r="E8" s="369"/>
      <c r="F8" s="370" t="str">
        <f>Badges!C62</f>
        <v>Repeat one word, one sentence, and</v>
      </c>
      <c r="G8" s="372" t="str">
        <f>IF(Badges!Q62="A","A"," ")</f>
        <v xml:space="preserve"> </v>
      </c>
      <c r="I8" s="369"/>
      <c r="J8" s="370" t="str">
        <f>Badges!C136</f>
        <v>Make an organizational book</v>
      </c>
      <c r="K8" s="372" t="str">
        <f>IF(Badges!Q136="A","A"," ")</f>
        <v xml:space="preserve"> </v>
      </c>
      <c r="M8" s="369"/>
      <c r="N8" s="370" t="str">
        <f>Badges!C209</f>
        <v>Play stuff-sack dramatics</v>
      </c>
      <c r="O8" s="372" t="str">
        <f>IF(Badges!Q209="A","A"," ")</f>
        <v xml:space="preserve"> </v>
      </c>
      <c r="Q8" s="369">
        <v>1</v>
      </c>
      <c r="R8" s="370" t="str">
        <f>Badges!C285</f>
        <v>Team up and dress up</v>
      </c>
      <c r="S8" s="371"/>
    </row>
    <row r="9" spans="1:21" x14ac:dyDescent="0.2">
      <c r="A9" s="613" t="str">
        <f>Summary!A8</f>
        <v>Screenwriter</v>
      </c>
      <c r="B9" s="614"/>
      <c r="C9" s="375" t="str">
        <f>IF(Badges!Q120="C","C",IF(Badges!Q120="P","P",""))</f>
        <v/>
      </c>
      <c r="E9" s="369"/>
      <c r="F9" s="370" t="str">
        <f>Badges!C63</f>
        <v>Tell your own story, from birth until</v>
      </c>
      <c r="G9" s="372" t="str">
        <f>IF(Badges!Q63="A","A"," ")</f>
        <v xml:space="preserve"> </v>
      </c>
      <c r="I9" s="369"/>
      <c r="J9" s="370" t="str">
        <f>Badges!C137</f>
        <v>Make a scrapbook, memory book,</v>
      </c>
      <c r="K9" s="372" t="str">
        <f>IF(Badges!Q137="A","A"," ")</f>
        <v xml:space="preserve"> </v>
      </c>
      <c r="M9" s="369"/>
      <c r="N9" s="370" t="str">
        <f>Badges!C210</f>
        <v>See the stars</v>
      </c>
      <c r="O9" s="372" t="str">
        <f>IF(Badges!Q210="A","A"," ")</f>
        <v xml:space="preserve"> </v>
      </c>
      <c r="Q9" s="369"/>
      <c r="R9" s="370" t="str">
        <f>Badges!C286</f>
        <v>Go, Blue! Go, Red!</v>
      </c>
      <c r="S9" s="372" t="str">
        <f>IF(Badges!Q286="A","A"," ")</f>
        <v xml:space="preserve"> </v>
      </c>
    </row>
    <row r="10" spans="1:21" x14ac:dyDescent="0.2">
      <c r="A10" s="577" t="str">
        <f>Summary!A9</f>
        <v>It's Your Planet -- Love It!</v>
      </c>
      <c r="B10" s="577"/>
      <c r="C10" s="577"/>
      <c r="E10" s="369"/>
      <c r="F10" s="370" t="str">
        <f>Badges!C64</f>
        <v>Practice impressions of three</v>
      </c>
      <c r="G10" s="372" t="str">
        <f>IF(Badges!Q64="A","A"," ")</f>
        <v xml:space="preserve"> </v>
      </c>
      <c r="I10" s="369"/>
      <c r="J10" s="370" t="str">
        <f>Badges!C138</f>
        <v>Make a gift book</v>
      </c>
      <c r="K10" s="372" t="str">
        <f>IF(Badges!Q138="A","A"," ")</f>
        <v xml:space="preserve"> </v>
      </c>
      <c r="M10" s="369"/>
      <c r="N10" s="370" t="str">
        <f>Badges!C211</f>
        <v>Tell a progressive story</v>
      </c>
      <c r="O10" s="372" t="str">
        <f>IF(Badges!Q211="A","A"," ")</f>
        <v xml:space="preserve"> </v>
      </c>
      <c r="Q10" s="369"/>
      <c r="R10" s="370" t="str">
        <f>Badges!C287</f>
        <v>Unique uniforms</v>
      </c>
      <c r="S10" s="372" t="str">
        <f>IF(Badges!Q287="A","A"," ")</f>
        <v xml:space="preserve"> </v>
      </c>
    </row>
    <row r="11" spans="1:21" x14ac:dyDescent="0.2">
      <c r="A11" s="608" t="str">
        <f>Summary!A10</f>
        <v>Book Artist</v>
      </c>
      <c r="B11" s="609"/>
      <c r="C11" s="373" t="str">
        <f>IF(Badges!Q144="C","C",IF(Badges!Q144="P","P",""))</f>
        <v/>
      </c>
      <c r="E11" s="369">
        <v>4</v>
      </c>
      <c r="F11" s="370" t="str">
        <f>Badges!C65</f>
        <v>Choose or create a piece to perform</v>
      </c>
      <c r="G11" s="371"/>
      <c r="I11" s="369">
        <v>5</v>
      </c>
      <c r="J11" s="370" t="str">
        <f>Badges!C139</f>
        <v>Focus on style</v>
      </c>
      <c r="K11" s="371"/>
      <c r="M11" s="583" t="str">
        <f>Badges!B214</f>
        <v>Babysitter</v>
      </c>
      <c r="N11" s="584"/>
      <c r="O11" s="584"/>
      <c r="Q11" s="369"/>
      <c r="R11" s="370" t="str">
        <f>Badges!C288</f>
        <v>Theme costumes</v>
      </c>
      <c r="S11" s="372" t="str">
        <f>IF(Badges!Q288="A","A"," ")</f>
        <v xml:space="preserve"> </v>
      </c>
    </row>
    <row r="12" spans="1:21" x14ac:dyDescent="0.2">
      <c r="A12" s="606" t="str">
        <f>Summary!A11</f>
        <v>Woodworker</v>
      </c>
      <c r="B12" s="607"/>
      <c r="C12" s="374" t="str">
        <f>IF(Badges!Q167="C","C",IF(Badges!Q167="P","P",""))</f>
        <v/>
      </c>
      <c r="E12" s="369"/>
      <c r="F12" s="370" t="str">
        <f>Badges!C66</f>
        <v>Write a speech about something</v>
      </c>
      <c r="G12" s="372" t="str">
        <f>IF(Badges!Q66="A","A"," ")</f>
        <v xml:space="preserve"> </v>
      </c>
      <c r="I12" s="369"/>
      <c r="J12" s="370" t="str">
        <f>Badges!C140</f>
        <v xml:space="preserve">Make a book from something </v>
      </c>
      <c r="K12" s="372" t="str">
        <f>IF(Badges!Q140="A","A"," ")</f>
        <v xml:space="preserve"> </v>
      </c>
      <c r="M12" s="369">
        <v>1</v>
      </c>
      <c r="N12" s="370" t="str">
        <f>Badges!C215</f>
        <v>Get to know how kids develop</v>
      </c>
      <c r="O12" s="371"/>
      <c r="Q12" s="369">
        <v>2</v>
      </c>
      <c r="R12" s="370" t="str">
        <f>Badges!C289</f>
        <v>Host a historical game</v>
      </c>
      <c r="S12" s="371"/>
    </row>
    <row r="13" spans="1:21" x14ac:dyDescent="0.2">
      <c r="A13" s="606" t="str">
        <f>Summary!A12</f>
        <v>Special Agent</v>
      </c>
      <c r="B13" s="607"/>
      <c r="C13" s="374" t="str">
        <f>IF(Badges!Q190="C","C",IF(Badges!Q190="P","P",""))</f>
        <v/>
      </c>
      <c r="E13" s="369"/>
      <c r="F13" s="370" t="str">
        <f>Badges!C67</f>
        <v>Create a piece for a character</v>
      </c>
      <c r="G13" s="372" t="str">
        <f>IF(Badges!Q67="A","A"," ")</f>
        <v xml:space="preserve"> </v>
      </c>
      <c r="I13" s="369"/>
      <c r="J13" s="370" t="str">
        <f>Badges!C141</f>
        <v>Try a different binding technique or</v>
      </c>
      <c r="K13" s="372" t="str">
        <f>IF(Badges!Q141="A","A"," ")</f>
        <v xml:space="preserve"> </v>
      </c>
      <c r="M13" s="369"/>
      <c r="N13" s="370" t="str">
        <f>Badges!C216</f>
        <v>Observe kids in person for at least</v>
      </c>
      <c r="O13" s="372" t="str">
        <f>IF(Badges!Q216="A","A"," ")</f>
        <v xml:space="preserve"> </v>
      </c>
      <c r="Q13" s="369"/>
      <c r="R13" s="370" t="str">
        <f>Badges!C290</f>
        <v>An amazing race</v>
      </c>
      <c r="S13" s="372" t="str">
        <f>IF(Badges!Q290="A","A"," ")</f>
        <v xml:space="preserve"> </v>
      </c>
    </row>
    <row r="14" spans="1:21" x14ac:dyDescent="0.2">
      <c r="A14" s="606" t="str">
        <f>Summary!A13</f>
        <v>Trailblazing</v>
      </c>
      <c r="B14" s="607"/>
      <c r="C14" s="374" t="str">
        <f>IF(Badges!Q213="C","C",IF(Badges!Q213="P","P",""))</f>
        <v/>
      </c>
      <c r="E14" s="369"/>
      <c r="F14" s="370" t="str">
        <f>Badges!C68</f>
        <v>Pick an existing piece</v>
      </c>
      <c r="G14" s="372" t="str">
        <f>IF(Badges!Q68="A","A"," ")</f>
        <v xml:space="preserve"> </v>
      </c>
      <c r="I14" s="369"/>
      <c r="J14" s="370" t="str">
        <f>Badges!C142</f>
        <v>Get creative with the definition of</v>
      </c>
      <c r="K14" s="372" t="str">
        <f>IF(Badges!Q142="A","A"," ")</f>
        <v xml:space="preserve"> </v>
      </c>
      <c r="M14" s="369"/>
      <c r="N14" s="370" t="str">
        <f>Badges!C217</f>
        <v xml:space="preserve">Ask an expert  </v>
      </c>
      <c r="O14" s="372" t="str">
        <f>IF(Badges!Q217="A","A"," ")</f>
        <v xml:space="preserve"> </v>
      </c>
      <c r="Q14" s="369"/>
      <c r="R14" s="370" t="str">
        <f>Badges!C291</f>
        <v>Target practice</v>
      </c>
      <c r="S14" s="372" t="str">
        <f>IF(Badges!Q291="A","A"," ")</f>
        <v xml:space="preserve"> </v>
      </c>
    </row>
    <row r="15" spans="1:21" x14ac:dyDescent="0.2">
      <c r="A15" s="613" t="str">
        <f>Summary!A14</f>
        <v>Babysitter</v>
      </c>
      <c r="B15" s="614"/>
      <c r="C15" s="375" t="str">
        <f>IF(Badges!Q236="C","C",IF(Badges!Q236="P","P",""))</f>
        <v/>
      </c>
      <c r="E15" s="369">
        <v>5</v>
      </c>
      <c r="F15" s="370" t="str">
        <f>Badges!C69</f>
        <v>Get onstage</v>
      </c>
      <c r="G15" s="371"/>
      <c r="I15" s="583" t="str">
        <f>Badges!B145</f>
        <v>Woodworker</v>
      </c>
      <c r="J15" s="584"/>
      <c r="K15" s="584"/>
      <c r="M15" s="369"/>
      <c r="N15" s="370" t="str">
        <f>Badges!C218</f>
        <v>Find information at the library or</v>
      </c>
      <c r="O15" s="372" t="str">
        <f>IF(Badges!Q218="A","A"," ")</f>
        <v xml:space="preserve"> </v>
      </c>
      <c r="Q15" s="369"/>
      <c r="R15" s="370" t="str">
        <f>Badges!C292</f>
        <v>Tests of strength</v>
      </c>
      <c r="S15" s="372" t="str">
        <f>IF(Badges!Q292="A","A"," ")</f>
        <v xml:space="preserve"> </v>
      </c>
    </row>
    <row r="16" spans="1:21" x14ac:dyDescent="0.2">
      <c r="A16" s="577" t="str">
        <f>Summary!A15</f>
        <v>It's Your Story -- Tell It!</v>
      </c>
      <c r="B16" s="577"/>
      <c r="C16" s="577"/>
      <c r="E16" s="369"/>
      <c r="F16" s="370" t="str">
        <f>Badges!C70</f>
        <v>Create a theater in your own home</v>
      </c>
      <c r="G16" s="372" t="str">
        <f>IF(Badges!Q70="A","A"," ")</f>
        <v xml:space="preserve"> </v>
      </c>
      <c r="I16" s="369">
        <v>1</v>
      </c>
      <c r="J16" s="370" t="str">
        <f>Badges!C146</f>
        <v>Swing a hammer</v>
      </c>
      <c r="K16" s="371"/>
      <c r="M16" s="369">
        <v>2</v>
      </c>
      <c r="N16" s="370" t="str">
        <f>Badges!C219</f>
        <v>Prepare for challenges</v>
      </c>
      <c r="O16" s="371"/>
      <c r="Q16" s="369">
        <v>3</v>
      </c>
      <c r="R16" s="370" t="str">
        <f>Badges!C293</f>
        <v>Play a scientific game</v>
      </c>
      <c r="S16" s="371"/>
    </row>
    <row r="17" spans="1:19" x14ac:dyDescent="0.2">
      <c r="A17" s="608" t="str">
        <f>Summary!A16</f>
        <v>Night Owl</v>
      </c>
      <c r="B17" s="609"/>
      <c r="C17" s="373" t="str">
        <f>IF(Badges!Q260="C","C",IF(Badges!Q260="P","P",""))</f>
        <v/>
      </c>
      <c r="E17" s="369"/>
      <c r="F17" s="370" t="str">
        <f>Badges!C71</f>
        <v>Perform at school</v>
      </c>
      <c r="G17" s="372" t="str">
        <f>IF(Badges!Q71="A","A"," ")</f>
        <v xml:space="preserve"> </v>
      </c>
      <c r="I17" s="369"/>
      <c r="J17" s="370" t="str">
        <f>Badges!C147</f>
        <v>Write your name in nails</v>
      </c>
      <c r="K17" s="372" t="str">
        <f>IF(Badges!Q146="A","A"," ")</f>
        <v xml:space="preserve"> </v>
      </c>
      <c r="M17" s="369"/>
      <c r="N17" s="370" t="str">
        <f>Badges!C220</f>
        <v>Attend a babysitter training course</v>
      </c>
      <c r="O17" s="372" t="str">
        <f>IF(Badges!Q220="A","A"," ")</f>
        <v xml:space="preserve"> </v>
      </c>
      <c r="Q17" s="369"/>
      <c r="R17" s="370" t="str">
        <f>Badges!C294</f>
        <v>Construction challenge</v>
      </c>
      <c r="S17" s="372" t="str">
        <f>IF(Badges!Q294="A","A"," ")</f>
        <v xml:space="preserve"> </v>
      </c>
    </row>
    <row r="18" spans="1:19" x14ac:dyDescent="0.2">
      <c r="A18" s="606" t="str">
        <f>Summary!A17</f>
        <v>Animal Helpers</v>
      </c>
      <c r="B18" s="607"/>
      <c r="C18" s="374" t="str">
        <f>IF(Badges!Q283="C","C",IF(Badges!Q283="P","P",""))</f>
        <v/>
      </c>
      <c r="E18" s="369"/>
      <c r="F18" s="370" t="str">
        <f>Badges!C72</f>
        <v>Go to your audience</v>
      </c>
      <c r="G18" s="372" t="str">
        <f>IF(Badges!Q72="A","A"," ")</f>
        <v xml:space="preserve"> </v>
      </c>
      <c r="I18" s="369"/>
      <c r="J18" s="370" t="str">
        <f>Badges!C148</f>
        <v>Make a design with nails on wood</v>
      </c>
      <c r="K18" s="372" t="str">
        <f>IF(Badges!Q147="A","A"," ")</f>
        <v xml:space="preserve"> </v>
      </c>
      <c r="M18" s="369"/>
      <c r="N18" s="370" t="str">
        <f>Badges!C221</f>
        <v>Interview five moms about what they</v>
      </c>
      <c r="O18" s="372" t="str">
        <f>IF(Badges!Q221="A","A"," ")</f>
        <v xml:space="preserve"> </v>
      </c>
      <c r="Q18" s="369"/>
      <c r="R18" s="370" t="str">
        <f>Badges!C295</f>
        <v>Soar winners</v>
      </c>
      <c r="S18" s="372" t="str">
        <f>IF(Badges!Q295="A","A"," ")</f>
        <v xml:space="preserve"> </v>
      </c>
    </row>
    <row r="19" spans="1:19" x14ac:dyDescent="0.2">
      <c r="A19" s="606" t="str">
        <f>Summary!A18</f>
        <v>Field Day</v>
      </c>
      <c r="B19" s="607"/>
      <c r="C19" s="374" t="str">
        <f>IF(Badges!Q306="C","C",IF(Badges!Q306="P","P",""))</f>
        <v/>
      </c>
      <c r="E19" s="583" t="str">
        <f>Badges!B75</f>
        <v>Science of Happiness</v>
      </c>
      <c r="F19" s="584"/>
      <c r="G19" s="584"/>
      <c r="I19" s="369"/>
      <c r="J19" s="370" t="str">
        <f>Badges!C149</f>
        <v>Create a sculpture</v>
      </c>
      <c r="K19" s="372" t="str">
        <f>IF(Badges!Q148="A","A"," ")</f>
        <v xml:space="preserve"> </v>
      </c>
      <c r="M19" s="369"/>
      <c r="N19" s="370" t="str">
        <f>Badges!C222</f>
        <v>Interview five experienced babysitters</v>
      </c>
      <c r="O19" s="372" t="str">
        <f>IF(Badges!Q222="A","A"," ")</f>
        <v xml:space="preserve"> </v>
      </c>
      <c r="Q19" s="369"/>
      <c r="R19" s="370" t="str">
        <f>Badges!C296</f>
        <v>Make it "flink."</v>
      </c>
      <c r="S19" s="372" t="str">
        <f>IF(Badges!Q296="A","A"," ")</f>
        <v xml:space="preserve"> </v>
      </c>
    </row>
    <row r="20" spans="1:19" x14ac:dyDescent="0.2">
      <c r="A20" s="606" t="str">
        <f>Summary!A19</f>
        <v>Entrepreneur</v>
      </c>
      <c r="B20" s="607"/>
      <c r="C20" s="374" t="str">
        <f>IF(Badges!Q329="C","C",IF(Badges!Q329="P","P",""))</f>
        <v/>
      </c>
      <c r="E20" s="369">
        <v>1</v>
      </c>
      <c r="F20" s="370" t="str">
        <f>Badges!C76</f>
        <v>Make yourself happier</v>
      </c>
      <c r="G20" s="371"/>
      <c r="I20" s="369">
        <v>2</v>
      </c>
      <c r="J20" s="370" t="str">
        <f>Badges!C150</f>
        <v>Keep it level</v>
      </c>
      <c r="K20" s="371"/>
      <c r="M20" s="369">
        <v>3</v>
      </c>
      <c r="N20" s="370" t="str">
        <f>Badges!C223</f>
        <v>Focus on play</v>
      </c>
      <c r="O20" s="371"/>
      <c r="Q20" s="369">
        <v>4</v>
      </c>
      <c r="R20" s="370" t="str">
        <f>Badges!C297</f>
        <v>Find fun in fiction</v>
      </c>
      <c r="S20" s="371"/>
    </row>
    <row r="21" spans="1:19" x14ac:dyDescent="0.2">
      <c r="A21" s="606" t="str">
        <f>Summary!A20</f>
        <v>Netiquette</v>
      </c>
      <c r="B21" s="607"/>
      <c r="C21" s="374" t="str">
        <f>IF(Badges!Q352="C","C",IF(Badges!Q352="P","P",""))</f>
        <v/>
      </c>
      <c r="E21" s="369"/>
      <c r="F21" s="370" t="str">
        <f>Badges!C77</f>
        <v>Get into a state of "flow"</v>
      </c>
      <c r="G21" s="372" t="str">
        <f>IF(Badges!Q77="A","A"," ")</f>
        <v xml:space="preserve"> </v>
      </c>
      <c r="I21" s="369"/>
      <c r="J21" s="370" t="str">
        <f>Badges!C151</f>
        <v>Level up</v>
      </c>
      <c r="K21" s="372" t="str">
        <f>IF(Badges!Q150="A","A"," ")</f>
        <v xml:space="preserve"> </v>
      </c>
      <c r="M21" s="369"/>
      <c r="N21" s="370" t="str">
        <f>Badges!C224</f>
        <v>Interview an educational toy or game</v>
      </c>
      <c r="O21" s="372" t="str">
        <f>IF(Badges!Q224="A","A"," ")</f>
        <v xml:space="preserve"> </v>
      </c>
      <c r="Q21" s="369"/>
      <c r="R21" s="370" t="str">
        <f>Badges!C298</f>
        <v>From read to reality</v>
      </c>
      <c r="S21" s="372" t="str">
        <f>IF(Badges!Q298="A","A"," ")</f>
        <v xml:space="preserve"> </v>
      </c>
    </row>
    <row r="22" spans="1:19" x14ac:dyDescent="0.2">
      <c r="A22" s="376"/>
      <c r="B22" s="377"/>
      <c r="C22" s="415"/>
      <c r="E22" s="369"/>
      <c r="F22" s="370" t="str">
        <f>Badges!C78</f>
        <v>Count three blessings</v>
      </c>
      <c r="G22" s="372" t="str">
        <f>IF(Badges!Q78="A","A"," ")</f>
        <v xml:space="preserve"> </v>
      </c>
      <c r="I22" s="369"/>
      <c r="J22" s="370" t="str">
        <f>Badges!C152</f>
        <v>Make it right</v>
      </c>
      <c r="K22" s="372" t="str">
        <f>IF(Badges!Q151="A","A"," ")</f>
        <v xml:space="preserve"> </v>
      </c>
      <c r="M22" s="369"/>
      <c r="N22" s="370" t="str">
        <f>Badges!C225</f>
        <v>Observe kids at a toy store for two</v>
      </c>
      <c r="O22" s="372" t="str">
        <f>IF(Badges!Q225="A","A"," ")</f>
        <v xml:space="preserve"> </v>
      </c>
      <c r="Q22" s="369"/>
      <c r="R22" s="370" t="str">
        <f>Badges!C299</f>
        <v>From virtual to reality</v>
      </c>
      <c r="S22" s="372" t="str">
        <f>IF(Badges!Q299="A","A"," ")</f>
        <v xml:space="preserve"> </v>
      </c>
    </row>
    <row r="23" spans="1:19" x14ac:dyDescent="0.2">
      <c r="A23" s="583" t="str">
        <f>Badges!B6</f>
        <v>Digital Movie Maker</v>
      </c>
      <c r="B23" s="584"/>
      <c r="C23" s="584"/>
      <c r="E23" s="369"/>
      <c r="F23" s="370" t="str">
        <f>Badges!C79</f>
        <v>Stop and smell the roses</v>
      </c>
      <c r="G23" s="372" t="str">
        <f>IF(Badges!Q79="A","A"," ")</f>
        <v xml:space="preserve"> </v>
      </c>
      <c r="I23" s="369"/>
      <c r="J23" s="370" t="str">
        <f>Badges!C153</f>
        <v>Do a survey</v>
      </c>
      <c r="K23" s="372" t="str">
        <f>IF(Badges!Q152="A","A"," ")</f>
        <v xml:space="preserve"> </v>
      </c>
      <c r="M23" s="369"/>
      <c r="N23" s="370" t="str">
        <f>Badges!C226</f>
        <v>Volunteer for at least two hours</v>
      </c>
      <c r="O23" s="372" t="str">
        <f>IF(Badges!Q226="A","A"," ")</f>
        <v xml:space="preserve"> </v>
      </c>
      <c r="Q23" s="369"/>
      <c r="R23" s="370" t="str">
        <f>Badges!C300</f>
        <v>From board to reality</v>
      </c>
      <c r="S23" s="372" t="str">
        <f>IF(Badges!Q300="A","A"," ")</f>
        <v xml:space="preserve"> </v>
      </c>
    </row>
    <row r="24" spans="1:19" x14ac:dyDescent="0.2">
      <c r="A24" s="369">
        <v>1</v>
      </c>
      <c r="B24" s="370" t="str">
        <f>Badges!C7</f>
        <v>Learn digital video basics</v>
      </c>
      <c r="C24" s="371"/>
      <c r="E24" s="369">
        <v>2</v>
      </c>
      <c r="F24" s="370" t="str">
        <f>Badges!C80</f>
        <v>Think differently for happiness</v>
      </c>
      <c r="G24" s="371"/>
      <c r="I24" s="369">
        <v>3</v>
      </c>
      <c r="J24" s="370" t="str">
        <f>Badges!C154</f>
        <v>Use a screwdriver</v>
      </c>
      <c r="K24" s="371"/>
      <c r="M24" s="369">
        <v>4</v>
      </c>
      <c r="N24" s="370" t="str">
        <f>Badges!C227</f>
        <v>Find potential employers</v>
      </c>
      <c r="O24" s="371"/>
      <c r="Q24" s="369">
        <v>5</v>
      </c>
      <c r="R24" s="370" t="str">
        <f>Badges!C301</f>
        <v>Stage your grand finale</v>
      </c>
      <c r="S24" s="371"/>
    </row>
    <row r="25" spans="1:19" x14ac:dyDescent="0.2">
      <c r="A25" s="369"/>
      <c r="B25" s="370" t="str">
        <f>Badges!C8</f>
        <v>Connect with a local expert to learn</v>
      </c>
      <c r="C25" s="372" t="str">
        <f>IF(Badges!Q8="A","A"," ")</f>
        <v xml:space="preserve"> </v>
      </c>
      <c r="E25" s="369"/>
      <c r="F25" s="370" t="str">
        <f>Badges!C81</f>
        <v>Focus on what's realistic</v>
      </c>
      <c r="G25" s="372" t="str">
        <f>IF(Badges!Q81="A","A"," ")</f>
        <v xml:space="preserve"> </v>
      </c>
      <c r="I25" s="369"/>
      <c r="J25" s="370" t="str">
        <f>Badges!C155</f>
        <v>Fix loose screws</v>
      </c>
      <c r="K25" s="372" t="str">
        <f>IF(Badges!Q154="A","A"," ")</f>
        <v xml:space="preserve"> </v>
      </c>
      <c r="M25" s="369"/>
      <c r="N25" s="370" t="str">
        <f>Badges!C228</f>
        <v>Market yourself</v>
      </c>
      <c r="O25" s="372" t="str">
        <f>IF(Badges!Q228="A","A"," ")</f>
        <v xml:space="preserve"> </v>
      </c>
      <c r="Q25" s="369"/>
      <c r="R25" s="370" t="str">
        <f>Badges!C302</f>
        <v>A puzzle pentathlon</v>
      </c>
      <c r="S25" s="372" t="str">
        <f>IF(Badges!Q302="A","A"," ")</f>
        <v xml:space="preserve"> </v>
      </c>
    </row>
    <row r="26" spans="1:19" x14ac:dyDescent="0.2">
      <c r="A26" s="369"/>
      <c r="B26" s="370" t="str">
        <f>Badges!C9</f>
        <v>Take a class</v>
      </c>
      <c r="C26" s="372" t="str">
        <f>IF(Badges!Q9="A","A"," ")</f>
        <v xml:space="preserve"> </v>
      </c>
      <c r="E26" s="369"/>
      <c r="F26" s="370" t="str">
        <f>Badges!C82</f>
        <v>Try to use your strengths</v>
      </c>
      <c r="G26" s="372" t="str">
        <f>IF(Badges!Q82="A","A"," ")</f>
        <v xml:space="preserve"> </v>
      </c>
      <c r="I26" s="369"/>
      <c r="J26" s="370" t="str">
        <f>Badges!C156</f>
        <v>Attach it, detach it</v>
      </c>
      <c r="K26" s="372" t="str">
        <f>IF(Badges!Q155="A","A"," ")</f>
        <v xml:space="preserve"> </v>
      </c>
      <c r="M26" s="369"/>
      <c r="N26" s="370" t="str">
        <f>Badges!C229</f>
        <v xml:space="preserve">Create a questionnaire to give to </v>
      </c>
      <c r="O26" s="372" t="str">
        <f>IF(Badges!Q229="A","A"," ")</f>
        <v xml:space="preserve"> </v>
      </c>
      <c r="Q26" s="369"/>
      <c r="R26" s="370" t="str">
        <f>Badges!C303</f>
        <v>A relay pentathlon</v>
      </c>
      <c r="S26" s="372" t="str">
        <f>IF(Badges!Q303="A","A"," ")</f>
        <v xml:space="preserve"> </v>
      </c>
    </row>
    <row r="27" spans="1:19" x14ac:dyDescent="0.2">
      <c r="A27" s="369"/>
      <c r="B27" s="370" t="str">
        <f>Badges!C10</f>
        <v>Teach yourself</v>
      </c>
      <c r="C27" s="372" t="str">
        <f>IF(Badges!Q10="A","A"," ")</f>
        <v xml:space="preserve"> </v>
      </c>
      <c r="E27" s="369"/>
      <c r="F27" s="370" t="str">
        <f>Badges!C79</f>
        <v>Stop and smell the roses</v>
      </c>
      <c r="G27" s="372" t="str">
        <f>IF(Badges!Q83="A","A"," ")</f>
        <v xml:space="preserve"> </v>
      </c>
      <c r="I27" s="369"/>
      <c r="J27" s="370" t="str">
        <f>Badges!C157</f>
        <v>Build with a screwdriver</v>
      </c>
      <c r="K27" s="372" t="str">
        <f>IF(Badges!Q156="A","A"," ")</f>
        <v xml:space="preserve"> </v>
      </c>
      <c r="M27" s="369"/>
      <c r="N27" s="370" t="str">
        <f>Badges!C230</f>
        <v>Conduct interviews with potential</v>
      </c>
      <c r="O27" s="372" t="str">
        <f>IF(Badges!Q230="A","A"," ")</f>
        <v xml:space="preserve"> </v>
      </c>
      <c r="Q27" s="369"/>
      <c r="R27" s="370" t="str">
        <f>Badges!C304</f>
        <v>A wheel pentathlon</v>
      </c>
      <c r="S27" s="372" t="str">
        <f>IF(Badges!Q304="A","A"," ")</f>
        <v xml:space="preserve"> </v>
      </c>
    </row>
    <row r="28" spans="1:19" x14ac:dyDescent="0.2">
      <c r="A28" s="369">
        <v>2</v>
      </c>
      <c r="B28" s="370" t="str">
        <f>Badges!C11</f>
        <v>Film. Then film some more…</v>
      </c>
      <c r="C28" s="371"/>
      <c r="E28" s="369">
        <v>3</v>
      </c>
      <c r="F28" s="370" t="str">
        <f>Badges!C84</f>
        <v>Get happy through others</v>
      </c>
      <c r="G28" s="371"/>
      <c r="I28" s="369">
        <v>4</v>
      </c>
      <c r="J28" s="370" t="str">
        <f>Badges!C158</f>
        <v>Saw some wood</v>
      </c>
      <c r="K28" s="371"/>
      <c r="M28" s="369">
        <v>5</v>
      </c>
      <c r="N28" s="370" t="str">
        <f>Badges!C231</f>
        <v>Practice your babysitting skills</v>
      </c>
      <c r="O28" s="371"/>
      <c r="Q28" s="583" t="str">
        <f>Badges!B307</f>
        <v>Entrepreneur</v>
      </c>
      <c r="R28" s="584"/>
      <c r="S28" s="584"/>
    </row>
    <row r="29" spans="1:19" x14ac:dyDescent="0.2">
      <c r="A29" s="369"/>
      <c r="B29" s="370" t="str">
        <f>Badges!C12</f>
        <v>Film a sporting event</v>
      </c>
      <c r="C29" s="372" t="str">
        <f>IF(Badges!Q12="A","A"," ")</f>
        <v xml:space="preserve"> </v>
      </c>
      <c r="E29" s="369"/>
      <c r="F29" s="370" t="str">
        <f>Badges!C85</f>
        <v>Make a gratitude visit</v>
      </c>
      <c r="G29" s="372" t="str">
        <f>IF(Badges!Q85="A","A"," ")</f>
        <v xml:space="preserve"> </v>
      </c>
      <c r="I29" s="369"/>
      <c r="J29" s="370" t="str">
        <f>Badges!C159</f>
        <v>End the alphabet</v>
      </c>
      <c r="K29" s="372" t="str">
        <f>IF(Badges!Q158="A","A"," ")</f>
        <v xml:space="preserve"> </v>
      </c>
      <c r="M29" s="369"/>
      <c r="N29" s="370" t="str">
        <f>Badges!C232</f>
        <v>Come prepared for a game</v>
      </c>
      <c r="O29" s="372" t="str">
        <f>IF(Badges!Q232="A","A"," ")</f>
        <v xml:space="preserve"> </v>
      </c>
      <c r="Q29" s="369">
        <v>1</v>
      </c>
      <c r="R29" s="370" t="str">
        <f>Badges!C308</f>
        <v>Brainstorm business ideas</v>
      </c>
      <c r="S29" s="371"/>
    </row>
    <row r="30" spans="1:19" x14ac:dyDescent="0.2">
      <c r="A30" s="369"/>
      <c r="B30" s="370" t="str">
        <f>Badges!C13</f>
        <v>Film a celebration</v>
      </c>
      <c r="C30" s="372" t="str">
        <f>IF(Badges!Q13="A","A"," ")</f>
        <v xml:space="preserve"> </v>
      </c>
      <c r="E30" s="369"/>
      <c r="F30" s="370" t="str">
        <f>Badges!C86</f>
        <v>Write a forgiveness letter</v>
      </c>
      <c r="G30" s="372" t="str">
        <f>IF(Badges!Q86="A","A"," ")</f>
        <v xml:space="preserve"> </v>
      </c>
      <c r="I30" s="369"/>
      <c r="J30" s="370" t="str">
        <f>Badges!C160</f>
        <v>Square it off</v>
      </c>
      <c r="K30" s="372" t="str">
        <f>IF(Badges!Q159="A","A"," ")</f>
        <v xml:space="preserve"> </v>
      </c>
      <c r="M30" s="369"/>
      <c r="N30" s="370" t="str">
        <f>Badges!C233</f>
        <v>Make a tasty snack</v>
      </c>
      <c r="O30" s="372" t="str">
        <f>IF(Badges!Q233="A","A"," ")</f>
        <v xml:space="preserve"> </v>
      </c>
      <c r="Q30" s="369"/>
      <c r="R30" s="370" t="str">
        <f>Badges!C309</f>
        <v>Interview your client</v>
      </c>
      <c r="S30" s="372" t="str">
        <f>IF(Badges!Q309="A","A"," ")</f>
        <v xml:space="preserve"> </v>
      </c>
    </row>
    <row r="31" spans="1:19" x14ac:dyDescent="0.2">
      <c r="A31" s="369"/>
      <c r="B31" s="370" t="str">
        <f>Badges!C14</f>
        <v>Film a day in your life</v>
      </c>
      <c r="C31" s="372" t="str">
        <f>IF(Badges!Q14="A","A"," ")</f>
        <v xml:space="preserve"> </v>
      </c>
      <c r="E31" s="369"/>
      <c r="F31" s="370" t="str">
        <f>Badges!C83</f>
        <v>Be happy for others</v>
      </c>
      <c r="G31" s="372" t="str">
        <f>IF(Badges!Q87="A","A"," ")</f>
        <v xml:space="preserve"> </v>
      </c>
      <c r="I31" s="369"/>
      <c r="J31" s="370" t="str">
        <f>Badges!C161</f>
        <v>Make a simple doll</v>
      </c>
      <c r="K31" s="372" t="str">
        <f>IF(Badges!Q160="A","A"," ")</f>
        <v xml:space="preserve"> </v>
      </c>
      <c r="M31" s="369"/>
      <c r="N31" s="370" t="str">
        <f>Badges!C234</f>
        <v>Plan a fun craft</v>
      </c>
      <c r="O31" s="372" t="str">
        <f>IF(Badges!Q234="A","A"," ")</f>
        <v xml:space="preserve"> </v>
      </c>
      <c r="Q31" s="369"/>
      <c r="R31" s="370" t="str">
        <f>Badges!C310</f>
        <v>Become a keen observer</v>
      </c>
      <c r="S31" s="372" t="str">
        <f>IF(Badges!Q310="A","A"," ")</f>
        <v xml:space="preserve"> </v>
      </c>
    </row>
    <row r="32" spans="1:19" x14ac:dyDescent="0.2">
      <c r="A32" s="369">
        <v>3</v>
      </c>
      <c r="B32" s="370" t="str">
        <f>Badges!C15</f>
        <v>Pick the perfect subject</v>
      </c>
      <c r="C32" s="371"/>
      <c r="E32" s="369">
        <v>4</v>
      </c>
      <c r="F32" s="370" t="str">
        <f>Badges!C88</f>
        <v>Do a helpful happiness experiment</v>
      </c>
      <c r="G32" s="371"/>
      <c r="I32" s="369">
        <v>5</v>
      </c>
      <c r="J32" s="370" t="str">
        <f>Badges!C162</f>
        <v>Build something yourself</v>
      </c>
      <c r="K32" s="371"/>
      <c r="M32" s="583" t="str">
        <f>Badges!B238</f>
        <v>Night Owl</v>
      </c>
      <c r="N32" s="584"/>
      <c r="O32" s="584"/>
      <c r="Q32" s="369"/>
      <c r="R32" s="370" t="str">
        <f>Badges!C311</f>
        <v>Group brainstorm</v>
      </c>
      <c r="S32" s="372" t="str">
        <f>IF(Badges!Q311="A","A"," ")</f>
        <v xml:space="preserve"> </v>
      </c>
    </row>
    <row r="33" spans="1:19" x14ac:dyDescent="0.2">
      <c r="A33" s="369"/>
      <c r="B33" s="370" t="str">
        <f>Badges!C16</f>
        <v>Share a scene from a book in the</v>
      </c>
      <c r="C33" s="372" t="str">
        <f>IF(Badges!Q16="A","A"," ")</f>
        <v xml:space="preserve"> </v>
      </c>
      <c r="E33" s="369"/>
      <c r="F33" s="370" t="str">
        <f>Badges!C89</f>
        <v xml:space="preserve">Design your own five-question </v>
      </c>
      <c r="G33" s="372" t="str">
        <f>IF(Badges!Q89="A","A"," ")</f>
        <v xml:space="preserve"> </v>
      </c>
      <c r="I33" s="369"/>
      <c r="J33" s="370" t="str">
        <f>Badges!C163</f>
        <v>Build with your expert</v>
      </c>
      <c r="K33" s="372" t="str">
        <f>IF(Badges!Q162="A","A"," ")</f>
        <v xml:space="preserve"> </v>
      </c>
      <c r="M33" s="369">
        <v>1</v>
      </c>
      <c r="N33" s="370" t="str">
        <f>Badges!C239</f>
        <v>Take a field trip to explore the night</v>
      </c>
      <c r="O33" s="371"/>
      <c r="Q33" s="369">
        <v>2</v>
      </c>
      <c r="R33" s="370" t="str">
        <f>Badges!C312</f>
        <v>Improve one idea</v>
      </c>
      <c r="S33" s="371"/>
    </row>
    <row r="34" spans="1:19" x14ac:dyDescent="0.2">
      <c r="A34" s="369"/>
      <c r="B34" s="370" t="str">
        <f>Badges!C17</f>
        <v>Share a cause</v>
      </c>
      <c r="C34" s="372" t="str">
        <f>IF(Badges!Q17="A","A"," ")</f>
        <v xml:space="preserve"> </v>
      </c>
      <c r="E34" s="369"/>
      <c r="F34" s="370" t="str">
        <f>Badges!C90</f>
        <v>Try quick polling</v>
      </c>
      <c r="G34" s="372" t="str">
        <f>IF(Badges!Q90="A","A"," ")</f>
        <v xml:space="preserve"> </v>
      </c>
      <c r="I34" s="369"/>
      <c r="J34" s="370" t="str">
        <f>Badges!C164</f>
        <v>Build with home improvers</v>
      </c>
      <c r="K34" s="372" t="str">
        <f>IF(Badges!Q163="A","A"," ")</f>
        <v xml:space="preserve"> </v>
      </c>
      <c r="M34" s="369"/>
      <c r="N34" s="370" t="str">
        <f>Badges!C240</f>
        <v>Share night art</v>
      </c>
      <c r="O34" s="372" t="str">
        <f>IF(Badges!Q240="A","A"," ")</f>
        <v xml:space="preserve"> </v>
      </c>
      <c r="Q34" s="369"/>
      <c r="R34" s="370" t="str">
        <f>Badges!C313</f>
        <v>Divide your idea into different parts</v>
      </c>
      <c r="S34" s="372" t="str">
        <f>IF(Badges!Q313="A","A"," ")</f>
        <v xml:space="preserve"> </v>
      </c>
    </row>
    <row r="35" spans="1:19" x14ac:dyDescent="0.2">
      <c r="A35" s="369"/>
      <c r="B35" s="370" t="str">
        <f>Badges!C18</f>
        <v>Share a family story</v>
      </c>
      <c r="C35" s="372" t="str">
        <f>IF(Badges!Q18="A","A"," ")</f>
        <v xml:space="preserve"> </v>
      </c>
      <c r="E35" s="369"/>
      <c r="F35" s="370" t="str">
        <f>Badges!C87</f>
        <v>Make something meaningful</v>
      </c>
      <c r="G35" s="372" t="str">
        <f>IF(Badges!Q91="A","A"," ")</f>
        <v xml:space="preserve"> </v>
      </c>
      <c r="I35" s="369"/>
      <c r="J35" s="370" t="str">
        <f>Badges!C165</f>
        <v>Build at a craft store or artisan</v>
      </c>
      <c r="K35" s="372" t="str">
        <f>IF(Badges!Q164="A","A"," ")</f>
        <v xml:space="preserve"> </v>
      </c>
      <c r="M35" s="369"/>
      <c r="N35" s="370" t="str">
        <f>Badges!C241</f>
        <v>Get into nightlife</v>
      </c>
      <c r="O35" s="372" t="str">
        <f>IF(Badges!Q241="A","A"," ")</f>
        <v xml:space="preserve"> </v>
      </c>
      <c r="Q35" s="369"/>
      <c r="R35" s="370" t="str">
        <f>Badges!C314</f>
        <v>Beat your competitors</v>
      </c>
      <c r="S35" s="372" t="str">
        <f>IF(Badges!Q314="A","A"," ")</f>
        <v xml:space="preserve"> </v>
      </c>
    </row>
    <row r="36" spans="1:19" ht="12.75" customHeight="1" x14ac:dyDescent="0.2">
      <c r="A36" s="369">
        <v>4</v>
      </c>
      <c r="B36" s="370" t="str">
        <f>Badges!C19</f>
        <v>Action</v>
      </c>
      <c r="C36" s="371"/>
      <c r="E36" s="369">
        <v>5</v>
      </c>
      <c r="F36" s="370" t="str">
        <f>Badges!C92</f>
        <v>Create a happiness action plan</v>
      </c>
      <c r="G36" s="371"/>
      <c r="I36" s="583" t="str">
        <f>Badges!B168</f>
        <v>Special Agent</v>
      </c>
      <c r="J36" s="584"/>
      <c r="K36" s="584"/>
      <c r="M36" s="369"/>
      <c r="N36" s="370" t="str">
        <f>Badges!C242</f>
        <v>Go solar (or luncar, or …</v>
      </c>
      <c r="O36" s="372" t="str">
        <f>IF(Badges!Q242="A","A"," ")</f>
        <v xml:space="preserve"> </v>
      </c>
      <c r="Q36" s="369"/>
      <c r="R36" s="370" t="str">
        <f>Badges!C315</f>
        <v>Use a "guideline."</v>
      </c>
      <c r="S36" s="372" t="str">
        <f>IF(Badges!Q315="A","A"," ")</f>
        <v xml:space="preserve"> </v>
      </c>
    </row>
    <row r="37" spans="1:19" ht="12.75" customHeight="1" x14ac:dyDescent="0.2">
      <c r="A37" s="369"/>
      <c r="B37" s="370" t="str">
        <f>Badges!C20</f>
        <v>Work solo</v>
      </c>
      <c r="C37" s="372" t="str">
        <f>IF(Badges!Q20="A","A"," ")</f>
        <v xml:space="preserve"> </v>
      </c>
      <c r="E37" s="369"/>
      <c r="F37" s="370" t="str">
        <f>Badges!C93</f>
        <v>Find a happiness helper</v>
      </c>
      <c r="G37" s="372" t="str">
        <f>IF(Badges!Q93="A","A"," ")</f>
        <v xml:space="preserve"> </v>
      </c>
      <c r="I37" s="369">
        <v>1</v>
      </c>
      <c r="J37" s="370" t="str">
        <f>Badges!C169</f>
        <v>Investigate investigation</v>
      </c>
      <c r="K37" s="371"/>
      <c r="M37" s="369">
        <v>2</v>
      </c>
      <c r="N37" s="370" t="str">
        <f>Badges!C243</f>
        <v>Tour your world after dark</v>
      </c>
      <c r="O37" s="371"/>
      <c r="Q37" s="369">
        <v>3</v>
      </c>
      <c r="R37" s="370" t="str">
        <f>Badges!C316</f>
        <v>Get into the financial side of things</v>
      </c>
      <c r="S37" s="371"/>
    </row>
    <row r="38" spans="1:19" x14ac:dyDescent="0.2">
      <c r="A38" s="369"/>
      <c r="B38" s="370" t="str">
        <f>Badges!C21</f>
        <v>Work with friends</v>
      </c>
      <c r="C38" s="372" t="str">
        <f>IF(Badges!Q21="A","A"," ")</f>
        <v xml:space="preserve"> </v>
      </c>
      <c r="E38" s="369"/>
      <c r="F38" s="370" t="str">
        <f>Badges!C94</f>
        <v>Create an inspiration collage with</v>
      </c>
      <c r="G38" s="372" t="str">
        <f>IF(Badges!Q94="A","A"," ")</f>
        <v xml:space="preserve"> </v>
      </c>
      <c r="I38" s="369"/>
      <c r="J38" s="370" t="str">
        <f>Badges!C170</f>
        <v>Organize a CSI-themed night for</v>
      </c>
      <c r="K38" s="372" t="str">
        <f>IF(Badges!Q170="A","A"," ")</f>
        <v xml:space="preserve"> </v>
      </c>
      <c r="M38" s="369"/>
      <c r="N38" s="370" t="str">
        <f>Badges!C244</f>
        <v>Tour your neighborhood at night</v>
      </c>
      <c r="O38" s="372" t="str">
        <f>IF(Badges!Q244="A","A"," ")</f>
        <v xml:space="preserve"> </v>
      </c>
      <c r="Q38" s="369"/>
      <c r="R38" s="370" t="str">
        <f>Badges!C317</f>
        <v>Seed money</v>
      </c>
      <c r="S38" s="372" t="str">
        <f>IF(Badges!Q317="A","A"," ")</f>
        <v xml:space="preserve"> </v>
      </c>
    </row>
    <row r="39" spans="1:19" x14ac:dyDescent="0.2">
      <c r="A39" s="369"/>
      <c r="B39" s="370" t="str">
        <f>Badges!C22</f>
        <v>Work with a mentor</v>
      </c>
      <c r="C39" s="372" t="str">
        <f>IF(Badges!Q22="A","A"," ")</f>
        <v xml:space="preserve"> </v>
      </c>
      <c r="E39" s="369"/>
      <c r="F39" s="370" t="str">
        <f>Badges!C91</f>
        <v>Focus on one friend</v>
      </c>
      <c r="G39" s="372" t="str">
        <f>IF(Badges!Q95="A","A"," ")</f>
        <v xml:space="preserve"> </v>
      </c>
      <c r="I39" s="369"/>
      <c r="J39" s="370" t="str">
        <f>Badges!C171</f>
        <v>Host an "Identity Crisis" party</v>
      </c>
      <c r="K39" s="372" t="str">
        <f>IF(Badges!Q171="A","A"," ")</f>
        <v xml:space="preserve"> </v>
      </c>
      <c r="M39" s="369"/>
      <c r="N39" s="370" t="str">
        <f>Badges!C245</f>
        <v>Visit a park, trail, lake, stream, or</v>
      </c>
      <c r="O39" s="372" t="str">
        <f>IF(Badges!Q245="A","A"," ")</f>
        <v xml:space="preserve"> </v>
      </c>
      <c r="Q39" s="369"/>
      <c r="R39" s="370" t="str">
        <f>Badges!C318</f>
        <v>Business models</v>
      </c>
      <c r="S39" s="372" t="str">
        <f>IF(Badges!Q318="A","A"," ")</f>
        <v xml:space="preserve"> </v>
      </c>
    </row>
    <row r="40" spans="1:19" x14ac:dyDescent="0.2">
      <c r="A40" s="369">
        <v>5</v>
      </c>
      <c r="B40" s="370" t="str">
        <f>Badges!C23</f>
        <v>Edit and premiere your movie</v>
      </c>
      <c r="C40" s="371"/>
      <c r="E40" s="583" t="str">
        <f>Badges!B98</f>
        <v>Screenwriter</v>
      </c>
      <c r="F40" s="616"/>
      <c r="G40" s="616"/>
      <c r="I40" s="369"/>
      <c r="J40" s="370" t="str">
        <f>Badges!C172</f>
        <v>Play Jane Bond</v>
      </c>
      <c r="K40" s="372" t="str">
        <f>IF(Badges!Q172="A","A"," ")</f>
        <v xml:space="preserve"> </v>
      </c>
      <c r="M40" s="369"/>
      <c r="N40" s="370" t="str">
        <f>Badges!C246</f>
        <v>Visit a place that's open 24 hours</v>
      </c>
      <c r="O40" s="372" t="str">
        <f>IF(Badges!Q246="A","A"," ")</f>
        <v xml:space="preserve"> </v>
      </c>
      <c r="Q40" s="369"/>
      <c r="R40" s="370" t="str">
        <f>Badges!C319</f>
        <v>Merchandising</v>
      </c>
      <c r="S40" s="372" t="str">
        <f>IF(Badges!Q319="A","A"," ")</f>
        <v xml:space="preserve"> </v>
      </c>
    </row>
    <row r="41" spans="1:19" x14ac:dyDescent="0.2">
      <c r="A41" s="369"/>
      <c r="B41" s="370" t="str">
        <f>Badges!C24</f>
        <v>Add a sound track</v>
      </c>
      <c r="C41" s="372" t="str">
        <f>IF(Badges!Q24="A","A"," ")</f>
        <v xml:space="preserve"> </v>
      </c>
      <c r="E41" s="369">
        <v>1</v>
      </c>
      <c r="F41" s="370" t="str">
        <f>Badges!C99</f>
        <v>Decide what makes a good script</v>
      </c>
      <c r="G41" s="371"/>
      <c r="I41" s="369">
        <v>2</v>
      </c>
      <c r="J41" s="370" t="str">
        <f>Badges!C173</f>
        <v>Reveal reality</v>
      </c>
      <c r="K41" s="371"/>
      <c r="M41" s="369">
        <v>3</v>
      </c>
      <c r="N41" s="370" t="str">
        <f>Badges!C247</f>
        <v>Meet people who work night hours</v>
      </c>
      <c r="O41" s="371"/>
      <c r="Q41" s="369">
        <v>4</v>
      </c>
      <c r="R41" s="370" t="str">
        <f>Badges!C320</f>
        <v>Imagine creating a business</v>
      </c>
      <c r="S41" s="371"/>
    </row>
    <row r="42" spans="1:19" ht="12.75" customHeight="1" x14ac:dyDescent="0.2">
      <c r="A42" s="369"/>
      <c r="B42" s="370" t="str">
        <f>Badges!C25</f>
        <v>Add a title and credits</v>
      </c>
      <c r="C42" s="372" t="str">
        <f>IF(Badges!Q25="A","A"," ")</f>
        <v xml:space="preserve"> </v>
      </c>
      <c r="E42" s="369"/>
      <c r="F42" s="370" t="str">
        <f>Badges!C100</f>
        <v xml:space="preserve">Watch one movie or three shows in </v>
      </c>
      <c r="G42" s="372" t="str">
        <f>IF(Badges!Q100="A","A"," ")</f>
        <v xml:space="preserve"> </v>
      </c>
      <c r="I42" s="369"/>
      <c r="J42" s="370" t="str">
        <f>Badges!C174</f>
        <v>Interview someone in forensics</v>
      </c>
      <c r="K42" s="372" t="str">
        <f>IF(Badges!Q174="A","A"," ")</f>
        <v xml:space="preserve"> </v>
      </c>
      <c r="M42" s="369"/>
      <c r="N42" s="370" t="str">
        <f>Badges!C248</f>
        <v>Be an investigative reporter</v>
      </c>
      <c r="O42" s="372" t="str">
        <f>IF(Badges!Q248="A","A"," ")</f>
        <v xml:space="preserve"> </v>
      </c>
      <c r="Q42" s="369"/>
      <c r="R42" s="370" t="str">
        <f>Badges!C321</f>
        <v>Write up a five-point business plan</v>
      </c>
      <c r="S42" s="372" t="str">
        <f>IF(Badges!Q321="A","A"," ")</f>
        <v xml:space="preserve"> </v>
      </c>
    </row>
    <row r="43" spans="1:19" ht="12.75" customHeight="1" x14ac:dyDescent="0.2">
      <c r="A43" s="369"/>
      <c r="B43" s="370" t="str">
        <f>Badges!C26</f>
        <v>Add transitions</v>
      </c>
      <c r="C43" s="372" t="str">
        <f>IF(Badges!Q26="A","A"," ")</f>
        <v xml:space="preserve"> </v>
      </c>
      <c r="E43" s="369"/>
      <c r="F43" s="370" t="str">
        <f>Badges!C101</f>
        <v>Host a script-dissection party with</v>
      </c>
      <c r="G43" s="372" t="str">
        <f>IF(Badges!Q101="A","A"," ")</f>
        <v xml:space="preserve"> </v>
      </c>
      <c r="I43" s="369"/>
      <c r="J43" s="370" t="str">
        <f>Badges!C175</f>
        <v>Try the eyewitness challenge</v>
      </c>
      <c r="K43" s="372" t="str">
        <f>IF(Badges!Q175="A","A"," ")</f>
        <v xml:space="preserve"> </v>
      </c>
      <c r="M43" s="369"/>
      <c r="N43" s="370" t="str">
        <f>Badges!C249</f>
        <v>Take part in the night shift</v>
      </c>
      <c r="O43" s="372" t="str">
        <f>IF(Badges!Q249="A","A"," ")</f>
        <v xml:space="preserve"> </v>
      </c>
      <c r="Q43" s="369"/>
      <c r="R43" s="370" t="str">
        <f>Badges!C322</f>
        <v>Develop your "pitch."</v>
      </c>
      <c r="S43" s="372" t="str">
        <f>IF(Badges!Q322="A","A"," ")</f>
        <v xml:space="preserve"> </v>
      </c>
    </row>
    <row r="44" spans="1:19" x14ac:dyDescent="0.2">
      <c r="A44" s="583" t="str">
        <f>Badges!B29</f>
        <v>Eating for Beauty</v>
      </c>
      <c r="B44" s="584"/>
      <c r="C44" s="584"/>
      <c r="E44" s="369"/>
      <c r="F44" s="370" t="str">
        <f>Badges!C102</f>
        <v>Read two scripts</v>
      </c>
      <c r="G44" s="372" t="str">
        <f>IF(Badges!Q102="A","A"," ")</f>
        <v xml:space="preserve"> </v>
      </c>
      <c r="I44" s="369"/>
      <c r="J44" s="370" t="str">
        <f>Badges!C176</f>
        <v>Make some impressions</v>
      </c>
      <c r="K44" s="372" t="str">
        <f>IF(Badges!Q176="A","A"," ")</f>
        <v xml:space="preserve"> </v>
      </c>
      <c r="M44" s="369"/>
      <c r="N44" s="370" t="str">
        <f>Badges!C250</f>
        <v>Create a photo essay</v>
      </c>
      <c r="O44" s="372" t="str">
        <f>IF(Badges!Q250="A","A"," ")</f>
        <v xml:space="preserve"> </v>
      </c>
      <c r="Q44" s="369"/>
      <c r="R44" s="370" t="str">
        <f>Badges!C323</f>
        <v>Make a mock up of an</v>
      </c>
      <c r="S44" s="372" t="str">
        <f>IF(Badges!Q323="A","A"," ")</f>
        <v xml:space="preserve"> </v>
      </c>
    </row>
    <row r="45" spans="1:19" x14ac:dyDescent="0.2">
      <c r="A45" s="369">
        <v>1</v>
      </c>
      <c r="B45" s="370" t="str">
        <f>Badges!C30</f>
        <v>Know how good nutrition helps your</v>
      </c>
      <c r="C45" s="371"/>
      <c r="E45" s="369">
        <v>2</v>
      </c>
      <c r="F45" s="370" t="str">
        <f>Badges!C103</f>
        <v>Come up with an idea for a story</v>
      </c>
      <c r="G45" s="371"/>
      <c r="I45" s="369">
        <v>3</v>
      </c>
      <c r="J45" s="370" t="str">
        <f>Badges!C177</f>
        <v xml:space="preserve">Try the science  </v>
      </c>
      <c r="K45" s="371"/>
      <c r="M45" s="369">
        <v>4</v>
      </c>
      <c r="N45" s="370" t="str">
        <f>Badges!C251</f>
        <v>Explore nature at night</v>
      </c>
      <c r="O45" s="371"/>
      <c r="Q45" s="369">
        <v>5</v>
      </c>
      <c r="R45" s="370" t="str">
        <f>Badges!C324</f>
        <v>Practice sharing your business</v>
      </c>
      <c r="S45" s="371"/>
    </row>
    <row r="46" spans="1:19" x14ac:dyDescent="0.2">
      <c r="A46" s="369"/>
      <c r="B46" s="370" t="str">
        <f>Badges!C31</f>
        <v>Eat by color</v>
      </c>
      <c r="C46" s="372" t="str">
        <f>IF(Badges!Q31="A","A"," ")</f>
        <v xml:space="preserve"> </v>
      </c>
      <c r="E46" s="369"/>
      <c r="F46" s="370" t="str">
        <f>Badges!C104</f>
        <v>Look into your own life</v>
      </c>
      <c r="G46" s="372" t="str">
        <f>IF(Badges!Q104="A","A"," ")</f>
        <v xml:space="preserve"> </v>
      </c>
      <c r="I46" s="369"/>
      <c r="J46" s="370" t="str">
        <f>Badges!C178</f>
        <v>Forensic chemistry</v>
      </c>
      <c r="K46" s="372" t="str">
        <f>IF(Badges!Q178="A","A"," ")</f>
        <v xml:space="preserve"> </v>
      </c>
      <c r="M46" s="369"/>
      <c r="N46" s="370" t="str">
        <f>Badges!C252</f>
        <v>Examine the night sky</v>
      </c>
      <c r="O46" s="372" t="str">
        <f>IF(Badges!Q252="A","A"," ")</f>
        <v xml:space="preserve"> </v>
      </c>
      <c r="Q46" s="369"/>
      <c r="R46" s="370" t="str">
        <f>Badges!C325</f>
        <v>Present your idea to someone who</v>
      </c>
      <c r="S46" s="372" t="str">
        <f>IF(Badges!Q325="A","A"," ")</f>
        <v xml:space="preserve"> </v>
      </c>
    </row>
    <row r="47" spans="1:19" x14ac:dyDescent="0.2">
      <c r="A47" s="369"/>
      <c r="B47" s="370" t="str">
        <f>Badges!C32</f>
        <v>Have a food-log challenge with</v>
      </c>
      <c r="C47" s="372" t="str">
        <f>IF(Badges!Q32="A","A"," ")</f>
        <v xml:space="preserve"> </v>
      </c>
      <c r="E47" s="369"/>
      <c r="F47" s="370" t="str">
        <f>Badges!C105</f>
        <v>Add to a story you already know</v>
      </c>
      <c r="G47" s="372" t="str">
        <f>IF(Badges!Q105="A","A"," ")</f>
        <v xml:space="preserve"> </v>
      </c>
      <c r="I47" s="369"/>
      <c r="J47" s="370" t="str">
        <f>Badges!C179</f>
        <v>Forensic physics</v>
      </c>
      <c r="K47" s="372" t="str">
        <f>IF(Badges!Q179="A","A"," ")</f>
        <v xml:space="preserve"> </v>
      </c>
      <c r="M47" s="369"/>
      <c r="N47" s="370" t="str">
        <f>Badges!C253</f>
        <v>Create a nocturnal animal</v>
      </c>
      <c r="O47" s="372" t="str">
        <f>IF(Badges!Q253="A","A"," ")</f>
        <v xml:space="preserve"> </v>
      </c>
      <c r="Q47" s="369"/>
      <c r="R47" s="370" t="str">
        <f>Badges!C326</f>
        <v>Present to an expert</v>
      </c>
      <c r="S47" s="372" t="str">
        <f>IF(Badges!Q326="A","A"," ")</f>
        <v xml:space="preserve"> </v>
      </c>
    </row>
    <row r="48" spans="1:19" x14ac:dyDescent="0.2">
      <c r="A48" s="369"/>
      <c r="B48" s="370" t="str">
        <f>Badges!C33</f>
        <v>Make your own food pyramid</v>
      </c>
      <c r="C48" s="372" t="str">
        <f>IF(Badges!Q33="A","A"," ")</f>
        <v xml:space="preserve"> </v>
      </c>
      <c r="E48" s="369"/>
      <c r="F48" s="370" t="str">
        <f>Badges!C106</f>
        <v>Play Story Maker</v>
      </c>
      <c r="G48" s="372" t="str">
        <f>IF(Badges!Q106="A","A"," ")</f>
        <v xml:space="preserve"> </v>
      </c>
      <c r="I48" s="369"/>
      <c r="J48" s="370" t="str">
        <f>Badges!C180</f>
        <v>Forensic biology</v>
      </c>
      <c r="K48" s="372" t="str">
        <f>IF(Badges!Q180="A","A"," ")</f>
        <v xml:space="preserve"> </v>
      </c>
      <c r="M48" s="369"/>
      <c r="N48" s="370" t="str">
        <f>Badges!C254</f>
        <v>Sketch a landscape plan for your</v>
      </c>
      <c r="O48" s="372" t="str">
        <f>IF(Badges!Q254="A","A"," ")</f>
        <v xml:space="preserve"> </v>
      </c>
      <c r="Q48" s="369"/>
      <c r="R48" s="370" t="str">
        <f>Badges!C327</f>
        <v>Gather a group of clients</v>
      </c>
      <c r="S48" s="372" t="str">
        <f>IF(Badges!Q327="A","A"," ")</f>
        <v xml:space="preserve"> </v>
      </c>
    </row>
    <row r="49" spans="1:19" x14ac:dyDescent="0.2">
      <c r="A49" s="369">
        <v>2</v>
      </c>
      <c r="B49" s="370" t="str">
        <f>Badges!C34</f>
        <v>Find out how what you eat affects</v>
      </c>
      <c r="C49" s="371"/>
      <c r="E49" s="369">
        <v>3</v>
      </c>
      <c r="F49" s="370" t="str">
        <f>Badges!C107</f>
        <v>Get to know your characters</v>
      </c>
      <c r="G49" s="371"/>
      <c r="I49" s="369">
        <v>4</v>
      </c>
      <c r="J49" s="370" t="str">
        <f>Badges!C181</f>
        <v>Key in to body language</v>
      </c>
      <c r="K49" s="371"/>
      <c r="M49" s="369">
        <v>5</v>
      </c>
      <c r="N49" s="370" t="str">
        <f>Badges!C255</f>
        <v>Host the Extreme Nighttime Party</v>
      </c>
      <c r="O49" s="371"/>
      <c r="Q49" s="583" t="str">
        <f>Badges!B330</f>
        <v>Netiquette</v>
      </c>
      <c r="R49" s="584"/>
      <c r="S49" s="584"/>
    </row>
    <row r="50" spans="1:19" x14ac:dyDescent="0.2">
      <c r="A50" s="369"/>
      <c r="B50" s="370" t="str">
        <f>Badges!C35</f>
        <v>Get enough water</v>
      </c>
      <c r="C50" s="372" t="str">
        <f>IF(Badges!Q35="A","A"," ")</f>
        <v xml:space="preserve"> </v>
      </c>
      <c r="E50" s="369"/>
      <c r="F50" s="370" t="str">
        <f>Badges!C108</f>
        <v>Spend some time people watching</v>
      </c>
      <c r="G50" s="372" t="str">
        <f>IF(Badges!Q108="A","A"," ")</f>
        <v xml:space="preserve"> </v>
      </c>
      <c r="I50" s="369"/>
      <c r="J50" s="370" t="str">
        <f>Badges!C182</f>
        <v>Find out about "tells"</v>
      </c>
      <c r="K50" s="372" t="str">
        <f>IF(Badges!Q182="A","A"," ")</f>
        <v xml:space="preserve"> </v>
      </c>
      <c r="M50" s="369"/>
      <c r="N50" s="370" t="str">
        <f>Badges!C256</f>
        <v>A "night" activity for younger Girl</v>
      </c>
      <c r="O50" s="372" t="str">
        <f>IF(Badges!Q256="A","A"," ")</f>
        <v xml:space="preserve"> </v>
      </c>
      <c r="Q50" s="369">
        <v>1</v>
      </c>
      <c r="R50" s="370" t="str">
        <f>Badges!C331</f>
        <v>Explore "oops!" and "wow!"</v>
      </c>
      <c r="S50" s="371"/>
    </row>
    <row r="51" spans="1:19" x14ac:dyDescent="0.2">
      <c r="A51" s="369"/>
      <c r="B51" s="370" t="str">
        <f>Badges!C36</f>
        <v>Make a Top 10 list of antioxidant-</v>
      </c>
      <c r="C51" s="372" t="str">
        <f>IF(Badges!Q36="A","A"," ")</f>
        <v xml:space="preserve"> </v>
      </c>
      <c r="E51" s="369"/>
      <c r="F51" s="370" t="str">
        <f>Badges!C109</f>
        <v>Exaggerate details about people</v>
      </c>
      <c r="G51" s="372" t="str">
        <f>IF(Badges!Q109="A","A"," ")</f>
        <v xml:space="preserve"> </v>
      </c>
      <c r="I51" s="369"/>
      <c r="J51" s="370" t="str">
        <f>Badges!C183</f>
        <v>Research body language</v>
      </c>
      <c r="K51" s="372" t="str">
        <f>IF(Badges!Q183="A","A"," ")</f>
        <v xml:space="preserve"> </v>
      </c>
      <c r="M51" s="369"/>
      <c r="N51" s="370" t="str">
        <f>Badges!C257</f>
        <v>A "Power Down!" night</v>
      </c>
      <c r="O51" s="372" t="str">
        <f>IF(Badges!Q257="A","A"," ")</f>
        <v xml:space="preserve"> </v>
      </c>
      <c r="Q51" s="369"/>
      <c r="R51" s="370" t="str">
        <f>Badges!C332</f>
        <v>Brainstorm some "oops" and "wow"</v>
      </c>
      <c r="S51" s="372" t="str">
        <f>IF(Badges!Q332="A","A"," ")</f>
        <v xml:space="preserve"> </v>
      </c>
    </row>
    <row r="52" spans="1:19" x14ac:dyDescent="0.2">
      <c r="A52" s="369"/>
      <c r="B52" s="370" t="str">
        <f>Badges!C37</f>
        <v>Do a grocery-store scavenger hunt</v>
      </c>
      <c r="C52" s="372" t="str">
        <f>IF(Badges!Q37="A","A"," ")</f>
        <v xml:space="preserve"> </v>
      </c>
      <c r="E52" s="369"/>
      <c r="F52" s="370" t="str">
        <f>Badges!C110</f>
        <v>Mix and match</v>
      </c>
      <c r="G52" s="372" t="str">
        <f>IF(Badges!Q110="A","A"," ")</f>
        <v xml:space="preserve"> </v>
      </c>
      <c r="I52" s="369"/>
      <c r="J52" s="370" t="str">
        <f>Badges!C184</f>
        <v>Check out voice analysis</v>
      </c>
      <c r="K52" s="372" t="str">
        <f>IF(Badges!Q184="A","A"," ")</f>
        <v xml:space="preserve"> </v>
      </c>
      <c r="M52" s="369"/>
      <c r="N52" s="370" t="str">
        <f>Badges!C258</f>
        <v>A nighttime legend</v>
      </c>
      <c r="O52" s="372" t="str">
        <f>IF(Badges!Q258="A","A"," ")</f>
        <v xml:space="preserve"> </v>
      </c>
      <c r="Q52" s="369"/>
      <c r="R52" s="370" t="str">
        <f>Badges!C333</f>
        <v>Interview someone with a job that</v>
      </c>
      <c r="S52" s="372" t="str">
        <f>IF(Badges!Q333="A","A"," ")</f>
        <v xml:space="preserve"> </v>
      </c>
    </row>
    <row r="53" spans="1:19" x14ac:dyDescent="0.2">
      <c r="A53" s="369">
        <v>3</v>
      </c>
      <c r="B53" s="370" t="str">
        <f>Badges!C38</f>
        <v>Explore how your diet affects your</v>
      </c>
      <c r="C53" s="371"/>
      <c r="E53" s="369">
        <v>4</v>
      </c>
      <c r="F53" s="370" t="str">
        <f>Badges!C111</f>
        <v>Build the plot</v>
      </c>
      <c r="G53" s="371"/>
      <c r="I53" s="369">
        <v>5</v>
      </c>
      <c r="J53" s="370" t="str">
        <f>Badges!C185</f>
        <v>Practice the art of detection</v>
      </c>
      <c r="K53" s="371"/>
      <c r="M53" s="583" t="str">
        <f>Badges!B261</f>
        <v>Animal Helpers</v>
      </c>
      <c r="N53" s="584"/>
      <c r="O53" s="584"/>
      <c r="Q53" s="369"/>
      <c r="R53" s="370" t="str">
        <f>Badges!C334</f>
        <v>Read four published stories</v>
      </c>
      <c r="S53" s="372" t="str">
        <f>IF(Badges!Q334="A","A"," ")</f>
        <v xml:space="preserve"> </v>
      </c>
    </row>
    <row r="54" spans="1:19" x14ac:dyDescent="0.2">
      <c r="A54" s="369"/>
      <c r="B54" s="370" t="str">
        <f>Badges!C39</f>
        <v>Food makeovers</v>
      </c>
      <c r="C54" s="372" t="str">
        <f>IF(Badges!Q39="A","A"," ")</f>
        <v xml:space="preserve"> </v>
      </c>
      <c r="E54" s="369"/>
      <c r="F54" s="370" t="str">
        <f>Badges!C112</f>
        <v>Fill out the worksheet using your</v>
      </c>
      <c r="G54" s="372" t="str">
        <f>IF(Badges!Q112="A","A"," ")</f>
        <v xml:space="preserve"> </v>
      </c>
      <c r="I54" s="369"/>
      <c r="J54" s="370" t="str">
        <f>Badges!C186</f>
        <v>Write a scene or script for your own</v>
      </c>
      <c r="K54" s="372" t="str">
        <f>IF(Badges!Q186="A","A"," ")</f>
        <v xml:space="preserve"> </v>
      </c>
      <c r="M54" s="369">
        <v>1</v>
      </c>
      <c r="N54" s="370" t="str">
        <f>Badges!C262</f>
        <v>Explore the connection between</v>
      </c>
      <c r="O54" s="371"/>
      <c r="Q54" s="369">
        <v>2</v>
      </c>
      <c r="R54" s="370" t="str">
        <f>Badges!C335</f>
        <v>Dig into stories of "ouch" -and repair</v>
      </c>
      <c r="S54" s="371"/>
    </row>
    <row r="55" spans="1:19" x14ac:dyDescent="0.2">
      <c r="A55" s="369"/>
      <c r="B55" s="370" t="str">
        <f>Badges!C40</f>
        <v>Sugar detective</v>
      </c>
      <c r="C55" s="372" t="str">
        <f>IF(Badges!Q40="A","A"," ")</f>
        <v xml:space="preserve"> </v>
      </c>
      <c r="E55" s="369"/>
      <c r="F55" s="370" t="str">
        <f>Badges!C113</f>
        <v>Find your plot twists in the news</v>
      </c>
      <c r="G55" s="372" t="str">
        <f>IF(Badges!Q113="A","A"," ")</f>
        <v xml:space="preserve"> </v>
      </c>
      <c r="I55" s="369"/>
      <c r="J55" s="370" t="str">
        <f>Badges!C187</f>
        <v>Sketch or sculpt a "suspect" or</v>
      </c>
      <c r="K55" s="372" t="str">
        <f>IF(Badges!Q187="A","A"," ")</f>
        <v xml:space="preserve"> </v>
      </c>
      <c r="M55" s="369"/>
      <c r="N55" s="370" t="str">
        <f>Badges!C263</f>
        <v>Find out how views of animals have</v>
      </c>
      <c r="O55" s="372" t="str">
        <f>IF(Badges!Q263="A","A"," ")</f>
        <v xml:space="preserve"> </v>
      </c>
      <c r="Q55" s="369"/>
      <c r="R55" s="370" t="str">
        <f>Badges!C336</f>
        <v>Go through your last 50 texts</v>
      </c>
      <c r="S55" s="372" t="str">
        <f>IF(Badges!Q336="A","A"," ")</f>
        <v xml:space="preserve"> </v>
      </c>
    </row>
    <row r="56" spans="1:19" x14ac:dyDescent="0.2">
      <c r="A56" s="369"/>
      <c r="B56" s="370" t="str">
        <f>Badges!C41</f>
        <v>Chemical detective</v>
      </c>
      <c r="C56" s="372" t="str">
        <f>IF(Badges!Q41="A","A"," ")</f>
        <v xml:space="preserve"> </v>
      </c>
      <c r="E56" s="369"/>
      <c r="F56" s="370" t="str">
        <f>Badges!C114</f>
        <v>Use plot twists from a familiar story</v>
      </c>
      <c r="G56" s="372" t="str">
        <f>IF(Badges!Q114="A","A"," ")</f>
        <v xml:space="preserve"> </v>
      </c>
      <c r="I56" s="369"/>
      <c r="J56" s="370" t="str">
        <f>Badges!C188</f>
        <v>Create or re-create a spy scenario</v>
      </c>
      <c r="K56" s="372" t="str">
        <f>IF(Badges!Q188="A","A"," ")</f>
        <v xml:space="preserve"> </v>
      </c>
      <c r="M56" s="369"/>
      <c r="N56" s="370" t="str">
        <f>Badges!C264</f>
        <v>Watch a documentary series on the</v>
      </c>
      <c r="O56" s="372" t="str">
        <f>IF(Badges!Q264="A","A"," ")</f>
        <v xml:space="preserve"> </v>
      </c>
      <c r="Q56" s="369"/>
      <c r="R56" s="370" t="str">
        <f>Badges!C337</f>
        <v>Interview a psychologist, guidance</v>
      </c>
      <c r="S56" s="372" t="str">
        <f>IF(Badges!Q337="A","A"," ")</f>
        <v xml:space="preserve"> </v>
      </c>
    </row>
    <row r="57" spans="1:19" x14ac:dyDescent="0.2">
      <c r="A57" s="369">
        <v>4</v>
      </c>
      <c r="B57" s="370" t="str">
        <f>Badges!C42</f>
        <v>Investigate how what you eat affects</v>
      </c>
      <c r="C57" s="371"/>
      <c r="E57" s="369">
        <v>5</v>
      </c>
      <c r="F57" s="370" t="str">
        <f>Badges!C115</f>
        <v>Write a 12-age script - and share it</v>
      </c>
      <c r="G57" s="371"/>
      <c r="I57" s="583" t="str">
        <f>Badges!B191</f>
        <v>Trailblazing</v>
      </c>
      <c r="J57" s="584"/>
      <c r="K57" s="584"/>
      <c r="M57" s="369"/>
      <c r="N57" s="370" t="str">
        <f>Badges!C265</f>
        <v>Show how animals helped at key</v>
      </c>
      <c r="O57" s="372" t="str">
        <f>IF(Badges!Q265="A","A"," ")</f>
        <v xml:space="preserve"> </v>
      </c>
      <c r="Q57" s="369"/>
      <c r="R57" s="370" t="str">
        <f>Badges!C338</f>
        <v>Start a kindness practice</v>
      </c>
      <c r="S57" s="372" t="str">
        <f>IF(Badges!Q338="A","A"," ")</f>
        <v xml:space="preserve"> </v>
      </c>
    </row>
    <row r="58" spans="1:19" x14ac:dyDescent="0.2">
      <c r="A58" s="369"/>
      <c r="B58" s="370" t="str">
        <f>Badges!C43</f>
        <v>Make an illustrated chart of snooze/</v>
      </c>
      <c r="C58" s="372" t="str">
        <f>IF(Badges!Q43="A","A"," ")</f>
        <v xml:space="preserve"> </v>
      </c>
      <c r="E58" s="369"/>
      <c r="F58" s="370" t="str">
        <f>Badges!C116</f>
        <v>Work solo</v>
      </c>
      <c r="G58" s="372" t="str">
        <f>IF(Badges!Q116="A","A"," ")</f>
        <v xml:space="preserve"> </v>
      </c>
      <c r="I58" s="369">
        <v>1</v>
      </c>
      <c r="J58" s="370" t="str">
        <f>Badges!C192</f>
        <v>Start planning your adventure</v>
      </c>
      <c r="K58" s="371"/>
      <c r="M58" s="369">
        <v>2</v>
      </c>
      <c r="N58" s="370" t="str">
        <f>Badges!C266</f>
        <v>Find out how animals help keep</v>
      </c>
      <c r="O58" s="371"/>
      <c r="Q58" s="369">
        <v>3</v>
      </c>
      <c r="R58" s="370" t="str">
        <f>Badges!C339</f>
        <v>Look at e-mail, commenting, or</v>
      </c>
      <c r="S58" s="371"/>
    </row>
    <row r="59" spans="1:19" x14ac:dyDescent="0.2">
      <c r="A59" s="369"/>
      <c r="B59" s="370" t="str">
        <f>Badges!C44</f>
        <v>Take the two-week test</v>
      </c>
      <c r="C59" s="372" t="str">
        <f>IF(Badges!Q44="A","A"," ")</f>
        <v xml:space="preserve"> </v>
      </c>
      <c r="E59" s="369"/>
      <c r="F59" s="370" t="str">
        <f>Badges!C117</f>
        <v>Work with a friend</v>
      </c>
      <c r="G59" s="372" t="str">
        <f>IF(Badges!Q117="A","A"," ")</f>
        <v xml:space="preserve"> </v>
      </c>
      <c r="I59" s="369"/>
      <c r="J59" s="370" t="str">
        <f>Badges!C193</f>
        <v>Ask an older Girl Scout or Girl Scout</v>
      </c>
      <c r="K59" s="372" t="str">
        <f>IF(Badges!Q193="A","A"," ")</f>
        <v xml:space="preserve"> </v>
      </c>
      <c r="M59" s="369"/>
      <c r="N59" s="370" t="str">
        <f>Badges!C267</f>
        <v>Check out a safety team that uses</v>
      </c>
      <c r="O59" s="372" t="str">
        <f>IF(Badges!Q267="A","A"," ")</f>
        <v xml:space="preserve"> </v>
      </c>
      <c r="Q59" s="369"/>
      <c r="R59" s="370" t="str">
        <f>Badges!C340</f>
        <v>Get into e-mail etiquette</v>
      </c>
      <c r="S59" s="372" t="str">
        <f>IF(Badges!Q340="A","A"," ")</f>
        <v xml:space="preserve"> </v>
      </c>
    </row>
    <row r="60" spans="1:19" x14ac:dyDescent="0.2">
      <c r="A60" s="369"/>
      <c r="B60" s="370" t="str">
        <f>Badges!C45</f>
        <v>REM it up</v>
      </c>
      <c r="C60" s="372" t="str">
        <f>IF(Badges!Q45="A","A"," ")</f>
        <v xml:space="preserve"> </v>
      </c>
      <c r="E60" s="369"/>
      <c r="F60" s="370" t="str">
        <f>Badges!C118</f>
        <v>Work with a mentor</v>
      </c>
      <c r="G60" s="372" t="str">
        <f>IF(Badges!Q118="A","A"," ")</f>
        <v xml:space="preserve"> </v>
      </c>
      <c r="I60" s="369"/>
      <c r="J60" s="370" t="str">
        <f>Badges!C194</f>
        <v>Check with a member of a local</v>
      </c>
      <c r="K60" s="372" t="str">
        <f>IF(Badges!Q194="A","A"," ")</f>
        <v xml:space="preserve"> </v>
      </c>
      <c r="M60" s="369"/>
      <c r="N60" s="370" t="str">
        <f>Badges!C268</f>
        <v>Talk to a trainer</v>
      </c>
      <c r="O60" s="372" t="str">
        <f>IF(Badges!Q268="A","A"," ")</f>
        <v xml:space="preserve"> </v>
      </c>
      <c r="Q60" s="369"/>
      <c r="R60" s="370" t="str">
        <f>Badges!C341</f>
        <v>Find your best commenting voice</v>
      </c>
      <c r="S60" s="372" t="str">
        <f>IF(Badges!Q341="A","A"," ")</f>
        <v xml:space="preserve"> </v>
      </c>
    </row>
    <row r="61" spans="1:19" ht="12.75" customHeight="1" x14ac:dyDescent="0.2">
      <c r="A61" s="369">
        <v>5</v>
      </c>
      <c r="B61" s="370" t="str">
        <f>Badges!C46</f>
        <v>Look at how your diet affects your</v>
      </c>
      <c r="C61" s="371"/>
      <c r="E61" s="583" t="str">
        <f>Badges!B122</f>
        <v>Book Artist</v>
      </c>
      <c r="F61" s="584"/>
      <c r="G61" s="584"/>
      <c r="I61" s="369"/>
      <c r="J61" s="370" t="str">
        <f>Badges!C195</f>
        <v>Do it yourself</v>
      </c>
      <c r="K61" s="372" t="str">
        <f>IF(Badges!Q195="A","A"," ")</f>
        <v xml:space="preserve"> </v>
      </c>
      <c r="M61" s="369"/>
      <c r="N61" s="370" t="str">
        <f>Badges!C269</f>
        <v>Read stories about animal heroes</v>
      </c>
      <c r="O61" s="372" t="str">
        <f>IF(Badges!Q269="A","A"," ")</f>
        <v xml:space="preserve"> </v>
      </c>
      <c r="Q61" s="369"/>
      <c r="R61" s="370" t="str">
        <f>Badges!C342</f>
        <v>Good net sportsmanship</v>
      </c>
      <c r="S61" s="372" t="str">
        <f>IF(Badges!Q342="A","A"," ")</f>
        <v xml:space="preserve"> </v>
      </c>
    </row>
    <row r="62" spans="1:19" ht="12.75" customHeight="1" x14ac:dyDescent="0.2">
      <c r="A62" s="369"/>
      <c r="B62" s="370" t="str">
        <f>Badges!C47</f>
        <v>Take a poll of friends and family</v>
      </c>
      <c r="C62" s="372" t="str">
        <f>IF(Badges!Q47="A","A"," ")</f>
        <v xml:space="preserve"> </v>
      </c>
      <c r="E62" s="369">
        <v>1</v>
      </c>
      <c r="F62" s="370" t="str">
        <f>Badges!C123</f>
        <v>Explore the art of bookbinding</v>
      </c>
      <c r="G62" s="371"/>
      <c r="I62" s="369">
        <v>2</v>
      </c>
      <c r="J62" s="370" t="str">
        <f>Badges!C196</f>
        <v>Get your body and your teamwork</v>
      </c>
      <c r="K62" s="371"/>
      <c r="M62" s="369">
        <v>3</v>
      </c>
      <c r="N62" s="370" t="str">
        <f>Badges!C270</f>
        <v>Know how animals help people</v>
      </c>
      <c r="O62" s="371"/>
      <c r="Q62" s="369">
        <v>4</v>
      </c>
      <c r="R62" s="370" t="str">
        <f>Badges!C343</f>
        <v>Decide what makes a great social</v>
      </c>
      <c r="S62" s="371"/>
    </row>
    <row r="63" spans="1:19" x14ac:dyDescent="0.2">
      <c r="A63" s="369"/>
      <c r="B63" s="370" t="str">
        <f>Badges!C48</f>
        <v>Do an exercise/energy experiment</v>
      </c>
      <c r="C63" s="372" t="str">
        <f>IF(Badges!Q48="A","A"," ")</f>
        <v xml:space="preserve"> </v>
      </c>
      <c r="E63" s="369"/>
      <c r="F63" s="370" t="str">
        <f>Badges!C124</f>
        <v>Survey a book collection</v>
      </c>
      <c r="G63" s="372" t="str">
        <f>IF(Badges!Q124="A","A"," ")</f>
        <v xml:space="preserve"> </v>
      </c>
      <c r="I63" s="369"/>
      <c r="J63" s="370" t="str">
        <f>Badges!C197</f>
        <v>Participate in a physically</v>
      </c>
      <c r="K63" s="372" t="str">
        <f>IF(Badges!Q197="A","A"," ")</f>
        <v xml:space="preserve"> </v>
      </c>
      <c r="M63" s="369"/>
      <c r="N63" s="370" t="str">
        <f>Badges!C271</f>
        <v>Talk to a vet or psychologist</v>
      </c>
      <c r="O63" s="372" t="str">
        <f>IF(Badges!Q271="A","A"," ")</f>
        <v xml:space="preserve"> </v>
      </c>
      <c r="Q63" s="369"/>
      <c r="R63" s="370" t="str">
        <f>Badges!C344</f>
        <v>Discuss some character profiles</v>
      </c>
      <c r="S63" s="372" t="str">
        <f>IF(Badges!Q344="A","A"," ")</f>
        <v xml:space="preserve"> </v>
      </c>
    </row>
    <row r="64" spans="1:19" x14ac:dyDescent="0.2">
      <c r="A64" s="369"/>
      <c r="B64" s="370" t="str">
        <f>Badges!C49</f>
        <v>Create a chart or blog post</v>
      </c>
      <c r="C64" s="372" t="str">
        <f>IF(Badges!Q49="A","A"," ")</f>
        <v xml:space="preserve"> </v>
      </c>
      <c r="E64" s="369"/>
      <c r="F64" s="370" t="str">
        <f>Badges!C125</f>
        <v>Interview or visit a book artist or</v>
      </c>
      <c r="G64" s="372" t="str">
        <f>IF(Badges!Q125="A","A"," ")</f>
        <v xml:space="preserve"> </v>
      </c>
      <c r="I64" s="369"/>
      <c r="J64" s="370" t="str">
        <f>Badges!C198</f>
        <v>Build a teamwork and endurance</v>
      </c>
      <c r="K64" s="372" t="str">
        <f>IF(Badges!Q198="A","A"," ")</f>
        <v xml:space="preserve"> </v>
      </c>
      <c r="M64" s="369"/>
      <c r="N64" s="370" t="str">
        <f>Badges!C272</f>
        <v>Visit an organization that uses</v>
      </c>
      <c r="O64" s="372" t="str">
        <f>IF(Badges!Q272="A","A"," ")</f>
        <v xml:space="preserve"> </v>
      </c>
      <c r="Q64" s="369"/>
      <c r="R64" s="370" t="str">
        <f>Badges!C345</f>
        <v>Get feedback on a profile of your</v>
      </c>
      <c r="S64" s="372" t="str">
        <f>IF(Badges!Q345="A","A"," ")</f>
        <v xml:space="preserve"> </v>
      </c>
    </row>
    <row r="65" spans="1:19" x14ac:dyDescent="0.2">
      <c r="A65" s="583" t="str">
        <f>Badges!B52</f>
        <v>Public Speaker</v>
      </c>
      <c r="B65" s="584"/>
      <c r="C65" s="584"/>
      <c r="E65" s="369"/>
      <c r="F65" s="370" t="str">
        <f>Badges!C126</f>
        <v>Tour a book arts center or art</v>
      </c>
      <c r="G65" s="372" t="str">
        <f>IF(Badges!Q126="A","A"," ")</f>
        <v xml:space="preserve"> </v>
      </c>
      <c r="I65" s="369"/>
      <c r="J65" s="370" t="str">
        <f>Badges!C199</f>
        <v>Try a "boot camp" exercise course</v>
      </c>
      <c r="K65" s="372" t="str">
        <f>IF(Badges!Q199="A","A"," ")</f>
        <v xml:space="preserve"> </v>
      </c>
      <c r="M65" s="369"/>
      <c r="N65" s="370" t="str">
        <f>Badges!C273</f>
        <v>Interview at least five pet owners</v>
      </c>
      <c r="O65" s="372" t="str">
        <f>IF(Badges!Q273="A","A"," ")</f>
        <v xml:space="preserve"> </v>
      </c>
      <c r="Q65" s="369"/>
      <c r="R65" s="370" t="str">
        <f>Badges!C346</f>
        <v>Read three stories that discuss</v>
      </c>
      <c r="S65" s="372" t="str">
        <f>IF(Badges!Q346="A","A"," ")</f>
        <v xml:space="preserve"> </v>
      </c>
    </row>
    <row r="66" spans="1:19" x14ac:dyDescent="0.2">
      <c r="A66" s="369">
        <v>1</v>
      </c>
      <c r="B66" s="370" t="str">
        <f>Badges!C53</f>
        <v>Get a feel for performing solo</v>
      </c>
      <c r="C66" s="371"/>
      <c r="E66" s="369">
        <v>2</v>
      </c>
      <c r="F66" s="370" t="str">
        <f>Badges!C127</f>
        <v>Get familiar with the insides of a</v>
      </c>
      <c r="G66" s="371"/>
      <c r="I66" s="369">
        <v>3</v>
      </c>
      <c r="J66" s="370" t="str">
        <f>Badges!C200</f>
        <v>Create your menu</v>
      </c>
      <c r="K66" s="371"/>
      <c r="M66" s="369">
        <v>4</v>
      </c>
      <c r="N66" s="370" t="str">
        <f>Badges!C274</f>
        <v>Check out how animals help people</v>
      </c>
      <c r="O66" s="371"/>
      <c r="Q66" s="369">
        <v>5</v>
      </c>
      <c r="R66" s="370" t="str">
        <f>Badges!C347</f>
        <v>Spread better practices</v>
      </c>
      <c r="S66" s="371"/>
    </row>
    <row r="67" spans="1:19" x14ac:dyDescent="0.2">
      <c r="A67" s="369"/>
      <c r="B67" s="370" t="str">
        <f>Badges!C54</f>
        <v>Read aloud one monologue from</v>
      </c>
      <c r="C67" s="372" t="str">
        <f>IF(Badges!Q54="A","A"," ")</f>
        <v xml:space="preserve"> </v>
      </c>
      <c r="E67" s="369"/>
      <c r="F67" s="370" t="str">
        <f>Badges!C128</f>
        <v>Mend an old book</v>
      </c>
      <c r="G67" s="372" t="str">
        <f>IF(Badges!Q128="A","A"," ")</f>
        <v xml:space="preserve"> </v>
      </c>
      <c r="I67" s="369"/>
      <c r="J67" s="370" t="str">
        <f>Badges!C201</f>
        <v>Find three recipes for quick meals</v>
      </c>
      <c r="K67" s="372" t="str">
        <f>IF(Badges!Q201="A","A"," ")</f>
        <v xml:space="preserve"> </v>
      </c>
      <c r="M67" s="369"/>
      <c r="N67" s="370" t="str">
        <f>Badges!C275</f>
        <v>Talk to someone who trains</v>
      </c>
      <c r="O67" s="372" t="str">
        <f>IF(Badges!Q275="A","A"," ")</f>
        <v xml:space="preserve"> </v>
      </c>
      <c r="Q67" s="369"/>
      <c r="R67" s="370" t="str">
        <f>Badges!C348</f>
        <v>Make it a pledge</v>
      </c>
      <c r="S67" s="372" t="str">
        <f>IF(Badges!Q348="A","A"," ")</f>
        <v xml:space="preserve"> </v>
      </c>
    </row>
    <row r="68" spans="1:19" x14ac:dyDescent="0.2">
      <c r="A68" s="369"/>
      <c r="B68" s="370" t="str">
        <f>Badges!C55</f>
        <v>Read aloud two political speeches</v>
      </c>
      <c r="C68" s="372" t="str">
        <f>IF(Badges!Q55="A","A"," ")</f>
        <v xml:space="preserve"> </v>
      </c>
      <c r="E68" s="369"/>
      <c r="F68" s="370" t="str">
        <f>Badges!C129</f>
        <v>Take an old book apart</v>
      </c>
      <c r="G68" s="372" t="str">
        <f>IF(Badges!Q129="A","A"," ")</f>
        <v xml:space="preserve"> </v>
      </c>
      <c r="I68" s="369"/>
      <c r="J68" s="370" t="str">
        <f>Badges!C202</f>
        <v>Get into quick-energy snacks</v>
      </c>
      <c r="K68" s="372" t="str">
        <f>IF(Badges!Q202="A","A"," ")</f>
        <v xml:space="preserve"> </v>
      </c>
      <c r="M68" s="369"/>
      <c r="N68" s="370" t="str">
        <f>Badges!C276</f>
        <v>Speak to someone who has an</v>
      </c>
      <c r="O68" s="372" t="str">
        <f>IF(Badges!Q276="A","A"," ")</f>
        <v xml:space="preserve"> </v>
      </c>
      <c r="Q68" s="369"/>
      <c r="R68" s="370" t="str">
        <f>Badges!C349</f>
        <v>Edit into a top 10</v>
      </c>
      <c r="S68" s="372" t="str">
        <f>IF(Badges!Q349="A","A"," ")</f>
        <v xml:space="preserve"> </v>
      </c>
    </row>
    <row r="69" spans="1:19" x14ac:dyDescent="0.2">
      <c r="A69" s="369"/>
      <c r="B69" s="370" t="str">
        <f>Badges!C56</f>
        <v>Read aloud three poems or one</v>
      </c>
      <c r="C69" s="372" t="str">
        <f>IF(Badges!Q56="A","A"," ")</f>
        <v xml:space="preserve"> </v>
      </c>
      <c r="E69" s="369"/>
      <c r="F69" s="370" t="str">
        <f>Badges!C130</f>
        <v>Visit an antique or rare bookseller</v>
      </c>
      <c r="G69" s="372" t="str">
        <f>IF(Badges!Q130="A","A"," ")</f>
        <v xml:space="preserve"> </v>
      </c>
      <c r="I69" s="369"/>
      <c r="J69" s="370" t="str">
        <f>Badges!C203</f>
        <v>Trash the trash challenge</v>
      </c>
      <c r="K69" s="372" t="str">
        <f>IF(Badges!Q203="A","A"," ")</f>
        <v xml:space="preserve"> </v>
      </c>
      <c r="M69" s="369"/>
      <c r="N69" s="370" t="str">
        <f>Badges!C277</f>
        <v xml:space="preserve">Research the pros and cons of </v>
      </c>
      <c r="O69" s="372" t="str">
        <f>IF(Badges!Q277="A","A"," ")</f>
        <v xml:space="preserve"> </v>
      </c>
      <c r="Q69" s="369"/>
      <c r="R69" s="370" t="str">
        <f>Badges!C350</f>
        <v>Present it</v>
      </c>
      <c r="S69" s="372" t="str">
        <f>IF(Badges!Q350="A","A"," ")</f>
        <v xml:space="preserve"> </v>
      </c>
    </row>
    <row r="70" spans="1:19" ht="23.25" x14ac:dyDescent="0.35">
      <c r="A70" s="599" t="str">
        <f ca="1">MID(CELL("filename",A8),FIND(IF(ISERROR(FIND("]",CELL("filename",A8))),"$","]"),CELL("filename",A8))+1,256)</f>
        <v>Cadette 14</v>
      </c>
      <c r="B70" s="599"/>
      <c r="C70" s="599"/>
      <c r="E70" s="610" t="s">
        <v>16</v>
      </c>
      <c r="F70" s="615"/>
      <c r="G70" s="615"/>
      <c r="I70" s="610" t="s">
        <v>16</v>
      </c>
      <c r="J70" s="610"/>
      <c r="K70" s="610"/>
      <c r="M70" s="610" t="s">
        <v>16</v>
      </c>
      <c r="N70" s="610"/>
      <c r="O70" s="610"/>
      <c r="Q70" s="610" t="s">
        <v>151</v>
      </c>
      <c r="R70" s="611"/>
      <c r="S70" s="611"/>
    </row>
    <row r="71" spans="1:19" x14ac:dyDescent="0.2">
      <c r="A71" s="364"/>
      <c r="B71" s="365"/>
      <c r="C71" s="366" t="s">
        <v>28</v>
      </c>
      <c r="E71" s="583" t="str">
        <f>Badges!B377</f>
        <v>Good Sportsmanship</v>
      </c>
      <c r="F71" s="584"/>
      <c r="G71" s="584"/>
      <c r="I71" s="583" t="str">
        <f>Badges!B446</f>
        <v>Cadette First Aid</v>
      </c>
      <c r="J71" s="584"/>
      <c r="K71" s="584"/>
      <c r="M71" s="583" t="str">
        <f>Badges!B516</f>
        <v>Budgeting</v>
      </c>
      <c r="N71" s="584"/>
      <c r="O71" s="584"/>
      <c r="Q71" s="612" t="str">
        <f>'Age-Level'!B5</f>
        <v>Silver Torch Award</v>
      </c>
      <c r="R71" s="612"/>
      <c r="S71" s="373" t="str">
        <f>IF('Age-Level'!Q8="C","C",IF('Age-Level'!Q8="P","P",""))</f>
        <v/>
      </c>
    </row>
    <row r="72" spans="1:19" x14ac:dyDescent="0.2">
      <c r="A72" s="577" t="str">
        <f>Summary!A21</f>
        <v>Legacy</v>
      </c>
      <c r="B72" s="577"/>
      <c r="C72" s="577"/>
      <c r="E72" s="369">
        <v>3</v>
      </c>
      <c r="F72" s="370" t="str">
        <f>Badges!C386</f>
        <v>Be a good teammate</v>
      </c>
      <c r="G72" s="371"/>
      <c r="I72" s="369">
        <v>4</v>
      </c>
      <c r="J72" s="370" t="str">
        <f>Badges!C459</f>
        <v>Know the signs of shock and how</v>
      </c>
      <c r="K72" s="371"/>
      <c r="M72" s="369">
        <v>5</v>
      </c>
      <c r="N72" s="370" t="str">
        <f>Badges!C533</f>
        <v>Create a budget that focuses on</v>
      </c>
      <c r="O72" s="371"/>
      <c r="Q72" s="612" t="str">
        <f>'Age-Level'!B9</f>
        <v>Cadette Community Service bar</v>
      </c>
      <c r="R72" s="612"/>
      <c r="S72" s="373" t="str">
        <f>IF('Age-Level'!Q9="C","C",IF('Age-Level'!Q9="P","P",""))</f>
        <v/>
      </c>
    </row>
    <row r="73" spans="1:19" x14ac:dyDescent="0.2">
      <c r="A73" s="608" t="str">
        <f>Summary!A22</f>
        <v>Comic Artist</v>
      </c>
      <c r="B73" s="609"/>
      <c r="C73" s="373" t="str">
        <f>IF(Badges!Q376="C","C",IF(Badges!Q376="P","P",""))</f>
        <v/>
      </c>
      <c r="E73" s="369"/>
      <c r="F73" s="370" t="str">
        <f>Badges!C387</f>
        <v>Play Trust, like they did on Survivor</v>
      </c>
      <c r="G73" s="372" t="str">
        <f>IF(Badges!Q387="A","A"," ")</f>
        <v xml:space="preserve"> </v>
      </c>
      <c r="I73" s="369"/>
      <c r="J73" s="370" t="str">
        <f>Badges!C460</f>
        <v>Research the signs of shock and</v>
      </c>
      <c r="K73" s="372" t="str">
        <f>IF(Badges!Q460="A","A"," ")</f>
        <v xml:space="preserve"> </v>
      </c>
      <c r="M73" s="369"/>
      <c r="N73" s="370" t="str">
        <f>Badges!C534</f>
        <v>Make a savings action plan</v>
      </c>
      <c r="O73" s="372" t="str">
        <f>IF(Badges!Q534="A","A"," ")</f>
        <v xml:space="preserve"> </v>
      </c>
      <c r="Q73" s="612" t="str">
        <f>'Age-Level'!B12</f>
        <v>Cadette Service to Girl Scouting bar</v>
      </c>
      <c r="R73" s="612"/>
      <c r="S73" s="373" t="str">
        <f>IF('Age-Level'!Q10="C","C",IF('Age-Level'!Q10="P","P",""))</f>
        <v/>
      </c>
    </row>
    <row r="74" spans="1:19" x14ac:dyDescent="0.2">
      <c r="A74" s="606" t="str">
        <f>Summary!A23</f>
        <v>Good Sportsmanship</v>
      </c>
      <c r="B74" s="607"/>
      <c r="C74" s="374" t="str">
        <f>IF(Badges!Q399="C","C",IF(Badges!Q399="P","P",""))</f>
        <v/>
      </c>
      <c r="E74" s="369"/>
      <c r="F74" s="370" t="str">
        <f>Badges!C388</f>
        <v>Play three team-building games</v>
      </c>
      <c r="G74" s="372" t="str">
        <f>IF(Badges!Q388="A","A"," ")</f>
        <v xml:space="preserve"> </v>
      </c>
      <c r="I74" s="369"/>
      <c r="J74" s="370" t="str">
        <f>Badges!C461</f>
        <v>Interview a doctor or nurse about the</v>
      </c>
      <c r="K74" s="372" t="str">
        <f>IF(Badges!Q461="A","A"," ")</f>
        <v xml:space="preserve"> </v>
      </c>
      <c r="M74" s="369"/>
      <c r="N74" s="370" t="str">
        <f>Badges!C535</f>
        <v>Form a support group</v>
      </c>
      <c r="O74" s="372" t="str">
        <f>IF(Badges!Q535="A","A"," ")</f>
        <v xml:space="preserve"> </v>
      </c>
      <c r="Q74" s="612" t="str">
        <f>'Age-Level'!B15</f>
        <v>Cadette Program Aide</v>
      </c>
      <c r="R74" s="612"/>
      <c r="S74" s="373" t="str">
        <f>IF('Age-Level'!Q19="C","C",IF('Age-Level'!Q19="P","P",""))</f>
        <v/>
      </c>
    </row>
    <row r="75" spans="1:19" x14ac:dyDescent="0.2">
      <c r="A75" s="606" t="str">
        <f>Summary!A24</f>
        <v>Finding Common Ground</v>
      </c>
      <c r="B75" s="607"/>
      <c r="C75" s="374" t="str">
        <f>IF(Badges!Q422="C","C",IF(Badges!Q422="P","P",""))</f>
        <v/>
      </c>
      <c r="E75" s="369"/>
      <c r="F75" s="370" t="str">
        <f>Badges!C389</f>
        <v>Play Capture the Flag</v>
      </c>
      <c r="G75" s="372" t="str">
        <f>IF(Badges!Q389="A","A"," ")</f>
        <v xml:space="preserve"> </v>
      </c>
      <c r="I75" s="369"/>
      <c r="J75" s="370" t="str">
        <f>Badges!C462</f>
        <v>Ask an EMT or first responder to</v>
      </c>
      <c r="K75" s="372" t="str">
        <f>IF(Badges!Q462="A","A"," ")</f>
        <v xml:space="preserve"> </v>
      </c>
      <c r="M75" s="369"/>
      <c r="N75" s="370" t="str">
        <f>Badges!C536</f>
        <v>Imagine yourself in the future</v>
      </c>
      <c r="O75" s="372" t="str">
        <f>IF(Badges!Q536="A","A"," ")</f>
        <v xml:space="preserve"> </v>
      </c>
      <c r="Q75" s="612" t="str">
        <f>'Age-Level'!B20</f>
        <v>Journey Summit Pin</v>
      </c>
      <c r="R75" s="612"/>
      <c r="S75" s="373" t="str">
        <f>IF('Age-Level'!Q21="C","C",IF('Age-Level'!Q21="P","P",""))</f>
        <v/>
      </c>
    </row>
    <row r="76" spans="1:19" x14ac:dyDescent="0.2">
      <c r="A76" s="606" t="str">
        <f>Summary!A25</f>
        <v>New Cuisines</v>
      </c>
      <c r="B76" s="607"/>
      <c r="C76" s="374" t="str">
        <f>IF(Badges!Q445="C","C",IF(Badges!Q445="P","P",""))</f>
        <v/>
      </c>
      <c r="E76" s="369">
        <v>4</v>
      </c>
      <c r="F76" s="370" t="str">
        <f>Badges!C390</f>
        <v>Psych yourself up</v>
      </c>
      <c r="G76" s="371"/>
      <c r="I76" s="369">
        <v>5</v>
      </c>
      <c r="J76" s="370" t="str">
        <f>Badges!C463</f>
        <v>Learn to prevent and treat injuries</v>
      </c>
      <c r="K76" s="371"/>
      <c r="M76" s="583" t="str">
        <f>Badges!B562</f>
        <v>Financing My Dreams</v>
      </c>
      <c r="N76" s="584"/>
      <c r="O76" s="584"/>
      <c r="Q76" s="603" t="str">
        <f>'Age-Level'!C23</f>
        <v>Cookie Rally (Year 1)</v>
      </c>
      <c r="R76" s="603"/>
      <c r="S76" s="379" t="str">
        <f>IF('Age-Level'!Q23="A","A"," ")</f>
        <v xml:space="preserve"> </v>
      </c>
    </row>
    <row r="77" spans="1:19" x14ac:dyDescent="0.2">
      <c r="A77" s="606" t="str">
        <f>Summary!A26</f>
        <v>Cadette First Aid</v>
      </c>
      <c r="B77" s="607"/>
      <c r="C77" s="374" t="str">
        <f>IF(Badges!Q468="C","C",IF(Badges!Q468="P","P",""))</f>
        <v/>
      </c>
      <c r="E77" s="369"/>
      <c r="F77" s="370" t="str">
        <f>Badges!C391</f>
        <v>But I landed my triple axel</v>
      </c>
      <c r="G77" s="372" t="str">
        <f>IF(Badges!Q391="A","A"," ")</f>
        <v xml:space="preserve"> </v>
      </c>
      <c r="I77" s="369"/>
      <c r="J77" s="370" t="str">
        <f>Badges!C464</f>
        <v>Take a first aid course</v>
      </c>
      <c r="K77" s="372" t="str">
        <f>IF(Badges!Q464="A","A"," ")</f>
        <v xml:space="preserve"> </v>
      </c>
      <c r="M77" s="369">
        <v>1</v>
      </c>
      <c r="N77" s="370" t="str">
        <f>Badges!C563</f>
        <v>Explore dream jobs</v>
      </c>
      <c r="O77" s="371"/>
      <c r="Q77" s="603" t="str">
        <f>'Age-Level'!C24</f>
        <v>Cookie Sales (Year 1)</v>
      </c>
      <c r="R77" s="603"/>
      <c r="S77" s="379" t="str">
        <f>IF('Age-Level'!Q24="A","A"," ")</f>
        <v xml:space="preserve"> </v>
      </c>
    </row>
    <row r="78" spans="1:19" x14ac:dyDescent="0.2">
      <c r="A78" s="606" t="str">
        <f>Summary!A27</f>
        <v>Cadette Girl Scout Way</v>
      </c>
      <c r="B78" s="607"/>
      <c r="C78" s="374" t="str">
        <f>IF(Badges!Q491="C","C",IF(Badges!Q491="P","P",""))</f>
        <v/>
      </c>
      <c r="E78" s="369"/>
      <c r="F78" s="370" t="str">
        <f>Badges!C392</f>
        <v>Mind over matter</v>
      </c>
      <c r="G78" s="372" t="str">
        <f>IF(Badges!Q392="A","A"," ")</f>
        <v xml:space="preserve"> </v>
      </c>
      <c r="I78" s="369"/>
      <c r="J78" s="370" t="str">
        <f>Badges!C465</f>
        <v>Ask a park ranger, lifeguard, or ski</v>
      </c>
      <c r="K78" s="372" t="str">
        <f>IF(Badges!Q465="A","A"," ")</f>
        <v xml:space="preserve"> </v>
      </c>
      <c r="M78" s="369"/>
      <c r="N78" s="370" t="str">
        <f>Badges!C564</f>
        <v>Track your dreams</v>
      </c>
      <c r="O78" s="372" t="str">
        <f>IF(Badges!Q564="A","A"," ")</f>
        <v xml:space="preserve"> </v>
      </c>
      <c r="Q78" s="603" t="str">
        <f>'Age-Level'!C25</f>
        <v>Cookie Pin (Year 1)</v>
      </c>
      <c r="R78" s="603"/>
      <c r="S78" s="379" t="str">
        <f>IF('Age-Level'!Q25="A","A"," ")</f>
        <v xml:space="preserve"> </v>
      </c>
    </row>
    <row r="79" spans="1:19" x14ac:dyDescent="0.2">
      <c r="A79" s="613" t="str">
        <f>Summary!A28</f>
        <v>Trees</v>
      </c>
      <c r="B79" s="614"/>
      <c r="C79" s="375" t="str">
        <f>IF(Badges!Q514="C","C",IF(Badges!Q514="P","P",""))</f>
        <v/>
      </c>
      <c r="E79" s="369"/>
      <c r="F79" s="370" t="str">
        <f>Badges!C393</f>
        <v>Play sports psychology games</v>
      </c>
      <c r="G79" s="372" t="str">
        <f>IF(Badges!Q393="A","A"," ")</f>
        <v xml:space="preserve"> </v>
      </c>
      <c r="I79" s="369"/>
      <c r="J79" s="370" t="str">
        <f>Badges!C466</f>
        <v xml:space="preserve">Interview a doctor or nurse  </v>
      </c>
      <c r="K79" s="372" t="str">
        <f>IF(Badges!Q466="A","A"," ")</f>
        <v xml:space="preserve"> </v>
      </c>
      <c r="M79" s="369"/>
      <c r="N79" s="370" t="str">
        <f>Badges!C565</f>
        <v>Talk to people about their jobs</v>
      </c>
      <c r="O79" s="372" t="str">
        <f>IF(Badges!Q565="A","A"," ")</f>
        <v xml:space="preserve"> </v>
      </c>
      <c r="Q79" s="603" t="str">
        <f>'Age-Level'!C26</f>
        <v>Cookie Rally (Year 2)</v>
      </c>
      <c r="R79" s="603"/>
      <c r="S79" s="379" t="str">
        <f>IF('Age-Level'!Q26="A","A"," ")</f>
        <v xml:space="preserve"> </v>
      </c>
    </row>
    <row r="80" spans="1:19" x14ac:dyDescent="0.2">
      <c r="A80" s="577" t="str">
        <f>Summary!A29</f>
        <v>Financial Literacy</v>
      </c>
      <c r="B80" s="577"/>
      <c r="C80" s="577"/>
      <c r="E80" s="369">
        <v>5</v>
      </c>
      <c r="F80" s="370" t="str">
        <f>Badges!C394</f>
        <v>Put your definition of good</v>
      </c>
      <c r="G80" s="371"/>
      <c r="I80" s="583" t="str">
        <f>Badges!B469</f>
        <v>Cadette Girl Scout Way</v>
      </c>
      <c r="J80" s="584"/>
      <c r="K80" s="584"/>
      <c r="M80" s="369"/>
      <c r="N80" s="370" t="str">
        <f>Badges!C566</f>
        <v>Hold a group brainstorm</v>
      </c>
      <c r="O80" s="372" t="str">
        <f>IF(Badges!Q566="A","A"," ")</f>
        <v xml:space="preserve"> </v>
      </c>
      <c r="Q80" s="603" t="str">
        <f>'Age-Level'!C27</f>
        <v>Cookie Sales (Year 2)</v>
      </c>
      <c r="R80" s="603"/>
      <c r="S80" s="379" t="str">
        <f>IF('Age-Level'!Q27="A","A"," ")</f>
        <v xml:space="preserve"> </v>
      </c>
    </row>
    <row r="81" spans="1:22" x14ac:dyDescent="0.2">
      <c r="A81" s="608" t="str">
        <f>Summary!A30</f>
        <v>Budgeting</v>
      </c>
      <c r="B81" s="609"/>
      <c r="C81" s="373" t="str">
        <f>IF(Badges!Q538="C","C",IF(Badges!Q538="P","P",""))</f>
        <v/>
      </c>
      <c r="E81" s="369"/>
      <c r="F81" s="370" t="str">
        <f>Badges!C395</f>
        <v>Compete</v>
      </c>
      <c r="G81" s="372" t="str">
        <f>IF(Badges!Q395="A","A"," ")</f>
        <v xml:space="preserve"> </v>
      </c>
      <c r="I81" s="369">
        <v>1</v>
      </c>
      <c r="J81" s="370" t="str">
        <f>Badges!C470</f>
        <v>Lead a group in song</v>
      </c>
      <c r="K81" s="371"/>
      <c r="M81" s="369">
        <v>2</v>
      </c>
      <c r="N81" s="370" t="str">
        <f>Badges!C567</f>
        <v>Price out buying your dream home</v>
      </c>
      <c r="O81" s="371"/>
      <c r="Q81" s="603" t="str">
        <f>'Age-Level'!C28</f>
        <v>Cookie Pin (Year 2)</v>
      </c>
      <c r="R81" s="603"/>
      <c r="S81" s="379" t="str">
        <f>IF('Age-Level'!Q28="A","A"," ")</f>
        <v xml:space="preserve"> </v>
      </c>
    </row>
    <row r="82" spans="1:22" x14ac:dyDescent="0.2">
      <c r="A82" s="606" t="str">
        <f>Summary!A32</f>
        <v>Financing My Dreams</v>
      </c>
      <c r="B82" s="607"/>
      <c r="C82" s="374" t="str">
        <f>IF(Badges!Q584="C","C",IF(Badges!Q584="P","P",""))</f>
        <v/>
      </c>
      <c r="E82" s="369"/>
      <c r="F82" s="370" t="str">
        <f>Badges!C396</f>
        <v>Play with little kids</v>
      </c>
      <c r="G82" s="372" t="str">
        <f>IF(Badges!Q396="A","A"," ")</f>
        <v xml:space="preserve"> </v>
      </c>
      <c r="I82" s="369"/>
      <c r="J82" s="370" t="str">
        <f>Badges!C471</f>
        <v>Organize a songfest</v>
      </c>
      <c r="K82" s="372" t="str">
        <f>IF(Badges!Q471="A","A"," ")</f>
        <v xml:space="preserve"> </v>
      </c>
      <c r="M82" s="369"/>
      <c r="N82" s="370" t="str">
        <f>Badges!C568</f>
        <v>Go house hunting</v>
      </c>
      <c r="O82" s="372" t="str">
        <f>IF(Badges!Q568="A","A"," ")</f>
        <v xml:space="preserve"> </v>
      </c>
      <c r="Q82" s="603" t="str">
        <f>'Age-Level'!C29</f>
        <v>Cookie Rally (Year 3)</v>
      </c>
      <c r="R82" s="603"/>
      <c r="S82" s="379" t="str">
        <f>IF('Age-Level'!Q29="A","A"," ")</f>
        <v xml:space="preserve"> </v>
      </c>
    </row>
    <row r="83" spans="1:22" x14ac:dyDescent="0.2">
      <c r="A83" s="590" t="str">
        <f>Summary!A33</f>
        <v>Cookie Business</v>
      </c>
      <c r="B83" s="591"/>
      <c r="C83" s="592"/>
      <c r="D83" s="365"/>
      <c r="E83" s="369"/>
      <c r="F83" s="370" t="str">
        <f>Badges!C397</f>
        <v>Take on the role of referee, umpire</v>
      </c>
      <c r="G83" s="372" t="str">
        <f>IF(Badges!Q397="A","A"," ")</f>
        <v xml:space="preserve"> </v>
      </c>
      <c r="I83" s="369"/>
      <c r="J83" s="370" t="str">
        <f>Badges!C472</f>
        <v>Teach an international song</v>
      </c>
      <c r="K83" s="372" t="str">
        <f>IF(Badges!Q472="A","A"," ")</f>
        <v xml:space="preserve"> </v>
      </c>
      <c r="M83" s="369"/>
      <c r="N83" s="370" t="str">
        <f>Badges!C569</f>
        <v>Get expert real estate device</v>
      </c>
      <c r="O83" s="372" t="str">
        <f>IF(Badges!Q569="A","A"," ")</f>
        <v xml:space="preserve"> </v>
      </c>
      <c r="Q83" s="603" t="str">
        <f>'Age-Level'!C30</f>
        <v>Cookie Sales (Year 3)</v>
      </c>
      <c r="R83" s="603"/>
      <c r="S83" s="379" t="str">
        <f>IF('Age-Level'!Q30="A","A"," ")</f>
        <v xml:space="preserve"> </v>
      </c>
    </row>
    <row r="84" spans="1:22" x14ac:dyDescent="0.2">
      <c r="A84" s="606" t="str">
        <f>Summary!A34</f>
        <v>Business Plan</v>
      </c>
      <c r="B84" s="607"/>
      <c r="C84" s="374" t="str">
        <f>IF(Badges!Q598="C","C",IF(Badges!Q598="P","P",""))</f>
        <v/>
      </c>
      <c r="E84" s="583" t="str">
        <f>Badges!B400</f>
        <v>Finding Common Ground</v>
      </c>
      <c r="F84" s="583"/>
      <c r="G84" s="583"/>
      <c r="I84" s="369"/>
      <c r="J84" s="370" t="str">
        <f>Badges!C473</f>
        <v>Help Brownies complete their Girl</v>
      </c>
      <c r="K84" s="372" t="str">
        <f>IF(Badges!Q473="A","A"," ")</f>
        <v xml:space="preserve"> </v>
      </c>
      <c r="M84" s="369"/>
      <c r="N84" s="370" t="str">
        <f>Badges!C570</f>
        <v>Browse real estate ads</v>
      </c>
      <c r="O84" s="372" t="str">
        <f>IF(Badges!Q570="A","A"," ")</f>
        <v xml:space="preserve"> </v>
      </c>
      <c r="Q84" s="603" t="str">
        <f>'Age-Level'!C31</f>
        <v>Cookie Pin (Year 3)</v>
      </c>
      <c r="R84" s="603"/>
      <c r="S84" s="379" t="str">
        <f>IF('Age-Level'!Q31="A","A"," ")</f>
        <v xml:space="preserve"> </v>
      </c>
    </row>
    <row r="85" spans="1:22" x14ac:dyDescent="0.2">
      <c r="A85" s="606" t="str">
        <f>Summary!A36</f>
        <v>Think Big</v>
      </c>
      <c r="B85" s="607"/>
      <c r="C85" s="374" t="str">
        <f>IF(Badges!Q624="C","C",IF(Badges!Q624="P","P",""))</f>
        <v/>
      </c>
      <c r="E85" s="369">
        <v>1</v>
      </c>
      <c r="F85" s="370" t="str">
        <f>Badges!C401</f>
        <v>Get to know someone different from</v>
      </c>
      <c r="G85" s="371"/>
      <c r="I85" s="369">
        <v>2</v>
      </c>
      <c r="J85" s="370" t="str">
        <f>Badges!C474</f>
        <v>Celebrate Girl Scout Week</v>
      </c>
      <c r="K85" s="371"/>
      <c r="M85" s="369">
        <v>3</v>
      </c>
      <c r="N85" s="370" t="str">
        <f>Badges!C571</f>
        <v>Research dream vacations</v>
      </c>
      <c r="O85" s="371"/>
      <c r="Q85" s="603" t="str">
        <f>'Age-Level'!C33</f>
        <v>Fall Sales (Year 1)</v>
      </c>
      <c r="R85" s="603"/>
      <c r="S85" s="374" t="str">
        <f>IF('Age-Level'!Q33="A","A","")</f>
        <v/>
      </c>
    </row>
    <row r="86" spans="1:22" x14ac:dyDescent="0.2">
      <c r="A86" s="417"/>
      <c r="B86" s="417"/>
      <c r="C86" s="389"/>
      <c r="E86" s="369"/>
      <c r="F86" s="370" t="str">
        <f>Badges!C402</f>
        <v>Difference of background</v>
      </c>
      <c r="G86" s="372" t="str">
        <f>IF(Badges!Q402="A","A"," ")</f>
        <v xml:space="preserve"> </v>
      </c>
      <c r="I86" s="369"/>
      <c r="J86" s="370" t="str">
        <f>Badges!C475</f>
        <v>Focus on "be courageous and</v>
      </c>
      <c r="K86" s="372" t="str">
        <f>IF(Badges!Q475="A","A"," ")</f>
        <v xml:space="preserve"> </v>
      </c>
      <c r="M86" s="369"/>
      <c r="N86" s="370" t="str">
        <f>Badges!C572</f>
        <v>Explore the world of travel</v>
      </c>
      <c r="O86" s="372" t="str">
        <f>IF(Badges!Q572="A","A"," ")</f>
        <v xml:space="preserve"> </v>
      </c>
      <c r="Q86" s="603" t="str">
        <f>'Age-Level'!C34</f>
        <v>Fall Sales (Year 2)</v>
      </c>
      <c r="R86" s="603"/>
      <c r="S86" s="374" t="str">
        <f>IF('Age-Level'!Q34="A","A","")</f>
        <v/>
      </c>
    </row>
    <row r="87" spans="1:22" x14ac:dyDescent="0.2">
      <c r="A87" s="578" t="s">
        <v>92</v>
      </c>
      <c r="B87" s="579"/>
      <c r="C87" s="579"/>
      <c r="E87" s="369"/>
      <c r="F87" s="370" t="str">
        <f>Badges!C403</f>
        <v>Difference of belief</v>
      </c>
      <c r="G87" s="372" t="str">
        <f>IF(Badges!Q403="A","A"," ")</f>
        <v xml:space="preserve"> </v>
      </c>
      <c r="I87" s="369"/>
      <c r="J87" s="370" t="str">
        <f>Badges!C476</f>
        <v>Be confident and courageous</v>
      </c>
      <c r="K87" s="372" t="str">
        <f>IF(Badges!Q476="A","A"," ")</f>
        <v xml:space="preserve"> </v>
      </c>
      <c r="M87" s="369"/>
      <c r="N87" s="370" t="str">
        <f>Badges!C573</f>
        <v>Visit a travel agent</v>
      </c>
      <c r="O87" s="372" t="str">
        <f>IF(Badges!Q573="A","A"," ")</f>
        <v xml:space="preserve"> </v>
      </c>
      <c r="Q87" s="603" t="str">
        <f>'Age-Level'!C35</f>
        <v>Fall Sales (Year 3)</v>
      </c>
      <c r="R87" s="603"/>
      <c r="S87" s="374" t="str">
        <f>IF('Age-Level'!Q35="A","A","")</f>
        <v/>
      </c>
    </row>
    <row r="88" spans="1:22" x14ac:dyDescent="0.2">
      <c r="B88" s="604" t="str">
        <f>Journey!A6</f>
        <v>aMAZE!</v>
      </c>
      <c r="C88" s="605"/>
      <c r="E88" s="369"/>
      <c r="F88" s="370" t="str">
        <f>Badges!C404</f>
        <v>Difference of opinion</v>
      </c>
      <c r="G88" s="372" t="str">
        <f>IF(Badges!Q404="A","A"," ")</f>
        <v xml:space="preserve"> </v>
      </c>
      <c r="I88" s="369"/>
      <c r="J88" s="370" t="str">
        <f>Badges!C477</f>
        <v>Create a project honoring the</v>
      </c>
      <c r="K88" s="372" t="str">
        <f>IF(Badges!Q477="A","A"," ")</f>
        <v xml:space="preserve"> </v>
      </c>
      <c r="M88" s="369"/>
      <c r="N88" s="370" t="str">
        <f>Badges!C574</f>
        <v>Create a tour group</v>
      </c>
      <c r="O88" s="372" t="str">
        <f>IF(Badges!Q574="A","A"," ")</f>
        <v xml:space="preserve"> </v>
      </c>
      <c r="Q88" s="603" t="str">
        <f>'Age-Level'!C37</f>
        <v>Thinking Day (Year 1)</v>
      </c>
      <c r="R88" s="603"/>
      <c r="S88" s="374" t="str">
        <f>IF('Age-Level'!Q37="A","A","")</f>
        <v/>
      </c>
    </row>
    <row r="89" spans="1:22" x14ac:dyDescent="0.2">
      <c r="B89" s="378" t="str">
        <f>Journey!B7</f>
        <v>The Interact Award</v>
      </c>
      <c r="C89" s="374" t="str">
        <f>IF(Journey!Q17="C","C",IF(Journey!Q17="P","P",""))</f>
        <v/>
      </c>
      <c r="E89" s="369">
        <v>2</v>
      </c>
      <c r="F89" s="370" t="str">
        <f>Badges!C405</f>
        <v>Make decisions in a group</v>
      </c>
      <c r="G89" s="371"/>
      <c r="I89" s="369">
        <v>3</v>
      </c>
      <c r="J89" s="370" t="str">
        <f>Badges!C478</f>
        <v>Share sisterhood through the Girl</v>
      </c>
      <c r="K89" s="371"/>
      <c r="M89" s="369">
        <v>4</v>
      </c>
      <c r="N89" s="370" t="str">
        <f>Badges!C575</f>
        <v>Make a dream giving goal</v>
      </c>
      <c r="O89" s="371"/>
      <c r="Q89" s="603" t="str">
        <f>'Age-Level'!C38</f>
        <v>Thinking Day (Year 2)</v>
      </c>
      <c r="R89" s="603"/>
      <c r="S89" s="374" t="str">
        <f>IF('Age-Level'!Q38="A","A","")</f>
        <v/>
      </c>
    </row>
    <row r="90" spans="1:22" x14ac:dyDescent="0.2">
      <c r="B90" s="378" t="str">
        <f>Journey!B18</f>
        <v>The Diplomat Award</v>
      </c>
      <c r="C90" s="374" t="str">
        <f>IF(Journey!Q26="C","C",IF(Journey!Q26="P","P",""))</f>
        <v/>
      </c>
      <c r="E90" s="369"/>
      <c r="F90" s="370" t="str">
        <f>Badges!C406</f>
        <v>Use one of the methods from the</v>
      </c>
      <c r="G90" s="372" t="str">
        <f>IF(Badges!Q406="A","A"," ")</f>
        <v xml:space="preserve"> </v>
      </c>
      <c r="I90" s="369"/>
      <c r="J90" s="370" t="str">
        <f>Badges!C479</f>
        <v>Throw a community sisterhood</v>
      </c>
      <c r="K90" s="372" t="str">
        <f>IF(Badges!Q479="A","A"," ")</f>
        <v xml:space="preserve"> </v>
      </c>
      <c r="M90" s="369"/>
      <c r="N90" s="370" t="str">
        <f>Badges!C576</f>
        <v>Find local philanthropists</v>
      </c>
      <c r="O90" s="372" t="str">
        <f>IF(Badges!Q576="A","A"," ")</f>
        <v xml:space="preserve"> </v>
      </c>
      <c r="Q90" s="603" t="str">
        <f>'Age-Level'!C39</f>
        <v>Thinking Day (Year 3)</v>
      </c>
      <c r="R90" s="603"/>
      <c r="S90" s="374" t="str">
        <f>IF('Age-Level'!Q39="A","A","")</f>
        <v/>
      </c>
    </row>
    <row r="91" spans="1:22" x14ac:dyDescent="0.2">
      <c r="B91" s="378" t="str">
        <f>Journey!B27</f>
        <v>The Peacemaker Award</v>
      </c>
      <c r="C91" s="374" t="str">
        <f>IF(Journey!Q29="C","C",IF(Journey!Q29="P","P",""))</f>
        <v/>
      </c>
      <c r="E91" s="369"/>
      <c r="F91" s="370" t="str">
        <f>Badges!C407</f>
        <v>Use two of the methods</v>
      </c>
      <c r="G91" s="372" t="str">
        <f>IF(Badges!Q407="A","A"," ")</f>
        <v xml:space="preserve"> </v>
      </c>
      <c r="I91" s="369"/>
      <c r="J91" s="370" t="str">
        <f>Badges!C480</f>
        <v>Spotlight a hidden heroine</v>
      </c>
      <c r="K91" s="372" t="str">
        <f>IF(Badges!Q480="A","A"," ")</f>
        <v xml:space="preserve"> </v>
      </c>
      <c r="M91" s="369"/>
      <c r="N91" s="370" t="str">
        <f>Badges!C577</f>
        <v>Learn what's going on in the world of</v>
      </c>
      <c r="O91" s="372" t="str">
        <f>IF(Badges!Q577="A","A"," ")</f>
        <v xml:space="preserve"> </v>
      </c>
      <c r="Q91" s="603" t="str">
        <f>'Age-Level'!C41</f>
        <v>Global Action Award</v>
      </c>
      <c r="R91" s="603"/>
      <c r="S91" s="374" t="str">
        <f>IF('Age-Level'!Q41="A","A","")</f>
        <v/>
      </c>
    </row>
    <row r="92" spans="1:22" x14ac:dyDescent="0.2">
      <c r="B92" s="378" t="str">
        <f>Journey!B31</f>
        <v>Leader in Action</v>
      </c>
      <c r="C92" s="374" t="str">
        <f>IF(Journey!Q38="C","C",IF(Journey!Q38="P","P",""))</f>
        <v/>
      </c>
      <c r="E92" s="369"/>
      <c r="F92" s="370" t="str">
        <f>Badges!C408</f>
        <v>Try them all</v>
      </c>
      <c r="G92" s="372" t="str">
        <f>IF(Badges!Q408="A","A"," ")</f>
        <v xml:space="preserve"> </v>
      </c>
      <c r="I92" s="369"/>
      <c r="J92" s="370" t="str">
        <f>Badges!C481</f>
        <v>Team up for sisterhood</v>
      </c>
      <c r="K92" s="372" t="str">
        <f>IF(Badges!Q481="A","A"," ")</f>
        <v xml:space="preserve"> </v>
      </c>
      <c r="M92" s="369"/>
      <c r="N92" s="370" t="str">
        <f>Badges!C578</f>
        <v>Research your favorite charity</v>
      </c>
      <c r="O92" s="372" t="str">
        <f>IF(Badges!Q578="A","A"," ")</f>
        <v xml:space="preserve"> </v>
      </c>
      <c r="Q92" s="603" t="str">
        <f>'Age-Level'!C43</f>
        <v>International Friendship Recognition</v>
      </c>
      <c r="R92" s="603"/>
      <c r="S92" s="374" t="str">
        <f>IF('Age-Level'!Q43="A","A","")</f>
        <v/>
      </c>
    </row>
    <row r="93" spans="1:22" x14ac:dyDescent="0.2">
      <c r="A93" s="416"/>
      <c r="B93" s="390" t="str">
        <f>Journey!A41</f>
        <v>BREATHE</v>
      </c>
      <c r="C93" s="391"/>
      <c r="E93" s="369">
        <v>3</v>
      </c>
      <c r="F93" s="370" t="str">
        <f>Badges!C409</f>
        <v>Explore civil debate</v>
      </c>
      <c r="G93" s="371"/>
      <c r="I93" s="369">
        <v>4</v>
      </c>
      <c r="J93" s="370" t="str">
        <f>Badges!C482</f>
        <v>Leave a place better than you found</v>
      </c>
      <c r="K93" s="371"/>
      <c r="L93" s="376"/>
      <c r="M93" s="369">
        <v>5</v>
      </c>
      <c r="N93" s="370" t="str">
        <f>Badges!C579</f>
        <v>Add up your dreams</v>
      </c>
      <c r="O93" s="371"/>
      <c r="Q93" s="603" t="str">
        <f>'Age-Level'!C45</f>
        <v>Investiture</v>
      </c>
      <c r="R93" s="603"/>
      <c r="S93" s="374" t="str">
        <f>IF('Age-Level'!Q45="A","A","")</f>
        <v/>
      </c>
    </row>
    <row r="94" spans="1:22" x14ac:dyDescent="0.2">
      <c r="A94" s="416"/>
      <c r="B94" s="378" t="str">
        <f>Journey!B42</f>
        <v>Aware</v>
      </c>
      <c r="C94" s="374" t="str">
        <f>IF(Journey!Q22="C","C",IF(Journey!Q22="P","P",""))</f>
        <v/>
      </c>
      <c r="E94" s="369"/>
      <c r="F94" s="370" t="str">
        <f>Badges!C410</f>
        <v>Ask an expert to teach you the</v>
      </c>
      <c r="G94" s="372" t="str">
        <f>IF(Badges!Q410="A","A"," ")</f>
        <v xml:space="preserve"> </v>
      </c>
      <c r="I94" s="369"/>
      <c r="J94" s="370" t="str">
        <f>Badges!C483</f>
        <v>Clean up a hiking trail-or clear a new</v>
      </c>
      <c r="K94" s="372" t="str">
        <f>IF(Badges!Q483="A","A"," ")</f>
        <v xml:space="preserve"> </v>
      </c>
      <c r="M94" s="369"/>
      <c r="N94" s="370" t="str">
        <f>Badges!C580</f>
        <v>Plan with friends</v>
      </c>
      <c r="O94" s="372" t="str">
        <f>IF(Badges!Q580="A","A"," ")</f>
        <v xml:space="preserve"> </v>
      </c>
      <c r="Q94" s="603" t="str">
        <f>'Age-Level'!C46</f>
        <v>Rededication (1st year)</v>
      </c>
      <c r="R94" s="603"/>
      <c r="S94" s="384" t="str">
        <f>IF('Age-Level'!Q46="C","C","")</f>
        <v/>
      </c>
    </row>
    <row r="95" spans="1:22" x14ac:dyDescent="0.2">
      <c r="A95" s="416"/>
      <c r="B95" s="378" t="str">
        <f>Journey!B48</f>
        <v>Alert</v>
      </c>
      <c r="C95" s="374" t="str">
        <f>IF(Journey!Q31="C","C",IF(Journey!Q31="P","P",""))</f>
        <v/>
      </c>
      <c r="E95" s="369"/>
      <c r="F95" s="370" t="str">
        <f>Badges!C411</f>
        <v>Watch candidates for elected office</v>
      </c>
      <c r="G95" s="372" t="str">
        <f>IF(Badges!Q411="A","A"," ")</f>
        <v xml:space="preserve"> </v>
      </c>
      <c r="I95" s="369"/>
      <c r="J95" s="370" t="str">
        <f>Badges!C484</f>
        <v>Help clear an invasive species from</v>
      </c>
      <c r="K95" s="372" t="str">
        <f>IF(Badges!Q484="A","A"," ")</f>
        <v xml:space="preserve"> </v>
      </c>
      <c r="M95" s="369"/>
      <c r="N95" s="370" t="str">
        <f>Badges!C581</f>
        <v>Plan with your family</v>
      </c>
      <c r="O95" s="372" t="str">
        <f>IF(Badges!Q581="A","A"," ")</f>
        <v xml:space="preserve"> </v>
      </c>
      <c r="Q95" s="603" t="str">
        <f>'Age-Level'!C47</f>
        <v>Rededication (2nd year)</v>
      </c>
      <c r="R95" s="603"/>
      <c r="S95" s="384" t="str">
        <f>IF('Age-Level'!Q47="C","C","")</f>
        <v/>
      </c>
      <c r="U95" s="367"/>
      <c r="V95" s="367"/>
    </row>
    <row r="96" spans="1:22" x14ac:dyDescent="0.2">
      <c r="A96" s="416"/>
      <c r="B96" s="378" t="str">
        <f>Journey!B55</f>
        <v>Affirm</v>
      </c>
      <c r="C96" s="374" t="str">
        <f>IF(Journey!Q34="C","C",IF(Journey!Q34="P","P",""))</f>
        <v/>
      </c>
      <c r="E96" s="369"/>
      <c r="F96" s="370" t="str">
        <f>Badges!C412</f>
        <v>Understand a famous debate in</v>
      </c>
      <c r="G96" s="372" t="str">
        <f>IF(Badges!Q412="A","A"," ")</f>
        <v xml:space="preserve"> </v>
      </c>
      <c r="I96" s="369"/>
      <c r="J96" s="370" t="str">
        <f>Badges!C485</f>
        <v>Help with three general-maintenance</v>
      </c>
      <c r="K96" s="372" t="str">
        <f>IF(Badges!Q485="A","A"," ")</f>
        <v xml:space="preserve"> </v>
      </c>
      <c r="M96" s="369"/>
      <c r="N96" s="370" t="str">
        <f>Badges!C582</f>
        <v>Plan over and over again</v>
      </c>
      <c r="O96" s="372" t="str">
        <f>IF(Badges!Q582="A","A"," ")</f>
        <v xml:space="preserve"> </v>
      </c>
      <c r="Q96" s="603" t="str">
        <f>'Age-Level'!C48</f>
        <v>Rededication (3rd year)</v>
      </c>
      <c r="R96" s="603"/>
      <c r="S96" s="384" t="str">
        <f>IF('Age-Level'!Q48="C","C","")</f>
        <v/>
      </c>
      <c r="U96" s="367"/>
      <c r="V96" s="367"/>
    </row>
    <row r="97" spans="1:23" x14ac:dyDescent="0.2">
      <c r="A97" s="376"/>
      <c r="B97" s="378" t="str">
        <f>Journey!B62</f>
        <v>Leader in Action</v>
      </c>
      <c r="C97" s="374" t="str">
        <f>IF(Journey!Q43="C","C",IF(Journey!Q43="P","P",""))</f>
        <v/>
      </c>
      <c r="E97" s="369">
        <v>4</v>
      </c>
      <c r="F97" s="370" t="str">
        <f>Badges!C413</f>
        <v>Understand a compromise</v>
      </c>
      <c r="G97" s="371"/>
      <c r="I97" s="369">
        <v>5</v>
      </c>
      <c r="J97" s="370" t="str">
        <f>Badges!C486</f>
        <v>Enjoy Girl Scout traditions</v>
      </c>
      <c r="K97" s="371"/>
      <c r="M97" s="583" t="str">
        <f>Badges!B586</f>
        <v>Business Plan</v>
      </c>
      <c r="N97" s="584"/>
      <c r="O97" s="584"/>
      <c r="Q97" s="603" t="str">
        <f>'Age-Level'!C49</f>
        <v>Rededication (4th year)</v>
      </c>
      <c r="R97" s="603"/>
      <c r="S97" s="384" t="str">
        <f>IF('Age-Level'!Q49="C","C","")</f>
        <v/>
      </c>
      <c r="U97" s="367"/>
      <c r="V97" s="367"/>
    </row>
    <row r="98" spans="1:23" ht="14.25" customHeight="1" x14ac:dyDescent="0.2">
      <c r="B98" s="420" t="str">
        <f>Journey!A75</f>
        <v>MEdia</v>
      </c>
      <c r="C98" s="421"/>
      <c r="E98" s="369"/>
      <c r="F98" s="370" t="str">
        <f>Badges!C414</f>
        <v>A community compromise</v>
      </c>
      <c r="G98" s="372" t="str">
        <f>IF(Badges!Q414="A","A"," ")</f>
        <v xml:space="preserve"> </v>
      </c>
      <c r="I98" s="369"/>
      <c r="J98" s="370" t="str">
        <f>Badges!C487</f>
        <v>Make a tradition "to do" list</v>
      </c>
      <c r="K98" s="372" t="str">
        <f>IF(Badges!Q487="A","A"," ")</f>
        <v xml:space="preserve"> </v>
      </c>
      <c r="M98" s="369">
        <v>1</v>
      </c>
      <c r="N98" s="370" t="str">
        <f>Badges!C587</f>
        <v>Write your mission statement and</v>
      </c>
      <c r="O98" s="371"/>
      <c r="Q98" s="603" t="str">
        <f>'Age-Level'!C50</f>
        <v>Rededication (5th year)</v>
      </c>
      <c r="R98" s="603"/>
      <c r="S98" s="384" t="str">
        <f>IF('Age-Level'!Q50="C","C","")</f>
        <v/>
      </c>
      <c r="U98" s="367"/>
      <c r="V98" s="367"/>
    </row>
    <row r="99" spans="1:23" x14ac:dyDescent="0.2">
      <c r="B99" s="378" t="str">
        <f>Journey!C77</f>
        <v>Monitor</v>
      </c>
      <c r="C99" s="374" t="str">
        <f>IF(Journey!Q78="C","C",IF(Journey!Q78="P","P",""))</f>
        <v/>
      </c>
      <c r="E99" s="369"/>
      <c r="F99" s="370" t="str">
        <f>Badges!C415</f>
        <v>A family or friendship compromise</v>
      </c>
      <c r="G99" s="372" t="str">
        <f>IF(Badges!Q415="A","A"," ")</f>
        <v xml:space="preserve"> </v>
      </c>
      <c r="I99" s="369"/>
      <c r="J99" s="370" t="str">
        <f>Badges!C488</f>
        <v>Go global</v>
      </c>
      <c r="K99" s="372" t="str">
        <f>IF(Badges!Q488="A","A"," ")</f>
        <v xml:space="preserve"> </v>
      </c>
      <c r="M99" s="369"/>
      <c r="N99" s="370" t="str">
        <f>Badges!C588</f>
        <v>A mission statement is a short</v>
      </c>
      <c r="O99" s="372" t="str">
        <f>IF(Badges!Q588="A","A"," ")</f>
        <v xml:space="preserve"> </v>
      </c>
      <c r="Q99" s="586" t="str">
        <f>'Age-Level'!B51</f>
        <v>My Promise, My Faith (Year 1)</v>
      </c>
      <c r="R99" s="598"/>
      <c r="S99" s="384"/>
      <c r="U99" s="422"/>
      <c r="V99" s="423"/>
      <c r="W99" s="425"/>
    </row>
    <row r="100" spans="1:23" x14ac:dyDescent="0.2">
      <c r="B100" s="378" t="str">
        <f>Journey!C80</f>
        <v>Influence</v>
      </c>
      <c r="C100" s="374" t="str">
        <f>IF(Journey!Q81="C","C",IF(Journey!Q81="P","P",""))</f>
        <v/>
      </c>
      <c r="E100" s="369"/>
      <c r="F100" s="370" t="str">
        <f>Badges!C416</f>
        <v>A state or national compromise</v>
      </c>
      <c r="G100" s="372" t="str">
        <f>IF(Badges!Q416="A","A"," ")</f>
        <v xml:space="preserve"> </v>
      </c>
      <c r="I100" s="369"/>
      <c r="J100" s="370" t="str">
        <f>Badges!C489</f>
        <v>Learn the history of your Girl Scout</v>
      </c>
      <c r="K100" s="372" t="str">
        <f>IF(Badges!Q489="A","A"," ")</f>
        <v xml:space="preserve"> </v>
      </c>
      <c r="M100" s="369">
        <v>2</v>
      </c>
      <c r="N100" s="370" t="str">
        <f>Badges!C589</f>
        <v>Increase your customer base</v>
      </c>
      <c r="O100" s="371"/>
      <c r="Q100" s="393">
        <v>1</v>
      </c>
      <c r="R100" s="418" t="str">
        <f>'Age-Level'!C52</f>
        <v>Choose one line from the Law</v>
      </c>
      <c r="S100" s="384" t="str">
        <f>IF('Age-Level'!Q52="A","A","")</f>
        <v/>
      </c>
      <c r="U100" s="367"/>
      <c r="V100" s="367"/>
    </row>
    <row r="101" spans="1:23" x14ac:dyDescent="0.2">
      <c r="B101" s="378" t="str">
        <f>Journey!C83</f>
        <v>Cultivate</v>
      </c>
      <c r="C101" s="374" t="str">
        <f>IF(Journey!Q84="C","C",IF(Journey!Q84="P","P",""))</f>
        <v/>
      </c>
      <c r="E101" s="369">
        <v>5</v>
      </c>
      <c r="F101" s="370" t="str">
        <f>Badges!C417</f>
        <v>Find common ground through</v>
      </c>
      <c r="G101" s="371"/>
      <c r="I101" s="583" t="str">
        <f>Badges!B492</f>
        <v>Trees</v>
      </c>
      <c r="J101" s="584"/>
      <c r="K101" s="584"/>
      <c r="M101" s="369"/>
      <c r="N101" s="370" t="str">
        <f>Badges!C590</f>
        <v>What's the number one reason</v>
      </c>
      <c r="O101" s="372" t="str">
        <f>IF(Badges!Q590="A","A"," ")</f>
        <v xml:space="preserve"> </v>
      </c>
      <c r="Q101" s="392">
        <v>2</v>
      </c>
      <c r="R101" s="418" t="str">
        <f>'Age-Level'!C53</f>
        <v>Find a woman in your community</v>
      </c>
      <c r="S101" s="384" t="str">
        <f>IF('Age-Level'!Q53="A","A","")</f>
        <v/>
      </c>
      <c r="U101" s="367"/>
      <c r="V101" s="367"/>
    </row>
    <row r="102" spans="1:23" x14ac:dyDescent="0.2">
      <c r="B102" s="378" t="str">
        <f>Journey!B86</f>
        <v>Leader in Action</v>
      </c>
      <c r="C102" s="374" t="str">
        <f>IF(Journey!Q96="C","C",IF(Journey!Q96="P","P",""))</f>
        <v/>
      </c>
      <c r="E102" s="369"/>
      <c r="F102" s="370" t="str">
        <f>Badges!C418</f>
        <v>Mediate a cookie conflict</v>
      </c>
      <c r="G102" s="372" t="str">
        <f>IF(Badges!Q418="A","A"," ")</f>
        <v xml:space="preserve"> </v>
      </c>
      <c r="I102" s="369">
        <v>1</v>
      </c>
      <c r="J102" s="370" t="str">
        <f>Badges!C493</f>
        <v>Try some tree fun</v>
      </c>
      <c r="K102" s="371"/>
      <c r="M102" s="369">
        <v>3</v>
      </c>
      <c r="N102" s="370" t="str">
        <f>Badges!C591</f>
        <v>Get into the details</v>
      </c>
      <c r="O102" s="371"/>
      <c r="Q102" s="392">
        <v>3</v>
      </c>
      <c r="R102" s="418" t="str">
        <f>'Age-Level'!C54</f>
        <v>Gather three inspirational quotes</v>
      </c>
      <c r="S102" s="384" t="str">
        <f>IF('Age-Level'!Q54="A","A","")</f>
        <v/>
      </c>
      <c r="U102" s="367"/>
      <c r="V102" s="367"/>
    </row>
    <row r="103" spans="1:23" x14ac:dyDescent="0.2">
      <c r="B103" s="386"/>
      <c r="C103" s="386"/>
      <c r="E103" s="369"/>
      <c r="F103" s="370" t="str">
        <f>Badges!C419</f>
        <v>Mediate with a pro</v>
      </c>
      <c r="G103" s="372" t="str">
        <f>IF(Badges!Q419="A","A"," ")</f>
        <v xml:space="preserve"> </v>
      </c>
      <c r="I103" s="369"/>
      <c r="J103" s="370" t="str">
        <f>Badges!C494</f>
        <v>Take a tree trip</v>
      </c>
      <c r="K103" s="372" t="str">
        <f>IF(Badges!Q494="A","A"," ")</f>
        <v xml:space="preserve"> </v>
      </c>
      <c r="M103" s="369"/>
      <c r="N103" s="370" t="str">
        <f>Badges!C592</f>
        <v>Decide what you want to do with</v>
      </c>
      <c r="O103" s="372" t="str">
        <f>IF(Badges!Q592="A","A"," ")</f>
        <v xml:space="preserve"> </v>
      </c>
      <c r="Q103" s="392">
        <v>4</v>
      </c>
      <c r="R103" s="418" t="str">
        <f>'Age-Level'!C55</f>
        <v>Make something to remind you</v>
      </c>
      <c r="S103" s="384" t="str">
        <f>IF('Age-Level'!Q55="A","A","")</f>
        <v/>
      </c>
      <c r="U103" s="367"/>
      <c r="V103" s="367"/>
    </row>
    <row r="104" spans="1:23" x14ac:dyDescent="0.2">
      <c r="A104" s="578" t="s">
        <v>149</v>
      </c>
      <c r="B104" s="579"/>
      <c r="C104" s="579"/>
      <c r="E104" s="369"/>
      <c r="F104" s="370" t="str">
        <f>Badges!C420</f>
        <v>Suggest solutions for a current</v>
      </c>
      <c r="G104" s="372" t="str">
        <f>IF(Badges!Q420="A","A"," ")</f>
        <v xml:space="preserve"> </v>
      </c>
      <c r="I104" s="369"/>
      <c r="J104" s="370" t="str">
        <f>Badges!C495</f>
        <v>Design a tree house</v>
      </c>
      <c r="K104" s="372" t="str">
        <f>IF(Badges!Q495="A","A"," ")</f>
        <v xml:space="preserve"> </v>
      </c>
      <c r="M104" s="369">
        <v>4</v>
      </c>
      <c r="N104" s="370" t="str">
        <f>Badges!C593</f>
        <v>Make a risk management plan</v>
      </c>
      <c r="O104" s="371"/>
      <c r="Q104" s="392">
        <v>5</v>
      </c>
      <c r="R104" s="418" t="str">
        <f>'Age-Level'!C56</f>
        <v xml:space="preserve">Make a commitment to live what </v>
      </c>
      <c r="S104" s="384" t="str">
        <f>IF('Age-Level'!Q56="A","A","")</f>
        <v/>
      </c>
      <c r="U104" s="367"/>
      <c r="V104" s="367"/>
    </row>
    <row r="105" spans="1:23" x14ac:dyDescent="0.2">
      <c r="A105" s="381"/>
      <c r="B105" s="419" t="str">
        <f>Bridging!B6</f>
        <v>Pass It On!</v>
      </c>
      <c r="C105" s="373" t="str">
        <f>IF(Bridging!Q10="C","C",IF(Bridging!Q10="P","P",""))</f>
        <v/>
      </c>
      <c r="E105" s="583" t="str">
        <f>Badges!B423</f>
        <v>New Cuisines</v>
      </c>
      <c r="F105" s="584"/>
      <c r="G105" s="584"/>
      <c r="I105" s="369"/>
      <c r="J105" s="370" t="str">
        <f>Badges!C496</f>
        <v>Cook a tree dish</v>
      </c>
      <c r="K105" s="372" t="str">
        <f>IF(Badges!Q496="A","A"," ")</f>
        <v xml:space="preserve"> </v>
      </c>
      <c r="M105" s="369"/>
      <c r="N105" s="370" t="str">
        <f>Badges!C594</f>
        <v>A risk management plan gets you</v>
      </c>
      <c r="O105" s="372" t="str">
        <f>IF(Badges!Q594="A","A"," ")</f>
        <v xml:space="preserve"> </v>
      </c>
      <c r="Q105" s="586" t="str">
        <f>'Age-Level'!B58</f>
        <v>My Promise, My Faith (Year 2)</v>
      </c>
      <c r="R105" s="598"/>
      <c r="S105" s="384"/>
      <c r="U105" s="367"/>
      <c r="V105" s="367"/>
    </row>
    <row r="106" spans="1:23" x14ac:dyDescent="0.2">
      <c r="A106" s="381"/>
      <c r="B106" s="382" t="str">
        <f>Bridging!B11</f>
        <v>Look Ahead!</v>
      </c>
      <c r="C106" s="373" t="str">
        <f>IF(Bridging!Q15="C","C",IF(Bridging!Q15="P","P",""))</f>
        <v/>
      </c>
      <c r="E106" s="369">
        <v>1</v>
      </c>
      <c r="F106" s="370" t="str">
        <f>Badges!C424</f>
        <v>Make a dish from another country</v>
      </c>
      <c r="G106" s="371"/>
      <c r="I106" s="369">
        <v>2</v>
      </c>
      <c r="J106" s="370" t="str">
        <f>Badges!C497</f>
        <v>Dig into the amazing science of</v>
      </c>
      <c r="K106" s="371"/>
      <c r="M106" s="369">
        <v>5</v>
      </c>
      <c r="N106" s="370" t="str">
        <f>Badges!C595</f>
        <v>Get expert feedback on your plan</v>
      </c>
      <c r="O106" s="371"/>
      <c r="Q106" s="393">
        <v>1</v>
      </c>
      <c r="R106" s="418" t="str">
        <f>'Age-Level'!C59</f>
        <v>Choose one line from the Law</v>
      </c>
      <c r="S106" s="384" t="str">
        <f>IF('Age-Level'!Q59="A","A","")</f>
        <v/>
      </c>
      <c r="U106" s="367"/>
      <c r="V106" s="367"/>
    </row>
    <row r="107" spans="1:23" x14ac:dyDescent="0.2">
      <c r="A107" s="381"/>
      <c r="B107" s="418" t="str">
        <f>Bridging!C16</f>
        <v>Plan a Ceremony</v>
      </c>
      <c r="C107" s="373" t="str">
        <f>IF(Bridging!Q17="C","C",IF(Bridging!Q17="P","P",""))</f>
        <v/>
      </c>
      <c r="E107" s="369"/>
      <c r="F107" s="370" t="str">
        <f>Badges!C425</f>
        <v>Cook something from an area of the</v>
      </c>
      <c r="G107" s="372" t="str">
        <f>IF(Badges!Q425="A","A"," ")</f>
        <v xml:space="preserve"> </v>
      </c>
      <c r="I107" s="369"/>
      <c r="J107" s="370" t="str">
        <f>Badges!C498</f>
        <v>Be a naturalist in your neighborhood</v>
      </c>
      <c r="K107" s="372" t="str">
        <f>IF(Badges!Q498="A","A"," ")</f>
        <v xml:space="preserve"> </v>
      </c>
      <c r="M107" s="369"/>
      <c r="N107" s="370" t="str">
        <f>Badges!C596</f>
        <v>Once you have your business plan</v>
      </c>
      <c r="O107" s="372" t="str">
        <f>IF(Badges!Q596="A","A"," ")</f>
        <v xml:space="preserve"> </v>
      </c>
      <c r="Q107" s="392">
        <v>2</v>
      </c>
      <c r="R107" s="418" t="str">
        <f>'Age-Level'!C60</f>
        <v>Find a woman in your community</v>
      </c>
      <c r="S107" s="384" t="str">
        <f>IF('Age-Level'!Q60="A","A","")</f>
        <v/>
      </c>
      <c r="U107" s="367"/>
      <c r="V107" s="367"/>
    </row>
    <row r="108" spans="1:23" x14ac:dyDescent="0.2">
      <c r="B108" s="383" t="s">
        <v>150</v>
      </c>
      <c r="C108" s="373" t="str">
        <f>IF(Bridging!Q18="C","C",IF(Bridging!Q18="P","P",""))</f>
        <v/>
      </c>
      <c r="E108" s="369"/>
      <c r="F108" s="370" t="str">
        <f>Badges!C426</f>
        <v>Find a relative, friend, or neighbor</v>
      </c>
      <c r="G108" s="372" t="str">
        <f>IF(Badges!Q426="A","A"," ")</f>
        <v xml:space="preserve"> </v>
      </c>
      <c r="I108" s="369"/>
      <c r="J108" s="370" t="str">
        <f>Badges!C499</f>
        <v>Sketch and label the parts of a tree</v>
      </c>
      <c r="K108" s="372" t="str">
        <f>IF(Badges!Q499="A","A"," ")</f>
        <v xml:space="preserve"> </v>
      </c>
      <c r="M108" s="583" t="str">
        <f>Badges!B612</f>
        <v>Think Big</v>
      </c>
      <c r="N108" s="584"/>
      <c r="O108" s="584"/>
      <c r="Q108" s="392">
        <v>3</v>
      </c>
      <c r="R108" s="418" t="str">
        <f>'Age-Level'!C61</f>
        <v>Gather three inspirational quotes</v>
      </c>
      <c r="S108" s="384" t="str">
        <f>IF('Age-Level'!Q61="A","A","")</f>
        <v/>
      </c>
      <c r="U108" s="367"/>
      <c r="V108" s="367"/>
    </row>
    <row r="109" spans="1:23" x14ac:dyDescent="0.2">
      <c r="B109" s="377"/>
      <c r="C109" s="425"/>
      <c r="E109" s="369"/>
      <c r="F109" s="370" t="str">
        <f>Badges!C427</f>
        <v>Let a particular ingredient be your</v>
      </c>
      <c r="G109" s="372" t="str">
        <f>IF(Badges!Q427="A","A"," ")</f>
        <v xml:space="preserve"> </v>
      </c>
      <c r="I109" s="369"/>
      <c r="J109" s="370" t="str">
        <f>Badges!C500</f>
        <v>Delve into the forest life cycle</v>
      </c>
      <c r="K109" s="372" t="str">
        <f>IF(Badges!Q500="A","A"," ")</f>
        <v xml:space="preserve"> </v>
      </c>
      <c r="M109" s="369">
        <v>1</v>
      </c>
      <c r="N109" s="370" t="str">
        <f>Badges!C613</f>
        <v>Come up with a big idea</v>
      </c>
      <c r="O109" s="371"/>
      <c r="Q109" s="392">
        <v>4</v>
      </c>
      <c r="R109" s="418" t="str">
        <f>'Age-Level'!C62</f>
        <v>Make something to remind you</v>
      </c>
      <c r="S109" s="384" t="str">
        <f>IF('Age-Level'!Q62="A","A","")</f>
        <v/>
      </c>
      <c r="U109" s="367"/>
      <c r="V109" s="367"/>
    </row>
    <row r="110" spans="1:23" x14ac:dyDescent="0.2">
      <c r="A110" s="583" t="str">
        <f>Badges!B354</f>
        <v>Comic Artist</v>
      </c>
      <c r="B110" s="584"/>
      <c r="C110" s="584"/>
      <c r="E110" s="369">
        <v>2</v>
      </c>
      <c r="F110" s="370" t="str">
        <f>Badges!C428</f>
        <v>Discover a dish from another region</v>
      </c>
      <c r="G110" s="371"/>
      <c r="I110" s="369">
        <v>3</v>
      </c>
      <c r="J110" s="370" t="str">
        <f>Badges!C501</f>
        <v>Make a creative project starring</v>
      </c>
      <c r="K110" s="371"/>
      <c r="M110" s="369"/>
      <c r="N110" s="370" t="str">
        <f>Badges!C614</f>
        <v>As you and your friends think about</v>
      </c>
      <c r="O110" s="372" t="str">
        <f>IF(Badges!Q614="A","A"," ")</f>
        <v xml:space="preserve"> </v>
      </c>
      <c r="Q110" s="392">
        <v>5</v>
      </c>
      <c r="R110" s="418" t="str">
        <f>'Age-Level'!C63</f>
        <v xml:space="preserve">Make a commitment to live what </v>
      </c>
      <c r="S110" s="384" t="str">
        <f>IF('Age-Level'!Q63="A","A","")</f>
        <v/>
      </c>
      <c r="U110" s="423"/>
      <c r="V110" s="423"/>
      <c r="W110" s="425"/>
    </row>
    <row r="111" spans="1:23" x14ac:dyDescent="0.2">
      <c r="A111" s="369">
        <v>1</v>
      </c>
      <c r="B111" s="370" t="str">
        <f>Badges!C355</f>
        <v>Delve into the world of comics</v>
      </c>
      <c r="C111" s="371"/>
      <c r="E111" s="369"/>
      <c r="F111" s="370" t="str">
        <f>Badges!C429</f>
        <v>Put together a meal based on a food</v>
      </c>
      <c r="G111" s="372" t="str">
        <f>IF(Badges!Q429="A","A"," ")</f>
        <v xml:space="preserve"> </v>
      </c>
      <c r="I111" s="369"/>
      <c r="J111" s="370" t="str">
        <f>Badges!C502</f>
        <v>Get tree crafty</v>
      </c>
      <c r="K111" s="372" t="str">
        <f>IF(Badges!Q502="A","A"," ")</f>
        <v xml:space="preserve"> </v>
      </c>
      <c r="M111" s="369">
        <v>2</v>
      </c>
      <c r="N111" s="370" t="str">
        <f>Badges!C615</f>
        <v>Take your sales to the next level</v>
      </c>
      <c r="O111" s="371"/>
      <c r="Q111" s="586" t="str">
        <f>'Age-Level'!B65</f>
        <v>My Promise, My Faith (Year 3)</v>
      </c>
      <c r="R111" s="598"/>
      <c r="S111" s="384"/>
      <c r="U111" s="367"/>
      <c r="V111" s="367"/>
    </row>
    <row r="112" spans="1:23" x14ac:dyDescent="0.2">
      <c r="A112" s="369"/>
      <c r="B112" s="370" t="str">
        <f>Badges!C356</f>
        <v>Collect comic strips from the</v>
      </c>
      <c r="C112" s="372" t="str">
        <f>IF(Badges!Q356="A","A"," ")</f>
        <v xml:space="preserve"> </v>
      </c>
      <c r="E112" s="369"/>
      <c r="F112" s="370" t="str">
        <f>Badges!C430</f>
        <v>Research and cook a regional</v>
      </c>
      <c r="G112" s="372" t="str">
        <f>IF(Badges!Q430="A","A"," ")</f>
        <v xml:space="preserve"> </v>
      </c>
      <c r="I112" s="369"/>
      <c r="J112" s="370" t="str">
        <f>Badges!C503</f>
        <v>Capture a tree on your convas or the</v>
      </c>
      <c r="K112" s="372" t="str">
        <f>IF(Badges!Q503="A","A"," ")</f>
        <v xml:space="preserve"> </v>
      </c>
      <c r="M112" s="369"/>
      <c r="N112" s="370" t="str">
        <f>Badges!C616</f>
        <v>When you have a big goal, you have</v>
      </c>
      <c r="O112" s="372" t="str">
        <f>IF(Badges!Q616="A","A"," ")</f>
        <v xml:space="preserve"> </v>
      </c>
      <c r="Q112" s="393">
        <v>1</v>
      </c>
      <c r="R112" s="418" t="str">
        <f>'Age-Level'!C66</f>
        <v>Choose one line from the Law</v>
      </c>
      <c r="S112" s="384" t="str">
        <f>IF('Age-Level'!Q66="A","A","")</f>
        <v/>
      </c>
      <c r="U112" s="367"/>
      <c r="V112" s="367"/>
    </row>
    <row r="113" spans="1:22" x14ac:dyDescent="0.2">
      <c r="A113" s="369"/>
      <c r="B113" s="370" t="str">
        <f>Badges!C357</f>
        <v>Visit with a comic artist</v>
      </c>
      <c r="C113" s="372" t="str">
        <f>IF(Badges!Q357="A","A"," ")</f>
        <v xml:space="preserve"> </v>
      </c>
      <c r="E113" s="369"/>
      <c r="F113" s="370" t="str">
        <f>Badges!C431</f>
        <v>Find out how well you know your</v>
      </c>
      <c r="G113" s="372" t="str">
        <f>IF(Badges!Q431="A","A"," ")</f>
        <v xml:space="preserve"> </v>
      </c>
      <c r="I113" s="369"/>
      <c r="J113" s="370" t="str">
        <f>Badges!C504</f>
        <v>Create your own tree legend</v>
      </c>
      <c r="K113" s="372" t="str">
        <f>IF(Badges!Q504="A","A"," ")</f>
        <v xml:space="preserve"> </v>
      </c>
      <c r="M113" s="369">
        <v>3</v>
      </c>
      <c r="N113" s="370" t="str">
        <f>Badges!C617</f>
        <v>Sell your big dream to others</v>
      </c>
      <c r="O113" s="371"/>
      <c r="Q113" s="392">
        <v>2</v>
      </c>
      <c r="R113" s="418" t="str">
        <f>'Age-Level'!C67</f>
        <v>Find a woman in your community</v>
      </c>
      <c r="S113" s="384" t="str">
        <f>IF('Age-Level'!Q67="A","A","")</f>
        <v/>
      </c>
      <c r="U113" s="367"/>
      <c r="V113" s="367"/>
    </row>
    <row r="114" spans="1:22" x14ac:dyDescent="0.2">
      <c r="A114" s="369"/>
      <c r="B114" s="370" t="str">
        <f>Badges!C358</f>
        <v>Make sticky-note comics</v>
      </c>
      <c r="C114" s="372" t="str">
        <f>IF(Badges!Q358="A","A"," ")</f>
        <v xml:space="preserve"> </v>
      </c>
      <c r="E114" s="369">
        <v>3</v>
      </c>
      <c r="F114" s="370" t="str">
        <f>Badges!C432</f>
        <v>Whip up a dish from another time</v>
      </c>
      <c r="G114" s="371"/>
      <c r="I114" s="369">
        <v>4</v>
      </c>
      <c r="J114" s="370" t="str">
        <f>Badges!C505</f>
        <v>Explore the connection between</v>
      </c>
      <c r="K114" s="371"/>
      <c r="M114" s="369"/>
      <c r="N114" s="370" t="str">
        <f>Badges!C618</f>
        <v>Whether you're using your cookie</v>
      </c>
      <c r="O114" s="372" t="str">
        <f>IF(Badges!Q618="A","A"," ")</f>
        <v xml:space="preserve"> </v>
      </c>
      <c r="Q114" s="392">
        <v>3</v>
      </c>
      <c r="R114" s="418" t="str">
        <f>'Age-Level'!C68</f>
        <v>Gather three inspirational quotes</v>
      </c>
      <c r="S114" s="384" t="str">
        <f>IF('Age-Level'!Q68="A","A","")</f>
        <v/>
      </c>
      <c r="U114" s="367"/>
      <c r="V114" s="367"/>
    </row>
    <row r="115" spans="1:22" x14ac:dyDescent="0.2">
      <c r="A115" s="369">
        <v>2</v>
      </c>
      <c r="B115" s="370" t="str">
        <f>Badges!C359</f>
        <v>Choose a story to tell</v>
      </c>
      <c r="C115" s="371"/>
      <c r="E115" s="369"/>
      <c r="F115" s="370" t="str">
        <f>Badges!C433</f>
        <v>Try a recipe inspired by a historical</v>
      </c>
      <c r="G115" s="372" t="str">
        <f>IF(Badges!Q433="A","A"," ")</f>
        <v xml:space="preserve"> </v>
      </c>
      <c r="I115" s="369"/>
      <c r="J115" s="370" t="str">
        <f>Badges!C506</f>
        <v>Debate logging, clear-cutting, and</v>
      </c>
      <c r="K115" s="372" t="str">
        <f>IF(Badges!Q506="A","A"," ")</f>
        <v xml:space="preserve"> </v>
      </c>
      <c r="M115" s="369">
        <v>4</v>
      </c>
      <c r="N115" s="370" t="str">
        <f>Badges!C619</f>
        <v>Ask experts to help you take your</v>
      </c>
      <c r="O115" s="371"/>
      <c r="Q115" s="392">
        <v>4</v>
      </c>
      <c r="R115" s="418" t="str">
        <f>'Age-Level'!C69</f>
        <v>Make something to remind you</v>
      </c>
      <c r="S115" s="384" t="str">
        <f>IF('Age-Level'!Q69="A","A","")</f>
        <v/>
      </c>
      <c r="U115" s="367"/>
      <c r="V115" s="367"/>
    </row>
    <row r="116" spans="1:22" x14ac:dyDescent="0.2">
      <c r="A116" s="369"/>
      <c r="B116" s="370" t="str">
        <f>Badges!C360</f>
        <v>Think of a story from your life</v>
      </c>
      <c r="C116" s="372" t="str">
        <f>IF(Badges!Q360="A","A"," ")</f>
        <v xml:space="preserve"> </v>
      </c>
      <c r="E116" s="369"/>
      <c r="F116" s="370" t="str">
        <f>Badges!C434</f>
        <v>Ask a grandparent or other relative</v>
      </c>
      <c r="G116" s="372" t="str">
        <f>IF(Badges!Q434="A","A"," ")</f>
        <v xml:space="preserve"> </v>
      </c>
      <c r="I116" s="369"/>
      <c r="J116" s="370" t="str">
        <f>Badges!C507</f>
        <v>Chart how wood travels</v>
      </c>
      <c r="K116" s="372" t="str">
        <f>IF(Badges!Q507="A","A"," ")</f>
        <v xml:space="preserve"> </v>
      </c>
      <c r="M116" s="369"/>
      <c r="N116" s="370" t="str">
        <f>Badges!C620</f>
        <v>Show your plan to a businesswoman</v>
      </c>
      <c r="O116" s="372" t="str">
        <f>IF(Badges!Q620="A","A"," ")</f>
        <v xml:space="preserve"> </v>
      </c>
      <c r="Q116" s="392">
        <v>5</v>
      </c>
      <c r="R116" s="418" t="str">
        <f>'Age-Level'!C70</f>
        <v xml:space="preserve">Make a commitment to live what </v>
      </c>
      <c r="S116" s="384" t="str">
        <f>IF('Age-Level'!Q70="A","A","")</f>
        <v/>
      </c>
    </row>
    <row r="117" spans="1:22" x14ac:dyDescent="0.2">
      <c r="A117" s="369"/>
      <c r="B117" s="370" t="str">
        <f>Badges!C361</f>
        <v>Think of a story from a book or</v>
      </c>
      <c r="C117" s="372" t="str">
        <f>IF(Badges!Q361="A","A"," ")</f>
        <v xml:space="preserve"> </v>
      </c>
      <c r="E117" s="369"/>
      <c r="F117" s="370" t="str">
        <f>Badges!C435</f>
        <v>Pick a piece of the past that excites</v>
      </c>
      <c r="G117" s="372" t="str">
        <f>IF(Badges!Q435="A","A"," ")</f>
        <v xml:space="preserve"> </v>
      </c>
      <c r="I117" s="369"/>
      <c r="J117" s="370" t="str">
        <f>Badges!C508</f>
        <v>Create a dream tree garden</v>
      </c>
      <c r="K117" s="372" t="str">
        <f>IF(Badges!Q508="A","A"," ")</f>
        <v xml:space="preserve"> </v>
      </c>
      <c r="M117" s="369">
        <v>5</v>
      </c>
      <c r="N117" s="370" t="str">
        <f>Badges!C621</f>
        <v>Share your experience in a big way</v>
      </c>
      <c r="O117" s="371"/>
      <c r="Q117" s="586" t="str">
        <f>'Age-Level'!B72</f>
        <v>Safety Award</v>
      </c>
      <c r="R117" s="598"/>
      <c r="S117" s="384"/>
    </row>
    <row r="118" spans="1:22" x14ac:dyDescent="0.2">
      <c r="A118" s="369"/>
      <c r="B118" s="370" t="str">
        <f>Badges!C362</f>
        <v>Make something up</v>
      </c>
      <c r="C118" s="372" t="str">
        <f>IF(Badges!Q362="A","A"," ")</f>
        <v xml:space="preserve"> </v>
      </c>
      <c r="E118" s="369">
        <v>4</v>
      </c>
      <c r="F118" s="370" t="str">
        <f>Badges!C436</f>
        <v>Cook a dish that makes a statement</v>
      </c>
      <c r="G118" s="371"/>
      <c r="I118" s="369">
        <v>5</v>
      </c>
      <c r="J118" s="370" t="str">
        <f>Badges!C509</f>
        <v>Help trees thrive</v>
      </c>
      <c r="K118" s="371"/>
      <c r="M118" s="369"/>
      <c r="N118" s="370" t="str">
        <f>Badges!C622</f>
        <v>Think of innovative ways to let your</v>
      </c>
      <c r="O118" s="372" t="str">
        <f>IF(Badges!Q622="A","A"," ")</f>
        <v xml:space="preserve"> </v>
      </c>
      <c r="Q118" s="393">
        <v>1</v>
      </c>
      <c r="R118" s="418" t="str">
        <f>'Age-Level'!C73</f>
        <v>Learn how to make a room safe for a</v>
      </c>
      <c r="S118" s="384" t="str">
        <f>IF('Age-Level'!Q73="A","A","")</f>
        <v/>
      </c>
    </row>
    <row r="119" spans="1:22" x14ac:dyDescent="0.2">
      <c r="A119" s="369">
        <v>3</v>
      </c>
      <c r="B119" s="370" t="str">
        <f>Badges!C363</f>
        <v>Draw it out</v>
      </c>
      <c r="C119" s="371"/>
      <c r="E119" s="369"/>
      <c r="F119" s="370" t="str">
        <f>Badges!C437</f>
        <v>Take a processed food you love and</v>
      </c>
      <c r="G119" s="372" t="str">
        <f>IF(Badges!Q437="A","A"," ")</f>
        <v xml:space="preserve"> </v>
      </c>
      <c r="I119" s="369"/>
      <c r="J119" s="370" t="str">
        <f>Badges!C510</f>
        <v>Plant a tree</v>
      </c>
      <c r="K119" s="372" t="str">
        <f>IF(Badges!Q510="A","A"," ")</f>
        <v xml:space="preserve"> </v>
      </c>
      <c r="M119" s="416"/>
      <c r="N119" s="385"/>
      <c r="O119" s="425"/>
      <c r="Q119" s="392">
        <v>2</v>
      </c>
      <c r="R119" s="418" t="str">
        <f>'Age-Level'!C74</f>
        <v>Find out about water safety</v>
      </c>
      <c r="S119" s="384" t="str">
        <f>IF('Age-Level'!Q74="A","A","")</f>
        <v/>
      </c>
    </row>
    <row r="120" spans="1:22" x14ac:dyDescent="0.2">
      <c r="A120" s="369"/>
      <c r="B120" s="370" t="str">
        <f>Badges!C364</f>
        <v>Use tracing paper</v>
      </c>
      <c r="C120" s="372" t="str">
        <f>IF(Badges!Q364="A","A"," ")</f>
        <v xml:space="preserve"> </v>
      </c>
      <c r="E120" s="369"/>
      <c r="F120" s="370" t="str">
        <f>Badges!C438</f>
        <v>Choose a veggie protein and find a</v>
      </c>
      <c r="G120" s="372" t="str">
        <f>IF(Badges!Q438="A","A"," ")</f>
        <v xml:space="preserve"> </v>
      </c>
      <c r="I120" s="369"/>
      <c r="J120" s="370" t="str">
        <f>Badges!C511</f>
        <v>Tend to a tree somewhere in your</v>
      </c>
      <c r="K120" s="372" t="str">
        <f>IF(Badges!Q511="A","A"," ")</f>
        <v xml:space="preserve"> </v>
      </c>
      <c r="Q120" s="392">
        <v>3</v>
      </c>
      <c r="R120" s="418" t="str">
        <f>'Age-Level'!C75</f>
        <v>Teach a Daisy or Brownie what to do if</v>
      </c>
      <c r="S120" s="384" t="str">
        <f>IF('Age-Level'!Q75="A","A","")</f>
        <v/>
      </c>
    </row>
    <row r="121" spans="1:22" x14ac:dyDescent="0.2">
      <c r="A121" s="369"/>
      <c r="B121" s="370" t="str">
        <f>Badges!C365</f>
        <v>Do a "free draw."</v>
      </c>
      <c r="C121" s="372" t="str">
        <f>IF(Badges!Q365="A","A"," ")</f>
        <v xml:space="preserve"> </v>
      </c>
      <c r="E121" s="369"/>
      <c r="F121" s="370" t="str">
        <f>Badges!C439</f>
        <v>Try a recipe for a special diet</v>
      </c>
      <c r="G121" s="372" t="str">
        <f>IF(Badges!Q439="A","A"," ")</f>
        <v xml:space="preserve"> </v>
      </c>
      <c r="I121" s="369"/>
      <c r="J121" s="370" t="str">
        <f>Badges!C512</f>
        <v>Shadow one of the tree caretakers</v>
      </c>
      <c r="K121" s="372" t="str">
        <f>IF(Badges!Q512="A","A"," ")</f>
        <v xml:space="preserve"> </v>
      </c>
      <c r="Q121" s="392">
        <v>4</v>
      </c>
      <c r="R121" s="418" t="str">
        <f>'Age-Level'!C76</f>
        <v>With your family, make sure you have</v>
      </c>
      <c r="S121" s="384" t="str">
        <f>IF('Age-Level'!Q76="A","A","")</f>
        <v/>
      </c>
    </row>
    <row r="122" spans="1:22" x14ac:dyDescent="0.2">
      <c r="A122" s="369"/>
      <c r="B122" s="370" t="str">
        <f>Badges!C366</f>
        <v>Use a how-to book, video, or</v>
      </c>
      <c r="C122" s="372" t="str">
        <f>IF(Badges!Q366="A","A"," ")</f>
        <v xml:space="preserve"> </v>
      </c>
      <c r="E122" s="369">
        <v>5</v>
      </c>
      <c r="F122" s="370" t="str">
        <f>Badges!C440</f>
        <v>Share your dishes on a culinary</v>
      </c>
      <c r="G122" s="371"/>
      <c r="I122" s="583" t="str">
        <f>Badges!B516</f>
        <v>Budgeting</v>
      </c>
      <c r="J122" s="584"/>
      <c r="K122" s="584"/>
      <c r="Q122" s="392">
        <v>5</v>
      </c>
      <c r="R122" s="418" t="str">
        <f>'Age-Level'!C77</f>
        <v>Discuss bullying with your Girl Scout</v>
      </c>
      <c r="S122" s="384" t="str">
        <f>IF('Age-Level'!Q77="A","A","")</f>
        <v/>
      </c>
    </row>
    <row r="123" spans="1:22" x14ac:dyDescent="0.2">
      <c r="A123" s="369">
        <v>4</v>
      </c>
      <c r="B123" s="370" t="str">
        <f>Badges!C367</f>
        <v>Frame it in four panels</v>
      </c>
      <c r="C123" s="371"/>
      <c r="E123" s="369"/>
      <c r="F123" s="370" t="str">
        <f>Badges!C441</f>
        <v>Throw a potluck party</v>
      </c>
      <c r="G123" s="372" t="str">
        <f>IF(Badges!Q441="A","A"," ")</f>
        <v xml:space="preserve"> </v>
      </c>
      <c r="I123" s="369">
        <v>1</v>
      </c>
      <c r="J123" s="370" t="str">
        <f>Badges!C517</f>
        <v>Practice budgeting for your values</v>
      </c>
      <c r="K123" s="371"/>
      <c r="Q123" s="392"/>
      <c r="R123" s="392"/>
      <c r="S123" s="362"/>
    </row>
    <row r="124" spans="1:22" x14ac:dyDescent="0.2">
      <c r="A124" s="369"/>
      <c r="B124" s="370" t="str">
        <f>Badges!C368</f>
        <v>Use facial expressions</v>
      </c>
      <c r="C124" s="372" t="str">
        <f>IF(Badges!Q368="A","A"," ")</f>
        <v xml:space="preserve"> </v>
      </c>
      <c r="E124" s="369"/>
      <c r="F124" s="370" t="str">
        <f>Badges!C442</f>
        <v>Host a "new cuisine" party</v>
      </c>
      <c r="G124" s="372" t="str">
        <f>IF(Badges!Q442="A","A"," ")</f>
        <v xml:space="preserve"> </v>
      </c>
      <c r="I124" s="369"/>
      <c r="J124" s="370" t="str">
        <f>Badges!C518</f>
        <v>Create a team values list</v>
      </c>
      <c r="K124" s="372" t="str">
        <f>IF(Badges!Q518="A","A"," ")</f>
        <v xml:space="preserve"> </v>
      </c>
      <c r="Q124" s="575"/>
      <c r="R124" s="576"/>
      <c r="S124" s="576"/>
    </row>
    <row r="125" spans="1:22" x14ac:dyDescent="0.2">
      <c r="A125" s="369"/>
      <c r="B125" s="370" t="str">
        <f>Badges!C369</f>
        <v>Use body postures</v>
      </c>
      <c r="C125" s="372" t="str">
        <f>IF(Badges!Q369="A","A"," ")</f>
        <v xml:space="preserve"> </v>
      </c>
      <c r="E125" s="369"/>
      <c r="F125" s="370" t="str">
        <f>Badges!C443</f>
        <v>Hold a progressive dinner with</v>
      </c>
      <c r="G125" s="372" t="str">
        <f>IF(Badges!Q443="A","A"," ")</f>
        <v xml:space="preserve"> </v>
      </c>
      <c r="I125" s="369"/>
      <c r="J125" s="370" t="str">
        <f>Badges!C519</f>
        <v>Make your own values list</v>
      </c>
      <c r="K125" s="372" t="str">
        <f>IF(Badges!Q519="A","A"," ")</f>
        <v xml:space="preserve"> </v>
      </c>
    </row>
    <row r="126" spans="1:22" x14ac:dyDescent="0.2">
      <c r="A126" s="369"/>
      <c r="B126" s="370" t="str">
        <f>Badges!C370</f>
        <v xml:space="preserve">Use both facial expressions and </v>
      </c>
      <c r="C126" s="372" t="str">
        <f>IF(Badges!Q370="A","A"," ")</f>
        <v xml:space="preserve"> </v>
      </c>
      <c r="E126" s="583" t="str">
        <f>Badges!B446</f>
        <v>Cadette First Aid</v>
      </c>
      <c r="F126" s="584"/>
      <c r="G126" s="584"/>
      <c r="I126" s="369"/>
      <c r="J126" s="370" t="str">
        <f>Badges!C520</f>
        <v>Find out how other people budget to</v>
      </c>
      <c r="K126" s="372" t="str">
        <f>IF(Badges!Q520="A","A"," ")</f>
        <v xml:space="preserve"> </v>
      </c>
    </row>
    <row r="127" spans="1:22" x14ac:dyDescent="0.2">
      <c r="A127" s="369">
        <v>5</v>
      </c>
      <c r="B127" s="370" t="str">
        <f>Badges!C371</f>
        <v>Add the words</v>
      </c>
      <c r="C127" s="371"/>
      <c r="E127" s="369">
        <v>1</v>
      </c>
      <c r="F127" s="370" t="str">
        <f>Badges!C447</f>
        <v>Understand how to care for younger</v>
      </c>
      <c r="G127" s="371"/>
      <c r="I127" s="369">
        <v>2</v>
      </c>
      <c r="J127" s="370" t="str">
        <f>Badges!C521</f>
        <v>Learn to track your spending</v>
      </c>
      <c r="K127" s="371"/>
    </row>
    <row r="128" spans="1:22" x14ac:dyDescent="0.2">
      <c r="A128" s="369"/>
      <c r="B128" s="370" t="str">
        <f>Badges!C372</f>
        <v>Add some dialogue</v>
      </c>
      <c r="C128" s="372" t="str">
        <f>IF(Badges!Q372="A","A"," ")</f>
        <v xml:space="preserve"> </v>
      </c>
      <c r="E128" s="369"/>
      <c r="F128" s="370" t="str">
        <f>Badges!C448</f>
        <v>Take a babysitting class</v>
      </c>
      <c r="G128" s="372" t="str">
        <f>IF(Badges!Q448="A","A"," ")</f>
        <v xml:space="preserve"> </v>
      </c>
      <c r="I128" s="369"/>
      <c r="J128" s="370" t="str">
        <f>Badges!C522</f>
        <v>Get on the "write" track</v>
      </c>
      <c r="K128" s="372" t="str">
        <f>IF(Badges!Q522="A","A"," ")</f>
        <v xml:space="preserve"> </v>
      </c>
    </row>
    <row r="129" spans="1:19" x14ac:dyDescent="0.2">
      <c r="A129" s="369"/>
      <c r="B129" s="370" t="str">
        <f>Badges!C373</f>
        <v>Add thought bubbles</v>
      </c>
      <c r="C129" s="372" t="str">
        <f>IF(Badges!Q373="A","A"," ")</f>
        <v xml:space="preserve"> </v>
      </c>
      <c r="E129" s="369"/>
      <c r="F129" s="370" t="str">
        <f>Badges!C449</f>
        <v>Ask a medical professional</v>
      </c>
      <c r="G129" s="372" t="str">
        <f>IF(Badges!Q449="A","A"," ")</f>
        <v xml:space="preserve"> </v>
      </c>
      <c r="I129" s="369"/>
      <c r="J129" s="370" t="str">
        <f>Badges!C523</f>
        <v>Spot spending habits</v>
      </c>
      <c r="K129" s="372" t="str">
        <f>IF(Badges!Q523="A","A"," ")</f>
        <v xml:space="preserve"> </v>
      </c>
    </row>
    <row r="130" spans="1:19" x14ac:dyDescent="0.2">
      <c r="A130" s="369"/>
      <c r="B130" s="370" t="str">
        <f>Badges!C374</f>
        <v>Run a narrative in separate</v>
      </c>
      <c r="C130" s="372" t="str">
        <f>IF(Badges!Q374="A","A"," ")</f>
        <v xml:space="preserve"> </v>
      </c>
      <c r="E130" s="369"/>
      <c r="F130" s="370" t="str">
        <f>Badges!C450</f>
        <v>Talk to child care professionals</v>
      </c>
      <c r="G130" s="372" t="str">
        <f>IF(Badges!Q450="A","A"," ")</f>
        <v xml:space="preserve"> </v>
      </c>
      <c r="I130" s="369"/>
      <c r="J130" s="370" t="str">
        <f>Badges!C524</f>
        <v>Pretend you're a psychologist</v>
      </c>
      <c r="K130" s="372" t="str">
        <f>IF(Badges!Q524="A","A"," ")</f>
        <v xml:space="preserve"> </v>
      </c>
    </row>
    <row r="131" spans="1:19" x14ac:dyDescent="0.2">
      <c r="A131" s="583" t="str">
        <f>Badges!B377</f>
        <v>Good Sportsmanship</v>
      </c>
      <c r="B131" s="584"/>
      <c r="C131" s="584"/>
      <c r="E131" s="369">
        <v>2</v>
      </c>
      <c r="F131" s="370" t="str">
        <f>Badges!C451</f>
        <v>Know how to use everything in a</v>
      </c>
      <c r="G131" s="371"/>
      <c r="I131" s="369">
        <v>3</v>
      </c>
      <c r="J131" s="370" t="str">
        <f>Badges!C525</f>
        <v>Find out about different ways to save</v>
      </c>
      <c r="K131" s="371"/>
    </row>
    <row r="132" spans="1:19" x14ac:dyDescent="0.2">
      <c r="A132" s="369">
        <v>1</v>
      </c>
      <c r="B132" s="370" t="str">
        <f>Badges!C378</f>
        <v>Create your own definition of</v>
      </c>
      <c r="C132" s="371"/>
      <c r="E132" s="369"/>
      <c r="F132" s="370" t="str">
        <f>Badges!C452</f>
        <v>Talk to a medical professional</v>
      </c>
      <c r="G132" s="372" t="str">
        <f>IF(Badges!Q452="A","A"," ")</f>
        <v xml:space="preserve"> </v>
      </c>
      <c r="I132" s="369"/>
      <c r="J132" s="370" t="str">
        <f>Badges!C526</f>
        <v>Do field research</v>
      </c>
      <c r="K132" s="372" t="str">
        <f>IF(Badges!Q526="A","A"," ")</f>
        <v xml:space="preserve"> </v>
      </c>
    </row>
    <row r="133" spans="1:19" x14ac:dyDescent="0.2">
      <c r="A133" s="369"/>
      <c r="B133" s="370" t="str">
        <f>Badges!C379</f>
        <v>Go to a sports event</v>
      </c>
      <c r="C133" s="372" t="str">
        <f>IF(Badges!Q379="A","A"," ")</f>
        <v xml:space="preserve"> </v>
      </c>
      <c r="E133" s="369"/>
      <c r="F133" s="370" t="str">
        <f>Badges!C453</f>
        <v>Take a course</v>
      </c>
      <c r="G133" s="372" t="str">
        <f>IF(Badges!Q453="A","A"," ")</f>
        <v xml:space="preserve"> </v>
      </c>
      <c r="I133" s="369"/>
      <c r="J133" s="370" t="str">
        <f>Badges!C527</f>
        <v>Let money talk</v>
      </c>
      <c r="K133" s="372" t="str">
        <f>IF(Badges!Q527="A","A"," ")</f>
        <v xml:space="preserve"> </v>
      </c>
    </row>
    <row r="134" spans="1:19" x14ac:dyDescent="0.2">
      <c r="A134" s="369"/>
      <c r="B134" s="370" t="str">
        <f>Badges!C380</f>
        <v>Watch a sports series</v>
      </c>
      <c r="C134" s="372" t="str">
        <f>IF(Badges!Q380="A","A"," ")</f>
        <v xml:space="preserve"> </v>
      </c>
      <c r="E134" s="369"/>
      <c r="F134" s="370" t="str">
        <f>Badges!C454</f>
        <v>Talk to an emergency responder</v>
      </c>
      <c r="G134" s="372" t="str">
        <f>IF(Badges!Q454="A","A"," ")</f>
        <v xml:space="preserve"> </v>
      </c>
      <c r="I134" s="369"/>
      <c r="J134" s="370" t="str">
        <f>Badges!C528</f>
        <v>Hit the books</v>
      </c>
      <c r="K134" s="372" t="str">
        <f>IF(Badges!Q528="A","A"," ")</f>
        <v xml:space="preserve"> </v>
      </c>
    </row>
    <row r="135" spans="1:19" x14ac:dyDescent="0.2">
      <c r="A135" s="369"/>
      <c r="B135" s="370" t="str">
        <f>Badges!C381</f>
        <v>Head to the Web</v>
      </c>
      <c r="C135" s="372" t="str">
        <f>IF(Badges!Q381="A","A"," ")</f>
        <v xml:space="preserve"> </v>
      </c>
      <c r="E135" s="369">
        <v>3</v>
      </c>
      <c r="F135" s="370" t="str">
        <f>Badges!C455</f>
        <v>Find out how to prevent serious</v>
      </c>
      <c r="G135" s="371"/>
      <c r="I135" s="369">
        <v>4</v>
      </c>
      <c r="J135" s="370" t="str">
        <f>Badges!C529</f>
        <v>Explore different ways to give</v>
      </c>
      <c r="K135" s="371"/>
    </row>
    <row r="136" spans="1:19" x14ac:dyDescent="0.2">
      <c r="A136" s="369">
        <v>2</v>
      </c>
      <c r="B136" s="370" t="str">
        <f>Badges!C382</f>
        <v>Be a good competitor</v>
      </c>
      <c r="C136" s="371"/>
      <c r="E136" s="369"/>
      <c r="F136" s="370" t="str">
        <f>Badges!C456</f>
        <v>Talk to first aiders</v>
      </c>
      <c r="G136" s="372" t="str">
        <f>IF(Badges!Q456="A","A"," ")</f>
        <v xml:space="preserve"> </v>
      </c>
      <c r="I136" s="369"/>
      <c r="J136" s="370" t="str">
        <f>Badges!C530</f>
        <v>Lead with your heart</v>
      </c>
      <c r="K136" s="372" t="str">
        <f>IF(Badges!Q530="A","A"," ")</f>
        <v xml:space="preserve"> </v>
      </c>
    </row>
    <row r="137" spans="1:19" x14ac:dyDescent="0.2">
      <c r="A137" s="369"/>
      <c r="B137" s="370" t="str">
        <f>Badges!C383</f>
        <v>Make an illustrated quote book</v>
      </c>
      <c r="C137" s="372" t="str">
        <f>IF(Badges!Q383="A","A"," ")</f>
        <v xml:space="preserve"> </v>
      </c>
      <c r="E137" s="369"/>
      <c r="F137" s="370" t="str">
        <f>Badges!C457</f>
        <v>Ask a wilderness expert</v>
      </c>
      <c r="G137" s="372" t="str">
        <f>IF(Badges!Q457="A","A"," ")</f>
        <v xml:space="preserve"> </v>
      </c>
      <c r="I137" s="369"/>
      <c r="J137" s="370" t="str">
        <f>Badges!C531</f>
        <v>Team up with others</v>
      </c>
      <c r="K137" s="372" t="str">
        <f>IF(Badges!Q531="A","A"," ")</f>
        <v xml:space="preserve"> </v>
      </c>
    </row>
    <row r="138" spans="1:19" x14ac:dyDescent="0.2">
      <c r="A138" s="369"/>
      <c r="B138" s="370" t="str">
        <f>Badges!C384</f>
        <v>Talk to an athletic director, coach</v>
      </c>
      <c r="C138" s="372" t="str">
        <f>IF(Badges!Q384="A","A"," ")</f>
        <v xml:space="preserve"> </v>
      </c>
      <c r="E138" s="369"/>
      <c r="F138" s="370" t="str">
        <f>Badges!C458</f>
        <v>Find out about common injuries</v>
      </c>
      <c r="G138" s="372" t="str">
        <f>IF(Badges!Q458="A","A"," ")</f>
        <v xml:space="preserve"> </v>
      </c>
      <c r="I138" s="369"/>
      <c r="J138" s="370" t="str">
        <f>Badges!C532</f>
        <v>Learn from a professional</v>
      </c>
      <c r="K138" s="372" t="str">
        <f>IF(Badges!Q532="A","A"," ")</f>
        <v xml:space="preserve"> </v>
      </c>
    </row>
    <row r="139" spans="1:19" x14ac:dyDescent="0.2">
      <c r="A139" s="369"/>
      <c r="B139" s="370" t="str">
        <f>Badges!C385</f>
        <v>Get a biography of a female athlete</v>
      </c>
      <c r="C139" s="372" t="str">
        <f>IF(Badges!Q385="A","A"," ")</f>
        <v xml:space="preserve"> </v>
      </c>
      <c r="E139" s="416"/>
      <c r="F139" s="417"/>
      <c r="G139" s="425"/>
      <c r="H139" s="376"/>
      <c r="I139" s="416"/>
      <c r="J139" s="417"/>
      <c r="K139" s="425"/>
      <c r="L139" s="376"/>
      <c r="M139" s="376"/>
    </row>
    <row r="140" spans="1:19" ht="23.25" x14ac:dyDescent="0.35">
      <c r="A140" s="599" t="str">
        <f ca="1">MID(CELL("filename",A78),FIND(IF(ISERROR(FIND("]",CELL("filename",A78))),"$","]"),CELL("filename",A78))+1,256)</f>
        <v>Cadette 14</v>
      </c>
      <c r="B140" s="599"/>
      <c r="C140" s="599"/>
      <c r="E140" s="578" t="s">
        <v>62</v>
      </c>
      <c r="F140" s="585"/>
      <c r="G140" s="585"/>
      <c r="H140" s="376"/>
      <c r="I140" s="577" t="s">
        <v>148</v>
      </c>
      <c r="J140" s="577"/>
      <c r="K140" s="577"/>
      <c r="L140" s="376"/>
      <c r="M140" s="600" t="s">
        <v>148</v>
      </c>
      <c r="N140" s="601"/>
      <c r="O140" s="602"/>
      <c r="Q140" s="600" t="s">
        <v>148</v>
      </c>
      <c r="R140" s="601"/>
      <c r="S140" s="602"/>
    </row>
    <row r="141" spans="1:19" x14ac:dyDescent="0.2">
      <c r="A141" s="364"/>
      <c r="B141" s="365"/>
      <c r="C141" s="366" t="s">
        <v>29</v>
      </c>
      <c r="E141" s="588" t="str">
        <f>'Fun Patches'!C5</f>
        <v>&lt;LIST PATCH HERE&gt;</v>
      </c>
      <c r="F141" s="589"/>
      <c r="G141" s="372" t="str">
        <f>IF('Fun Patches'!Q5="A","A"," ")</f>
        <v xml:space="preserve"> </v>
      </c>
      <c r="H141" s="376"/>
      <c r="I141" s="380" t="str">
        <f>'Council Own'!B6</f>
        <v>&lt;&lt;List Badge Here&gt;&gt;</v>
      </c>
      <c r="J141" s="380"/>
      <c r="K141" s="380"/>
      <c r="L141" s="376"/>
      <c r="M141" s="380" t="str">
        <f>'Council Own'!B54</f>
        <v>&lt;&lt;List Badge Here&gt;&gt;</v>
      </c>
      <c r="N141" s="380"/>
      <c r="O141" s="380"/>
      <c r="Q141" s="380" t="str">
        <f>'Council Own'!B102</f>
        <v>&lt;&lt;List Badge Here&gt;&gt;</v>
      </c>
      <c r="R141" s="380"/>
      <c r="S141" s="380"/>
    </row>
    <row r="142" spans="1:19" x14ac:dyDescent="0.2">
      <c r="A142" s="590" t="s">
        <v>148</v>
      </c>
      <c r="B142" s="591"/>
      <c r="C142" s="592"/>
      <c r="E142" s="586" t="str">
        <f>'Fun Patches'!C6</f>
        <v>&lt;LIST PATCH HERE&gt;</v>
      </c>
      <c r="F142" s="587"/>
      <c r="G142" s="379" t="str">
        <f>IF('Fun Patches'!Q6="A","A"," ")</f>
        <v xml:space="preserve"> </v>
      </c>
      <c r="H142" s="376"/>
      <c r="I142" s="369">
        <v>1</v>
      </c>
      <c r="J142" s="418" t="str">
        <f>'Council Own'!C7</f>
        <v>Discover Savannah GA</v>
      </c>
      <c r="K142" s="379" t="str">
        <f>IF('Council Own'!Q7="A","A"," ")</f>
        <v xml:space="preserve"> </v>
      </c>
      <c r="L142" s="376"/>
      <c r="M142" s="369">
        <v>1</v>
      </c>
      <c r="N142" s="418" t="str">
        <f>'Council Own'!C55</f>
        <v>&lt;List Requirement Here&gt;</v>
      </c>
      <c r="O142" s="379" t="str">
        <f>IF('Council Own'!Q55="A","A"," ")</f>
        <v xml:space="preserve"> </v>
      </c>
      <c r="Q142" s="369">
        <v>1</v>
      </c>
      <c r="R142" s="418" t="str">
        <f>'Council Own'!C103</f>
        <v>&lt;List Requirement Here&gt;</v>
      </c>
      <c r="S142" s="379" t="str">
        <f>IF('Council Own'!Q103="A","A"," ")</f>
        <v xml:space="preserve"> </v>
      </c>
    </row>
    <row r="143" spans="1:19" x14ac:dyDescent="0.2">
      <c r="A143" s="593" t="str">
        <f>'Council Own'!B6</f>
        <v>&lt;&lt;List Badge Here&gt;&gt;</v>
      </c>
      <c r="B143" s="594"/>
      <c r="C143" s="374" t="str">
        <f>IF('Council Own'!Q28="C","C",IF('Council Own'!Q28="P","P",""))</f>
        <v/>
      </c>
      <c r="E143" s="586" t="str">
        <f>'Fun Patches'!C7</f>
        <v>&lt;LIST PATCH HERE&gt;</v>
      </c>
      <c r="F143" s="587"/>
      <c r="G143" s="379" t="str">
        <f>IF('Fun Patches'!Q7="A","A"," ")</f>
        <v xml:space="preserve"> </v>
      </c>
      <c r="H143" s="376"/>
      <c r="I143" s="369"/>
      <c r="J143" s="418" t="str">
        <f>'Council Own'!C8</f>
        <v>&lt;List Requirement Here&gt;</v>
      </c>
      <c r="K143" s="379" t="str">
        <f>IF('Council Own'!Q8="A","A"," ")</f>
        <v xml:space="preserve"> </v>
      </c>
      <c r="L143" s="376"/>
      <c r="M143" s="369"/>
      <c r="N143" s="418" t="str">
        <f>'Council Own'!C56</f>
        <v>&lt;List Requirement Here&gt;</v>
      </c>
      <c r="O143" s="379" t="str">
        <f>IF('Council Own'!Q56="A","A"," ")</f>
        <v xml:space="preserve"> </v>
      </c>
      <c r="Q143" s="369"/>
      <c r="R143" s="418" t="str">
        <f>'Council Own'!C104</f>
        <v>&lt;List Requirement Here&gt;</v>
      </c>
      <c r="S143" s="379" t="str">
        <f>IF('Council Own'!Q104="A","A"," ")</f>
        <v xml:space="preserve"> </v>
      </c>
    </row>
    <row r="144" spans="1:19" x14ac:dyDescent="0.2">
      <c r="A144" s="593" t="str">
        <f>'Council Own'!B30</f>
        <v>&lt;&lt;List Badge Here&gt;&gt;</v>
      </c>
      <c r="B144" s="594"/>
      <c r="C144" s="374" t="str">
        <f>IF('Council Own'!Q52="C","C",IF('Council Own'!Q52="P","P",""))</f>
        <v/>
      </c>
      <c r="E144" s="586" t="str">
        <f>'Fun Patches'!C8</f>
        <v>&lt;LIST PATCH HERE&gt;</v>
      </c>
      <c r="F144" s="587"/>
      <c r="G144" s="379" t="str">
        <f>IF('Fun Patches'!Q8="A","A"," ")</f>
        <v xml:space="preserve"> </v>
      </c>
      <c r="H144" s="376"/>
      <c r="I144" s="369"/>
      <c r="J144" s="418" t="str">
        <f>'Council Own'!C9</f>
        <v>&lt;List Requirement Here&gt;</v>
      </c>
      <c r="K144" s="379" t="str">
        <f>IF('Council Own'!Q9="A","A"," ")</f>
        <v xml:space="preserve"> </v>
      </c>
      <c r="L144" s="376"/>
      <c r="M144" s="369"/>
      <c r="N144" s="418" t="str">
        <f>'Council Own'!C57</f>
        <v>&lt;List Requirement Here&gt;</v>
      </c>
      <c r="O144" s="379" t="str">
        <f>IF('Council Own'!Q57="A","A"," ")</f>
        <v xml:space="preserve"> </v>
      </c>
      <c r="Q144" s="369"/>
      <c r="R144" s="418" t="str">
        <f>'Council Own'!C105</f>
        <v>&lt;List Requirement Here&gt;</v>
      </c>
      <c r="S144" s="379" t="str">
        <f>IF('Council Own'!Q105="A","A"," ")</f>
        <v xml:space="preserve"> </v>
      </c>
    </row>
    <row r="145" spans="1:19" x14ac:dyDescent="0.2">
      <c r="A145" s="593" t="str">
        <f>'Council Own'!B54</f>
        <v>&lt;&lt;List Badge Here&gt;&gt;</v>
      </c>
      <c r="B145" s="594"/>
      <c r="C145" s="374" t="str">
        <f>IF('Council Own'!Q76="C","C",IF('Council Own'!Q76="P","P",""))</f>
        <v/>
      </c>
      <c r="E145" s="586" t="str">
        <f>'Fun Patches'!C9</f>
        <v>&lt;LIST PATCH HERE&gt;</v>
      </c>
      <c r="F145" s="587"/>
      <c r="G145" s="379" t="str">
        <f>IF('Fun Patches'!Q9="A","A"," ")</f>
        <v xml:space="preserve"> </v>
      </c>
      <c r="H145" s="376"/>
      <c r="I145" s="369"/>
      <c r="J145" s="418" t="str">
        <f>'Council Own'!C10</f>
        <v>&lt;List Requirement Here&gt;</v>
      </c>
      <c r="K145" s="379" t="str">
        <f>IF('Council Own'!Q10="A","A"," ")</f>
        <v xml:space="preserve"> </v>
      </c>
      <c r="L145" s="376"/>
      <c r="M145" s="369"/>
      <c r="N145" s="418" t="str">
        <f>'Council Own'!C58</f>
        <v>&lt;List Requirement Here&gt;</v>
      </c>
      <c r="O145" s="379" t="str">
        <f>IF('Council Own'!Q58="A","A"," ")</f>
        <v xml:space="preserve"> </v>
      </c>
      <c r="Q145" s="369"/>
      <c r="R145" s="418" t="str">
        <f>'Council Own'!C106</f>
        <v>&lt;List Requirement Here&gt;</v>
      </c>
      <c r="S145" s="379" t="str">
        <f>IF('Council Own'!Q106="A","A"," ")</f>
        <v xml:space="preserve"> </v>
      </c>
    </row>
    <row r="146" spans="1:19" x14ac:dyDescent="0.2">
      <c r="A146" s="593" t="str">
        <f>'Council Own'!B78</f>
        <v>&lt;&lt;List Badge Here&gt;&gt;</v>
      </c>
      <c r="B146" s="594"/>
      <c r="C146" s="374" t="str">
        <f>IF('Council Own'!Q100="C","C",IF('Council Own'!Q100="P","P",""))</f>
        <v/>
      </c>
      <c r="E146" s="586" t="str">
        <f>'Fun Patches'!C10</f>
        <v>&lt;LIST PATCH HERE&gt;</v>
      </c>
      <c r="F146" s="587"/>
      <c r="G146" s="379" t="str">
        <f>IF('Fun Patches'!Q10="A","A"," ")</f>
        <v xml:space="preserve"> </v>
      </c>
      <c r="I146" s="369">
        <v>2</v>
      </c>
      <c r="J146" s="418" t="str">
        <f>'Council Own'!C11</f>
        <v>&lt;List Requirement Here&gt;</v>
      </c>
      <c r="K146" s="379" t="str">
        <f>IF('Council Own'!Q11="A","A"," ")</f>
        <v xml:space="preserve"> </v>
      </c>
      <c r="M146" s="369">
        <v>2</v>
      </c>
      <c r="N146" s="418" t="str">
        <f>'Council Own'!C59</f>
        <v>&lt;List Requirement Here&gt;</v>
      </c>
      <c r="O146" s="379" t="str">
        <f>IF('Council Own'!Q59="A","A"," ")</f>
        <v xml:space="preserve"> </v>
      </c>
      <c r="Q146" s="369">
        <v>2</v>
      </c>
      <c r="R146" s="418" t="str">
        <f>'Council Own'!C107</f>
        <v>&lt;List Requirement Here&gt;</v>
      </c>
      <c r="S146" s="379" t="str">
        <f>IF('Council Own'!Q107="A","A"," ")</f>
        <v xml:space="preserve"> </v>
      </c>
    </row>
    <row r="147" spans="1:19" ht="12.75" customHeight="1" x14ac:dyDescent="0.2">
      <c r="A147" s="593" t="str">
        <f>'Council Own'!B102</f>
        <v>&lt;&lt;List Badge Here&gt;&gt;</v>
      </c>
      <c r="B147" s="594"/>
      <c r="C147" s="374" t="str">
        <f>IF('Council Own'!Q124="C","C",IF('Council Own'!Q124="P","P",""))</f>
        <v/>
      </c>
      <c r="E147" s="586" t="str">
        <f>'Fun Patches'!C11</f>
        <v>&lt;LIST PATCH HERE&gt;</v>
      </c>
      <c r="F147" s="587"/>
      <c r="G147" s="379" t="str">
        <f>IF('Fun Patches'!Q11="A","A"," ")</f>
        <v xml:space="preserve"> </v>
      </c>
      <c r="I147" s="369"/>
      <c r="J147" s="418" t="str">
        <f>'Council Own'!C12</f>
        <v>&lt;List Requirement Here&gt;</v>
      </c>
      <c r="K147" s="379" t="str">
        <f>IF('Council Own'!Q12="A","A"," ")</f>
        <v xml:space="preserve"> </v>
      </c>
      <c r="M147" s="369"/>
      <c r="N147" s="418" t="str">
        <f>'Council Own'!C60</f>
        <v>&lt;List Requirement Here&gt;</v>
      </c>
      <c r="O147" s="379" t="str">
        <f>IF('Council Own'!Q60="A","A"," ")</f>
        <v xml:space="preserve"> </v>
      </c>
      <c r="Q147" s="369"/>
      <c r="R147" s="418" t="str">
        <f>'Council Own'!C108</f>
        <v>&lt;List Requirement Here&gt;</v>
      </c>
      <c r="S147" s="379" t="str">
        <f>IF('Council Own'!Q108="A","A"," ")</f>
        <v xml:space="preserve"> </v>
      </c>
    </row>
    <row r="148" spans="1:19" ht="12.75" customHeight="1" x14ac:dyDescent="0.2">
      <c r="A148" s="593" t="str">
        <f>'Council Own'!B126</f>
        <v>&lt;&lt;List Badge Here&gt;&gt;</v>
      </c>
      <c r="B148" s="594"/>
      <c r="C148" s="374" t="str">
        <f>IF('Council Own'!Q148="C","C",IF('Council Own'!Q148="P","P",""))</f>
        <v/>
      </c>
      <c r="E148" s="586" t="str">
        <f>'Fun Patches'!C12</f>
        <v>&lt;LIST PATCH HERE&gt;</v>
      </c>
      <c r="F148" s="587"/>
      <c r="G148" s="379" t="str">
        <f>IF('Fun Patches'!Q12="A","A"," ")</f>
        <v xml:space="preserve"> </v>
      </c>
      <c r="I148" s="369"/>
      <c r="J148" s="418" t="str">
        <f>'Council Own'!C13</f>
        <v>&lt;List Requirement Here&gt;</v>
      </c>
      <c r="K148" s="379" t="str">
        <f>IF('Council Own'!Q13="A","A"," ")</f>
        <v xml:space="preserve"> </v>
      </c>
      <c r="M148" s="369"/>
      <c r="N148" s="418" t="str">
        <f>'Council Own'!C61</f>
        <v>&lt;List Requirement Here&gt;</v>
      </c>
      <c r="O148" s="379" t="str">
        <f>IF('Council Own'!Q61="A","A"," ")</f>
        <v xml:space="preserve"> </v>
      </c>
      <c r="Q148" s="369"/>
      <c r="R148" s="418" t="str">
        <f>'Council Own'!C109</f>
        <v>&lt;List Requirement Here&gt;</v>
      </c>
      <c r="S148" s="379" t="str">
        <f>IF('Council Own'!Q109="A","A"," ")</f>
        <v xml:space="preserve"> </v>
      </c>
    </row>
    <row r="149" spans="1:19" x14ac:dyDescent="0.2">
      <c r="E149" s="586" t="str">
        <f>'Fun Patches'!C13</f>
        <v>&lt;LIST PATCH HERE&gt;</v>
      </c>
      <c r="F149" s="587"/>
      <c r="G149" s="379" t="str">
        <f>IF('Fun Patches'!Q13="A","A"," ")</f>
        <v xml:space="preserve"> </v>
      </c>
      <c r="I149" s="369"/>
      <c r="J149" s="418" t="str">
        <f>'Council Own'!C14</f>
        <v>&lt;List Requirement Here&gt;</v>
      </c>
      <c r="K149" s="379" t="str">
        <f>IF('Council Own'!Q14="A","A"," ")</f>
        <v xml:space="preserve"> </v>
      </c>
      <c r="M149" s="369"/>
      <c r="N149" s="418" t="str">
        <f>'Council Own'!C62</f>
        <v>&lt;List Requirement Here&gt;</v>
      </c>
      <c r="O149" s="379" t="str">
        <f>IF('Council Own'!Q62="A","A"," ")</f>
        <v xml:space="preserve"> </v>
      </c>
      <c r="Q149" s="369"/>
      <c r="R149" s="418" t="str">
        <f>'Council Own'!C110</f>
        <v>&lt;List Requirement Here&gt;</v>
      </c>
      <c r="S149" s="379" t="str">
        <f>IF('Council Own'!Q110="A","A"," ")</f>
        <v xml:space="preserve"> </v>
      </c>
    </row>
    <row r="150" spans="1:19" x14ac:dyDescent="0.2">
      <c r="E150" s="586" t="str">
        <f>'Fun Patches'!C14</f>
        <v>&lt;LIST PATCH HERE&gt;</v>
      </c>
      <c r="F150" s="587"/>
      <c r="G150" s="379" t="str">
        <f>IF('Fun Patches'!Q14="A","A"," ")</f>
        <v xml:space="preserve"> </v>
      </c>
      <c r="I150" s="369">
        <v>3</v>
      </c>
      <c r="J150" s="418" t="str">
        <f>'Council Own'!C15</f>
        <v>&lt;List Requirement Here&gt;</v>
      </c>
      <c r="K150" s="379" t="str">
        <f>IF('Council Own'!Q15="A","A"," ")</f>
        <v xml:space="preserve"> </v>
      </c>
      <c r="M150" s="369">
        <v>3</v>
      </c>
      <c r="N150" s="418" t="str">
        <f>'Council Own'!C63</f>
        <v>&lt;List Requirement Here&gt;</v>
      </c>
      <c r="O150" s="379" t="str">
        <f>IF('Council Own'!Q63="A","A"," ")</f>
        <v xml:space="preserve"> </v>
      </c>
      <c r="Q150" s="369">
        <v>3</v>
      </c>
      <c r="R150" s="418" t="str">
        <f>'Council Own'!C111</f>
        <v>&lt;List Requirement Here&gt;</v>
      </c>
      <c r="S150" s="379" t="str">
        <f>IF('Council Own'!Q111="A","A"," ")</f>
        <v xml:space="preserve"> </v>
      </c>
    </row>
    <row r="151" spans="1:19" x14ac:dyDescent="0.2">
      <c r="E151" s="586" t="str">
        <f>'Fun Patches'!C15</f>
        <v>&lt;LIST PATCH HERE&gt;</v>
      </c>
      <c r="F151" s="587"/>
      <c r="G151" s="379" t="str">
        <f>IF('Fun Patches'!Q15="A","A"," ")</f>
        <v xml:space="preserve"> </v>
      </c>
      <c r="I151" s="369"/>
      <c r="J151" s="418" t="str">
        <f>'Council Own'!C16</f>
        <v>&lt;List Requirement Here&gt;</v>
      </c>
      <c r="K151" s="379" t="str">
        <f>IF('Council Own'!Q16="A","A"," ")</f>
        <v xml:space="preserve"> </v>
      </c>
      <c r="M151" s="369"/>
      <c r="N151" s="418" t="str">
        <f>'Council Own'!C64</f>
        <v>&lt;List Requirement Here&gt;</v>
      </c>
      <c r="O151" s="379" t="str">
        <f>IF('Council Own'!Q64="A","A"," ")</f>
        <v xml:space="preserve"> </v>
      </c>
      <c r="Q151" s="369"/>
      <c r="R151" s="418" t="str">
        <f>'Council Own'!C112</f>
        <v>&lt;List Requirement Here&gt;</v>
      </c>
      <c r="S151" s="379" t="str">
        <f>IF('Council Own'!Q112="A","A"," ")</f>
        <v xml:space="preserve"> </v>
      </c>
    </row>
    <row r="152" spans="1:19" x14ac:dyDescent="0.2">
      <c r="E152" s="586" t="str">
        <f>'Fun Patches'!C16</f>
        <v>&lt;LIST PATCH HERE&gt;</v>
      </c>
      <c r="F152" s="587"/>
      <c r="G152" s="379" t="str">
        <f>IF('Fun Patches'!Q16="A","A"," ")</f>
        <v xml:space="preserve"> </v>
      </c>
      <c r="I152" s="369"/>
      <c r="J152" s="418" t="str">
        <f>'Council Own'!C17</f>
        <v>&lt;List Requirement Here&gt;</v>
      </c>
      <c r="K152" s="379" t="str">
        <f>IF('Council Own'!Q17="A","A"," ")</f>
        <v xml:space="preserve"> </v>
      </c>
      <c r="M152" s="369"/>
      <c r="N152" s="418" t="str">
        <f>'Council Own'!C65</f>
        <v>&lt;List Requirement Here&gt;</v>
      </c>
      <c r="O152" s="379" t="str">
        <f>IF('Council Own'!Q65="A","A"," ")</f>
        <v xml:space="preserve"> </v>
      </c>
      <c r="Q152" s="369"/>
      <c r="R152" s="418" t="str">
        <f>'Council Own'!C113</f>
        <v>&lt;List Requirement Here&gt;</v>
      </c>
      <c r="S152" s="379" t="str">
        <f>IF('Council Own'!Q113="A","A"," ")</f>
        <v xml:space="preserve"> </v>
      </c>
    </row>
    <row r="153" spans="1:19" x14ac:dyDescent="0.2">
      <c r="E153" s="588" t="str">
        <f>'Fun Patches'!C17</f>
        <v>&lt;LIST PATCH HERE&gt;</v>
      </c>
      <c r="F153" s="589"/>
      <c r="G153" s="372" t="str">
        <f>IF('Fun Patches'!Q17="A","A"," ")</f>
        <v xml:space="preserve"> </v>
      </c>
      <c r="I153" s="369"/>
      <c r="J153" s="418" t="str">
        <f>'Council Own'!C18</f>
        <v>&lt;List Requirement Here&gt;</v>
      </c>
      <c r="K153" s="379" t="str">
        <f>IF('Council Own'!Q18="A","A"," ")</f>
        <v xml:space="preserve"> </v>
      </c>
      <c r="M153" s="369"/>
      <c r="N153" s="418" t="str">
        <f>'Council Own'!C66</f>
        <v>&lt;List Requirement Here&gt;</v>
      </c>
      <c r="O153" s="379" t="str">
        <f>IF('Council Own'!Q66="A","A"," ")</f>
        <v xml:space="preserve"> </v>
      </c>
      <c r="Q153" s="369"/>
      <c r="R153" s="418" t="str">
        <f>'Council Own'!C114</f>
        <v>&lt;List Requirement Here&gt;</v>
      </c>
      <c r="S153" s="379" t="str">
        <f>IF('Council Own'!Q114="A","A"," ")</f>
        <v xml:space="preserve"> </v>
      </c>
    </row>
    <row r="154" spans="1:19" x14ac:dyDescent="0.2">
      <c r="E154" s="586" t="str">
        <f>'Fun Patches'!C18</f>
        <v>&lt;LIST PATCH HERE&gt;</v>
      </c>
      <c r="F154" s="587"/>
      <c r="G154" s="379" t="str">
        <f>IF('Fun Patches'!Q18="A","A"," ")</f>
        <v xml:space="preserve"> </v>
      </c>
      <c r="I154" s="369">
        <v>4</v>
      </c>
      <c r="J154" s="418" t="str">
        <f>'Council Own'!C19</f>
        <v>&lt;List Requirement Here&gt;</v>
      </c>
      <c r="K154" s="379" t="str">
        <f>IF('Council Own'!Q19="A","A"," ")</f>
        <v xml:space="preserve"> </v>
      </c>
      <c r="M154" s="369">
        <v>4</v>
      </c>
      <c r="N154" s="418" t="str">
        <f>'Council Own'!C67</f>
        <v>&lt;List Requirement Here&gt;</v>
      </c>
      <c r="O154" s="379" t="str">
        <f>IF('Council Own'!Q67="A","A"," ")</f>
        <v xml:space="preserve"> </v>
      </c>
      <c r="Q154" s="369">
        <v>4</v>
      </c>
      <c r="R154" s="418" t="str">
        <f>'Council Own'!C115</f>
        <v>&lt;List Requirement Here&gt;</v>
      </c>
      <c r="S154" s="379" t="str">
        <f>IF('Council Own'!Q115="A","A"," ")</f>
        <v xml:space="preserve"> </v>
      </c>
    </row>
    <row r="155" spans="1:19" x14ac:dyDescent="0.2">
      <c r="E155" s="586" t="str">
        <f>'Fun Patches'!C19</f>
        <v>&lt;LIST PATCH HERE&gt;</v>
      </c>
      <c r="F155" s="587"/>
      <c r="G155" s="379" t="str">
        <f>IF('Fun Patches'!Q19="A","A"," ")</f>
        <v xml:space="preserve"> </v>
      </c>
      <c r="I155" s="369"/>
      <c r="J155" s="418" t="str">
        <f>'Council Own'!C20</f>
        <v>&lt;List Requirement Here&gt;</v>
      </c>
      <c r="K155" s="379" t="str">
        <f>IF('Council Own'!Q20="A","A"," ")</f>
        <v xml:space="preserve"> </v>
      </c>
      <c r="M155" s="369"/>
      <c r="N155" s="418" t="str">
        <f>'Council Own'!C68</f>
        <v>&lt;List Requirement Here&gt;</v>
      </c>
      <c r="O155" s="379" t="str">
        <f>IF('Council Own'!Q68="A","A"," ")</f>
        <v xml:space="preserve"> </v>
      </c>
      <c r="Q155" s="369"/>
      <c r="R155" s="418" t="str">
        <f>'Council Own'!C116</f>
        <v>&lt;List Requirement Here&gt;</v>
      </c>
      <c r="S155" s="379" t="str">
        <f>IF('Council Own'!Q116="A","A"," ")</f>
        <v xml:space="preserve"> </v>
      </c>
    </row>
    <row r="156" spans="1:19" x14ac:dyDescent="0.2">
      <c r="E156" s="586" t="str">
        <f>'Fun Patches'!C20</f>
        <v>&lt;LIST PATCH HERE&gt;</v>
      </c>
      <c r="F156" s="587"/>
      <c r="G156" s="379" t="str">
        <f>IF('Fun Patches'!Q20="A","A"," ")</f>
        <v xml:space="preserve"> </v>
      </c>
      <c r="I156" s="369"/>
      <c r="J156" s="418" t="str">
        <f>'Council Own'!C21</f>
        <v>&lt;List Requirement Here&gt;</v>
      </c>
      <c r="K156" s="379" t="str">
        <f>IF('Council Own'!Q21="A","A"," ")</f>
        <v xml:space="preserve"> </v>
      </c>
      <c r="M156" s="369"/>
      <c r="N156" s="418" t="str">
        <f>'Council Own'!C69</f>
        <v>&lt;List Requirement Here&gt;</v>
      </c>
      <c r="O156" s="379" t="str">
        <f>IF('Council Own'!Q69="A","A"," ")</f>
        <v xml:space="preserve"> </v>
      </c>
      <c r="Q156" s="369"/>
      <c r="R156" s="418" t="str">
        <f>'Council Own'!C117</f>
        <v>&lt;List Requirement Here&gt;</v>
      </c>
      <c r="S156" s="379" t="str">
        <f>IF('Council Own'!Q117="A","A"," ")</f>
        <v xml:space="preserve"> </v>
      </c>
    </row>
    <row r="157" spans="1:19" x14ac:dyDescent="0.2">
      <c r="E157" s="586" t="str">
        <f>'Fun Patches'!C21</f>
        <v>&lt;LIST PATCH HERE&gt;</v>
      </c>
      <c r="F157" s="587"/>
      <c r="G157" s="379" t="str">
        <f>IF('Fun Patches'!Q21="A","A"," ")</f>
        <v xml:space="preserve"> </v>
      </c>
      <c r="I157" s="369"/>
      <c r="J157" s="418" t="str">
        <f>'Council Own'!C22</f>
        <v>&lt;List Requirement Here&gt;</v>
      </c>
      <c r="K157" s="379" t="str">
        <f>IF('Council Own'!Q22="A","A"," ")</f>
        <v xml:space="preserve"> </v>
      </c>
      <c r="M157" s="369"/>
      <c r="N157" s="418" t="str">
        <f>'Council Own'!C70</f>
        <v>&lt;List Requirement Here&gt;</v>
      </c>
      <c r="O157" s="379" t="str">
        <f>IF('Council Own'!Q70="A","A"," ")</f>
        <v xml:space="preserve"> </v>
      </c>
      <c r="Q157" s="369"/>
      <c r="R157" s="418" t="str">
        <f>'Council Own'!C118</f>
        <v>&lt;List Requirement Here&gt;</v>
      </c>
      <c r="S157" s="379" t="str">
        <f>IF('Council Own'!Q118="A","A"," ")</f>
        <v xml:space="preserve"> </v>
      </c>
    </row>
    <row r="158" spans="1:19" x14ac:dyDescent="0.2">
      <c r="E158" s="586" t="str">
        <f>'Fun Patches'!C22</f>
        <v>&lt;LIST PATCH HERE&gt;</v>
      </c>
      <c r="F158" s="587"/>
      <c r="G158" s="379" t="str">
        <f>IF('Fun Patches'!Q22="A","A"," ")</f>
        <v xml:space="preserve"> </v>
      </c>
      <c r="I158" s="369">
        <v>5</v>
      </c>
      <c r="J158" s="418" t="str">
        <f>'Council Own'!C23</f>
        <v>&lt;List Requirement Here&gt;</v>
      </c>
      <c r="K158" s="379" t="str">
        <f>IF('Council Own'!Q23="A","A"," ")</f>
        <v xml:space="preserve"> </v>
      </c>
      <c r="M158" s="369">
        <v>5</v>
      </c>
      <c r="N158" s="418" t="str">
        <f>'Council Own'!C71</f>
        <v>&lt;List Requirement Here&gt;</v>
      </c>
      <c r="O158" s="379" t="str">
        <f>IF('Council Own'!Q71="A","A"," ")</f>
        <v xml:space="preserve"> </v>
      </c>
      <c r="Q158" s="369">
        <v>5</v>
      </c>
      <c r="R158" s="418" t="str">
        <f>'Council Own'!C119</f>
        <v>&lt;List Requirement Here&gt;</v>
      </c>
      <c r="S158" s="379" t="str">
        <f>IF('Council Own'!Q119="A","A"," ")</f>
        <v xml:space="preserve"> </v>
      </c>
    </row>
    <row r="159" spans="1:19" x14ac:dyDescent="0.2">
      <c r="E159" s="586" t="str">
        <f>'Fun Patches'!C23</f>
        <v>&lt;LIST PATCH HERE&gt;</v>
      </c>
      <c r="F159" s="587"/>
      <c r="G159" s="379" t="str">
        <f>IF('Fun Patches'!Q23="A","A"," ")</f>
        <v xml:space="preserve"> </v>
      </c>
      <c r="I159" s="369"/>
      <c r="J159" s="418" t="str">
        <f>'Council Own'!C24</f>
        <v>&lt;List Requirement Here&gt;</v>
      </c>
      <c r="K159" s="379" t="str">
        <f>IF('Council Own'!Q24="A","A"," ")</f>
        <v xml:space="preserve"> </v>
      </c>
      <c r="M159" s="369"/>
      <c r="N159" s="418" t="str">
        <f>'Council Own'!C72</f>
        <v>&lt;List Requirement Here&gt;</v>
      </c>
      <c r="O159" s="379" t="str">
        <f>IF('Council Own'!Q72="A","A"," ")</f>
        <v xml:space="preserve"> </v>
      </c>
      <c r="Q159" s="369"/>
      <c r="R159" s="418" t="str">
        <f>'Council Own'!C120</f>
        <v>&lt;List Requirement Here&gt;</v>
      </c>
      <c r="S159" s="379" t="str">
        <f>IF('Council Own'!Q120="A","A"," ")</f>
        <v xml:space="preserve"> </v>
      </c>
    </row>
    <row r="160" spans="1:19" x14ac:dyDescent="0.2">
      <c r="E160" s="586" t="str">
        <f>'Fun Patches'!C24</f>
        <v>&lt;LIST PATCH HERE&gt;</v>
      </c>
      <c r="F160" s="587"/>
      <c r="G160" s="379" t="str">
        <f>IF('Fun Patches'!Q24="A","A"," ")</f>
        <v xml:space="preserve"> </v>
      </c>
      <c r="I160" s="369"/>
      <c r="J160" s="418" t="str">
        <f>'Council Own'!C25</f>
        <v>&lt;List Requirement Here&gt;</v>
      </c>
      <c r="K160" s="379" t="str">
        <f>IF('Council Own'!Q25="A","A"," ")</f>
        <v xml:space="preserve"> </v>
      </c>
      <c r="M160" s="369"/>
      <c r="N160" s="418" t="str">
        <f>'Council Own'!C73</f>
        <v>&lt;List Requirement Here&gt;</v>
      </c>
      <c r="O160" s="379" t="str">
        <f>IF('Council Own'!Q73="A","A"," ")</f>
        <v xml:space="preserve"> </v>
      </c>
      <c r="Q160" s="369"/>
      <c r="R160" s="418" t="str">
        <f>'Council Own'!C121</f>
        <v>&lt;List Requirement Here&gt;</v>
      </c>
      <c r="S160" s="379" t="str">
        <f>IF('Council Own'!Q121="A","A"," ")</f>
        <v xml:space="preserve"> </v>
      </c>
    </row>
    <row r="161" spans="5:19" x14ac:dyDescent="0.2">
      <c r="E161" s="586" t="str">
        <f>'Fun Patches'!C25</f>
        <v>&lt;LIST PATCH HERE&gt;</v>
      </c>
      <c r="F161" s="587"/>
      <c r="G161" s="379" t="str">
        <f>IF('Fun Patches'!Q25="A","A"," ")</f>
        <v xml:space="preserve"> </v>
      </c>
      <c r="I161" s="369"/>
      <c r="J161" s="418" t="str">
        <f>'Council Own'!C26</f>
        <v>&lt;List Requirement Here&gt;</v>
      </c>
      <c r="K161" s="379" t="str">
        <f>IF('Council Own'!Q26="A","A"," ")</f>
        <v xml:space="preserve"> </v>
      </c>
      <c r="M161" s="369"/>
      <c r="N161" s="418" t="str">
        <f>'Council Own'!C74</f>
        <v>&lt;List Requirement Here&gt;</v>
      </c>
      <c r="O161" s="379" t="str">
        <f>IF('Council Own'!Q68="A","A"," ")</f>
        <v xml:space="preserve"> </v>
      </c>
      <c r="Q161" s="369"/>
      <c r="R161" s="418" t="str">
        <f>'Council Own'!C122</f>
        <v>&lt;List Requirement Here&gt;</v>
      </c>
      <c r="S161" s="379" t="str">
        <f>IF('Council Own'!Q122="A","A"," ")</f>
        <v xml:space="preserve"> </v>
      </c>
    </row>
    <row r="162" spans="5:19" x14ac:dyDescent="0.2">
      <c r="E162" s="586" t="str">
        <f>'Fun Patches'!C26</f>
        <v>&lt;LIST PATCH HERE&gt;</v>
      </c>
      <c r="F162" s="587"/>
      <c r="G162" s="379" t="str">
        <f>IF('Fun Patches'!Q26="A","A"," ")</f>
        <v xml:space="preserve"> </v>
      </c>
      <c r="I162" s="380" t="str">
        <f>'Council Own'!B30</f>
        <v>&lt;&lt;List Badge Here&gt;&gt;</v>
      </c>
      <c r="J162" s="380"/>
      <c r="K162" s="380"/>
      <c r="M162" s="380" t="str">
        <f>'Council Own'!B78</f>
        <v>&lt;&lt;List Badge Here&gt;&gt;</v>
      </c>
      <c r="N162" s="380"/>
      <c r="O162" s="380"/>
      <c r="Q162" s="380" t="str">
        <f>'Council Own'!B126</f>
        <v>&lt;&lt;List Badge Here&gt;&gt;</v>
      </c>
      <c r="R162" s="380"/>
      <c r="S162" s="380"/>
    </row>
    <row r="163" spans="5:19" x14ac:dyDescent="0.2">
      <c r="E163" s="586" t="str">
        <f>'Fun Patches'!C27</f>
        <v>&lt;LIST PATCH HERE&gt;</v>
      </c>
      <c r="F163" s="587"/>
      <c r="G163" s="379" t="str">
        <f>IF('Fun Patches'!Q27="A","A"," ")</f>
        <v xml:space="preserve"> </v>
      </c>
      <c r="I163" s="369">
        <v>1</v>
      </c>
      <c r="J163" s="418" t="str">
        <f>'Council Own'!C31</f>
        <v>&lt;List Requirement Here&gt;</v>
      </c>
      <c r="K163" s="379" t="str">
        <f>IF('Council Own'!Q31="A","A"," ")</f>
        <v xml:space="preserve"> </v>
      </c>
      <c r="M163" s="369">
        <v>1</v>
      </c>
      <c r="N163" s="418" t="str">
        <f>'Council Own'!C79</f>
        <v>&lt;List Requirement Here&gt;</v>
      </c>
      <c r="O163" s="379" t="str">
        <f>IF('Council Own'!Q79="A","A"," ")</f>
        <v xml:space="preserve"> </v>
      </c>
      <c r="Q163" s="369">
        <v>1</v>
      </c>
      <c r="R163" s="418" t="str">
        <f>'Council Own'!C127</f>
        <v>&lt;List Requirement Here&gt;</v>
      </c>
      <c r="S163" s="379" t="str">
        <f>IF('Council Own'!Q127="A","A"," ")</f>
        <v xml:space="preserve"> </v>
      </c>
    </row>
    <row r="164" spans="5:19" x14ac:dyDescent="0.2">
      <c r="E164" s="586" t="str">
        <f>'Fun Patches'!C28</f>
        <v>&lt;LIST PATCH HERE&gt;</v>
      </c>
      <c r="F164" s="587"/>
      <c r="G164" s="379" t="str">
        <f>IF('Fun Patches'!Q28="A","A"," ")</f>
        <v xml:space="preserve"> </v>
      </c>
      <c r="I164" s="369"/>
      <c r="J164" s="418" t="str">
        <f>'Council Own'!C32</f>
        <v>&lt;List Requirement Here&gt;</v>
      </c>
      <c r="K164" s="379" t="str">
        <f>IF('Council Own'!Q32="A","A"," ")</f>
        <v xml:space="preserve"> </v>
      </c>
      <c r="M164" s="369"/>
      <c r="N164" s="418" t="str">
        <f>'Council Own'!C80</f>
        <v>&lt;List Requirement Here&gt;</v>
      </c>
      <c r="O164" s="379" t="str">
        <f>IF('Council Own'!Q80="A","A"," ")</f>
        <v xml:space="preserve"> </v>
      </c>
      <c r="Q164" s="369"/>
      <c r="R164" s="418" t="str">
        <f>'Council Own'!C128</f>
        <v>&lt;List Requirement Here&gt;</v>
      </c>
      <c r="S164" s="379" t="str">
        <f>IF('Council Own'!Q128="A","A"," ")</f>
        <v xml:space="preserve"> </v>
      </c>
    </row>
    <row r="165" spans="5:19" x14ac:dyDescent="0.2">
      <c r="E165" s="586" t="str">
        <f>'Fun Patches'!C29</f>
        <v>&lt;LIST PATCH HERE&gt;</v>
      </c>
      <c r="F165" s="587"/>
      <c r="G165" s="379" t="str">
        <f>IF('Fun Patches'!Q29="A","A"," ")</f>
        <v xml:space="preserve"> </v>
      </c>
      <c r="I165" s="369"/>
      <c r="J165" s="418" t="str">
        <f>'Council Own'!C33</f>
        <v>&lt;List Requirement Here&gt;</v>
      </c>
      <c r="K165" s="379" t="str">
        <f>IF('Council Own'!Q33="A","A"," ")</f>
        <v xml:space="preserve"> </v>
      </c>
      <c r="M165" s="369"/>
      <c r="N165" s="418" t="str">
        <f>'Council Own'!C81</f>
        <v>&lt;List Requirement Here&gt;</v>
      </c>
      <c r="O165" s="379" t="str">
        <f>IF('Council Own'!Q81="A","A"," ")</f>
        <v xml:space="preserve"> </v>
      </c>
      <c r="Q165" s="369"/>
      <c r="R165" s="418" t="str">
        <f>'Council Own'!C129</f>
        <v>&lt;List Requirement Here&gt;</v>
      </c>
      <c r="S165" s="379" t="str">
        <f>IF('Council Own'!Q129="A","A"," ")</f>
        <v xml:space="preserve"> </v>
      </c>
    </row>
    <row r="166" spans="5:19" x14ac:dyDescent="0.2">
      <c r="E166" s="586" t="str">
        <f>'Fun Patches'!C30</f>
        <v>&lt;LIST PATCH HERE&gt;</v>
      </c>
      <c r="F166" s="587"/>
      <c r="G166" s="379" t="str">
        <f>IF('Fun Patches'!Q30="A","A"," ")</f>
        <v xml:space="preserve"> </v>
      </c>
      <c r="I166" s="369"/>
      <c r="J166" s="418" t="str">
        <f>'Council Own'!C34</f>
        <v>&lt;List Requirement Here&gt;</v>
      </c>
      <c r="K166" s="379" t="str">
        <f>IF('Council Own'!Q34="A","A"," ")</f>
        <v xml:space="preserve"> </v>
      </c>
      <c r="M166" s="369"/>
      <c r="N166" s="418" t="str">
        <f>'Council Own'!C82</f>
        <v>&lt;List Requirement Here&gt;</v>
      </c>
      <c r="O166" s="379" t="str">
        <f>IF('Council Own'!Q82="A","A"," ")</f>
        <v xml:space="preserve"> </v>
      </c>
      <c r="Q166" s="369"/>
      <c r="R166" s="418" t="str">
        <f>'Council Own'!C130</f>
        <v>&lt;List Requirement Here&gt;</v>
      </c>
      <c r="S166" s="379" t="str">
        <f>IF('Council Own'!Q130="A","A"," ")</f>
        <v xml:space="preserve"> </v>
      </c>
    </row>
    <row r="167" spans="5:19" x14ac:dyDescent="0.2">
      <c r="E167" s="586" t="str">
        <f>'Fun Patches'!C31</f>
        <v>&lt;LIST PATCH HERE&gt;</v>
      </c>
      <c r="F167" s="587"/>
      <c r="G167" s="379" t="str">
        <f>IF('Fun Patches'!Q31="A","A"," ")</f>
        <v xml:space="preserve"> </v>
      </c>
      <c r="I167" s="369">
        <v>2</v>
      </c>
      <c r="J167" s="418" t="str">
        <f>'Council Own'!C35</f>
        <v>&lt;List Requirement Here&gt;</v>
      </c>
      <c r="K167" s="379" t="str">
        <f>IF('Council Own'!Q35="A","A"," ")</f>
        <v xml:space="preserve"> </v>
      </c>
      <c r="M167" s="369">
        <v>2</v>
      </c>
      <c r="N167" s="418" t="str">
        <f>'Council Own'!C83</f>
        <v>&lt;List Requirement Here&gt;</v>
      </c>
      <c r="O167" s="379" t="str">
        <f>IF('Council Own'!Q83="A","A"," ")</f>
        <v xml:space="preserve"> </v>
      </c>
      <c r="Q167" s="369">
        <v>2</v>
      </c>
      <c r="R167" s="418" t="str">
        <f>'Council Own'!C131</f>
        <v>&lt;List Requirement Here&gt;</v>
      </c>
      <c r="S167" s="379" t="str">
        <f>IF('Council Own'!Q131="A","A"," ")</f>
        <v xml:space="preserve"> </v>
      </c>
    </row>
    <row r="168" spans="5:19" x14ac:dyDescent="0.2">
      <c r="E168" s="586" t="str">
        <f>'Fun Patches'!C32</f>
        <v>&lt;LIST PATCH HERE&gt;</v>
      </c>
      <c r="F168" s="587"/>
      <c r="G168" s="379" t="str">
        <f>IF('Fun Patches'!Q32="A","A"," ")</f>
        <v xml:space="preserve"> </v>
      </c>
      <c r="I168" s="369"/>
      <c r="J168" s="418" t="str">
        <f>'Council Own'!C36</f>
        <v>&lt;List Requirement Here&gt;</v>
      </c>
      <c r="K168" s="379" t="str">
        <f>IF('Council Own'!Q36="A","A"," ")</f>
        <v xml:space="preserve"> </v>
      </c>
      <c r="M168" s="369"/>
      <c r="N168" s="418" t="str">
        <f>'Council Own'!C84</f>
        <v>&lt;List Requirement Here&gt;</v>
      </c>
      <c r="O168" s="379" t="str">
        <f>IF('Council Own'!Q84="A","A"," ")</f>
        <v xml:space="preserve"> </v>
      </c>
      <c r="Q168" s="369"/>
      <c r="R168" s="418" t="str">
        <f>'Council Own'!C132</f>
        <v>&lt;List Requirement Here&gt;</v>
      </c>
      <c r="S168" s="379" t="str">
        <f>IF('Council Own'!Q132="A","A"," ")</f>
        <v xml:space="preserve"> </v>
      </c>
    </row>
    <row r="169" spans="5:19" x14ac:dyDescent="0.2">
      <c r="E169" s="586" t="str">
        <f>'Fun Patches'!C33</f>
        <v>&lt;LIST PATCH HERE&gt;</v>
      </c>
      <c r="F169" s="587"/>
      <c r="G169" s="379" t="str">
        <f>IF('Fun Patches'!Q33="A","A"," ")</f>
        <v xml:space="preserve"> </v>
      </c>
      <c r="I169" s="369"/>
      <c r="J169" s="418" t="str">
        <f>'Council Own'!C37</f>
        <v>&lt;List Requirement Here&gt;</v>
      </c>
      <c r="K169" s="379" t="str">
        <f>IF('Council Own'!Q37="A","A"," ")</f>
        <v xml:space="preserve"> </v>
      </c>
      <c r="M169" s="369"/>
      <c r="N169" s="418" t="str">
        <f>'Council Own'!C85</f>
        <v>&lt;List Requirement Here&gt;</v>
      </c>
      <c r="O169" s="379" t="str">
        <f>IF('Council Own'!Q85="A","A"," ")</f>
        <v xml:space="preserve"> </v>
      </c>
      <c r="Q169" s="369"/>
      <c r="R169" s="418" t="str">
        <f>'Council Own'!C133</f>
        <v>&lt;List Requirement Here&gt;</v>
      </c>
      <c r="S169" s="379" t="str">
        <f>IF('Council Own'!Q133="A","A"," ")</f>
        <v xml:space="preserve"> </v>
      </c>
    </row>
    <row r="170" spans="5:19" x14ac:dyDescent="0.2">
      <c r="E170" s="586" t="str">
        <f>'Fun Patches'!C34</f>
        <v>&lt;LIST PATCH HERE&gt;</v>
      </c>
      <c r="F170" s="587"/>
      <c r="G170" s="379" t="str">
        <f>IF('Fun Patches'!Q34="A","A"," ")</f>
        <v xml:space="preserve"> </v>
      </c>
      <c r="I170" s="369"/>
      <c r="J170" s="418" t="str">
        <f>'Council Own'!C38</f>
        <v>&lt;List Requirement Here&gt;</v>
      </c>
      <c r="K170" s="379" t="str">
        <f>IF('Council Own'!Q38="A","A"," ")</f>
        <v xml:space="preserve"> </v>
      </c>
      <c r="M170" s="369"/>
      <c r="N170" s="418" t="str">
        <f>'Council Own'!C86</f>
        <v>&lt;List Requirement Here&gt;</v>
      </c>
      <c r="O170" s="379" t="str">
        <f>IF('Council Own'!Q86="A","A"," ")</f>
        <v xml:space="preserve"> </v>
      </c>
      <c r="Q170" s="369"/>
      <c r="R170" s="418" t="str">
        <f>'Council Own'!C134</f>
        <v>&lt;List Requirement Here&gt;</v>
      </c>
      <c r="S170" s="379" t="str">
        <f>IF('Council Own'!Q134="A","A"," ")</f>
        <v xml:space="preserve"> </v>
      </c>
    </row>
    <row r="171" spans="5:19" x14ac:dyDescent="0.2">
      <c r="E171" s="586" t="str">
        <f>'Fun Patches'!C35</f>
        <v>&lt;LIST PATCH HERE&gt;</v>
      </c>
      <c r="F171" s="587"/>
      <c r="G171" s="379" t="str">
        <f>IF('Fun Patches'!Q35="A","A"," ")</f>
        <v xml:space="preserve"> </v>
      </c>
      <c r="I171" s="369">
        <v>3</v>
      </c>
      <c r="J171" s="418" t="str">
        <f>'Council Own'!C39</f>
        <v>&lt;List Requirement Here&gt;</v>
      </c>
      <c r="K171" s="379" t="str">
        <f>IF('Council Own'!Q39="A","A"," ")</f>
        <v xml:space="preserve"> </v>
      </c>
      <c r="M171" s="369">
        <v>3</v>
      </c>
      <c r="N171" s="418" t="str">
        <f>'Council Own'!C87</f>
        <v>&lt;List Requirement Here&gt;</v>
      </c>
      <c r="O171" s="379" t="str">
        <f>IF('Council Own'!Q87="A","A"," ")</f>
        <v xml:space="preserve"> </v>
      </c>
      <c r="Q171" s="369">
        <v>3</v>
      </c>
      <c r="R171" s="418" t="str">
        <f>'Council Own'!C135</f>
        <v>&lt;List Requirement Here&gt;</v>
      </c>
      <c r="S171" s="379" t="str">
        <f>IF('Council Own'!Q135="A","A"," ")</f>
        <v xml:space="preserve"> </v>
      </c>
    </row>
    <row r="172" spans="5:19" ht="12.75" customHeight="1" x14ac:dyDescent="0.2">
      <c r="E172" s="586" t="str">
        <f>'Fun Patches'!C36</f>
        <v>&lt;LIST PATCH HERE&gt;</v>
      </c>
      <c r="F172" s="587"/>
      <c r="G172" s="379" t="str">
        <f>IF('Fun Patches'!Q36="A","A"," ")</f>
        <v xml:space="preserve"> </v>
      </c>
      <c r="I172" s="369"/>
      <c r="J172" s="418" t="str">
        <f>'Council Own'!C40</f>
        <v>&lt;List Requirement Here&gt;</v>
      </c>
      <c r="K172" s="379" t="str">
        <f>IF('Council Own'!Q40="A","A"," ")</f>
        <v xml:space="preserve"> </v>
      </c>
      <c r="M172" s="369"/>
      <c r="N172" s="418" t="str">
        <f>'Council Own'!C88</f>
        <v>&lt;List Requirement Here&gt;</v>
      </c>
      <c r="O172" s="379" t="str">
        <f>IF('Council Own'!Q88="A","A"," ")</f>
        <v xml:space="preserve"> </v>
      </c>
      <c r="Q172" s="369"/>
      <c r="R172" s="418" t="str">
        <f>'Council Own'!C136</f>
        <v>&lt;List Requirement Here&gt;</v>
      </c>
      <c r="S172" s="379" t="str">
        <f>IF('Council Own'!Q136="A","A"," ")</f>
        <v xml:space="preserve"> </v>
      </c>
    </row>
    <row r="173" spans="5:19" ht="12.75" customHeight="1" x14ac:dyDescent="0.2">
      <c r="E173" s="586" t="str">
        <f>'Fun Patches'!C37</f>
        <v>&lt;LIST PATCH HERE&gt;</v>
      </c>
      <c r="F173" s="587"/>
      <c r="G173" s="379" t="str">
        <f>IF('Fun Patches'!Q37="A","A"," ")</f>
        <v xml:space="preserve"> </v>
      </c>
      <c r="I173" s="369"/>
      <c r="J173" s="418" t="str">
        <f>'Council Own'!C41</f>
        <v>&lt;List Requirement Here&gt;</v>
      </c>
      <c r="K173" s="379" t="str">
        <f>IF('Council Own'!Q41="A","A"," ")</f>
        <v xml:space="preserve"> </v>
      </c>
      <c r="M173" s="369"/>
      <c r="N173" s="418" t="str">
        <f>'Council Own'!C89</f>
        <v>&lt;List Requirement Here&gt;</v>
      </c>
      <c r="O173" s="379" t="str">
        <f>IF('Council Own'!Q89="A","A"," ")</f>
        <v xml:space="preserve"> </v>
      </c>
      <c r="Q173" s="369"/>
      <c r="R173" s="418" t="str">
        <f>'Council Own'!C137</f>
        <v>&lt;List Requirement Here&gt;</v>
      </c>
      <c r="S173" s="379" t="str">
        <f>IF('Council Own'!Q137="A","A"," ")</f>
        <v xml:space="preserve"> </v>
      </c>
    </row>
    <row r="174" spans="5:19" x14ac:dyDescent="0.2">
      <c r="E174" s="586" t="str">
        <f>'Fun Patches'!C38</f>
        <v>&lt;LIST PATCH HERE&gt;</v>
      </c>
      <c r="F174" s="587"/>
      <c r="G174" s="379" t="str">
        <f>IF('Fun Patches'!Q38="A","A"," ")</f>
        <v xml:space="preserve"> </v>
      </c>
      <c r="I174" s="369"/>
      <c r="J174" s="418" t="str">
        <f>'Council Own'!C42</f>
        <v>&lt;List Requirement Here&gt;</v>
      </c>
      <c r="K174" s="379" t="str">
        <f>IF('Council Own'!Q42="A","A"," ")</f>
        <v xml:space="preserve"> </v>
      </c>
      <c r="M174" s="369"/>
      <c r="N174" s="418" t="str">
        <f>'Council Own'!C90</f>
        <v>&lt;List Requirement Here&gt;</v>
      </c>
      <c r="O174" s="379" t="str">
        <f>IF('Council Own'!Q90="A","A"," ")</f>
        <v xml:space="preserve"> </v>
      </c>
      <c r="Q174" s="369"/>
      <c r="R174" s="418" t="str">
        <f>'Council Own'!C138</f>
        <v>&lt;List Requirement Here&gt;</v>
      </c>
      <c r="S174" s="379" t="str">
        <f>IF('Council Own'!Q138="A","A"," ")</f>
        <v xml:space="preserve"> </v>
      </c>
    </row>
    <row r="175" spans="5:19" x14ac:dyDescent="0.2">
      <c r="E175" s="586" t="str">
        <f>'Fun Patches'!C39</f>
        <v>&lt;LIST PATCH HERE&gt;</v>
      </c>
      <c r="F175" s="587"/>
      <c r="G175" s="379" t="str">
        <f>IF('Fun Patches'!Q39="A","A"," ")</f>
        <v xml:space="preserve"> </v>
      </c>
      <c r="I175" s="369">
        <v>4</v>
      </c>
      <c r="J175" s="418" t="str">
        <f>'Council Own'!C43</f>
        <v>&lt;List Requirement Here&gt;</v>
      </c>
      <c r="K175" s="379" t="str">
        <f>IF('Council Own'!Q43="A","A"," ")</f>
        <v xml:space="preserve"> </v>
      </c>
      <c r="M175" s="369">
        <v>4</v>
      </c>
      <c r="N175" s="418" t="str">
        <f>'Council Own'!C91</f>
        <v>&lt;List Requirement Here&gt;</v>
      </c>
      <c r="O175" s="379" t="str">
        <f>IF('Council Own'!Q91="A","A"," ")</f>
        <v xml:space="preserve"> </v>
      </c>
      <c r="Q175" s="369">
        <v>4</v>
      </c>
      <c r="R175" s="418" t="str">
        <f>'Council Own'!C139</f>
        <v>&lt;List Requirement Here&gt;</v>
      </c>
      <c r="S175" s="379" t="str">
        <f>IF('Council Own'!Q139="A","A"," ")</f>
        <v xml:space="preserve"> </v>
      </c>
    </row>
    <row r="176" spans="5:19" x14ac:dyDescent="0.2">
      <c r="E176" s="586" t="str">
        <f>'Fun Patches'!C40</f>
        <v>&lt;LIST PATCH HERE&gt;</v>
      </c>
      <c r="F176" s="587"/>
      <c r="G176" s="379" t="str">
        <f>IF('Fun Patches'!Q40="A","A"," ")</f>
        <v xml:space="preserve"> </v>
      </c>
      <c r="I176" s="369"/>
      <c r="J176" s="418" t="str">
        <f>'Council Own'!C44</f>
        <v>&lt;List Requirement Here&gt;</v>
      </c>
      <c r="K176" s="379" t="str">
        <f>IF('Council Own'!Q44="A","A"," ")</f>
        <v xml:space="preserve"> </v>
      </c>
      <c r="M176" s="369"/>
      <c r="N176" s="418" t="str">
        <f>'Council Own'!C92</f>
        <v>&lt;List Requirement Here&gt;</v>
      </c>
      <c r="O176" s="379" t="str">
        <f>IF('Council Own'!Q92="A","A"," ")</f>
        <v xml:space="preserve"> </v>
      </c>
      <c r="Q176" s="369"/>
      <c r="R176" s="418" t="str">
        <f>'Council Own'!C140</f>
        <v>&lt;List Requirement Here&gt;</v>
      </c>
      <c r="S176" s="379" t="str">
        <f>IF('Council Own'!Q140="A","A"," ")</f>
        <v xml:space="preserve"> </v>
      </c>
    </row>
    <row r="177" spans="1:19" x14ac:dyDescent="0.2">
      <c r="E177" s="586" t="str">
        <f>'Fun Patches'!C41</f>
        <v>&lt;LIST PATCH HERE&gt;</v>
      </c>
      <c r="F177" s="587"/>
      <c r="G177" s="379" t="str">
        <f>IF('Fun Patches'!Q41="A","A"," ")</f>
        <v xml:space="preserve"> </v>
      </c>
      <c r="I177" s="369"/>
      <c r="J177" s="418" t="str">
        <f>'Council Own'!C45</f>
        <v>&lt;List Requirement Here&gt;</v>
      </c>
      <c r="K177" s="379" t="str">
        <f>IF('Council Own'!Q45="A","A"," ")</f>
        <v xml:space="preserve"> </v>
      </c>
      <c r="M177" s="369"/>
      <c r="N177" s="418" t="str">
        <f>'Council Own'!C93</f>
        <v>&lt;List Requirement Here&gt;</v>
      </c>
      <c r="O177" s="379" t="str">
        <f>IF('Council Own'!Q93="A","A"," ")</f>
        <v xml:space="preserve"> </v>
      </c>
      <c r="Q177" s="369"/>
      <c r="R177" s="418" t="str">
        <f>'Council Own'!C141</f>
        <v>&lt;List Requirement Here&gt;</v>
      </c>
      <c r="S177" s="379" t="str">
        <f>IF('Council Own'!Q141="A","A"," ")</f>
        <v xml:space="preserve"> </v>
      </c>
    </row>
    <row r="178" spans="1:19" x14ac:dyDescent="0.2">
      <c r="E178" s="586" t="str">
        <f>'Fun Patches'!C42</f>
        <v>&lt;LIST PATCH HERE&gt;</v>
      </c>
      <c r="F178" s="587"/>
      <c r="G178" s="379" t="str">
        <f>IF('Fun Patches'!Q42="A","A"," ")</f>
        <v xml:space="preserve"> </v>
      </c>
      <c r="I178" s="369"/>
      <c r="J178" s="418" t="str">
        <f>'Council Own'!C46</f>
        <v>&lt;List Requirement Here&gt;</v>
      </c>
      <c r="K178" s="379" t="str">
        <f>IF('Council Own'!Q46="A","A"," ")</f>
        <v xml:space="preserve"> </v>
      </c>
      <c r="M178" s="369"/>
      <c r="N178" s="418" t="str">
        <f>'Council Own'!C94</f>
        <v>&lt;List Requirement Here&gt;</v>
      </c>
      <c r="O178" s="379" t="str">
        <f>IF('Council Own'!Q94="A","A"," ")</f>
        <v xml:space="preserve"> </v>
      </c>
      <c r="Q178" s="369"/>
      <c r="R178" s="418" t="str">
        <f>'Council Own'!C142</f>
        <v>&lt;List Requirement Here&gt;</v>
      </c>
      <c r="S178" s="379" t="str">
        <f>IF('Council Own'!Q142="A","A"," ")</f>
        <v xml:space="preserve"> </v>
      </c>
    </row>
    <row r="179" spans="1:19" x14ac:dyDescent="0.2">
      <c r="E179" s="586" t="str">
        <f>'Fun Patches'!C43</f>
        <v>&lt;LIST PATCH HERE&gt;</v>
      </c>
      <c r="F179" s="587"/>
      <c r="G179" s="379" t="str">
        <f>IF('Fun Patches'!Q43="A","A"," ")</f>
        <v xml:space="preserve"> </v>
      </c>
      <c r="I179" s="369">
        <v>5</v>
      </c>
      <c r="J179" s="418" t="str">
        <f>'Council Own'!C47</f>
        <v>&lt;List Requirement Here&gt;</v>
      </c>
      <c r="K179" s="379" t="str">
        <f>IF('Council Own'!Q47="A","A"," ")</f>
        <v xml:space="preserve"> </v>
      </c>
      <c r="M179" s="369">
        <v>5</v>
      </c>
      <c r="N179" s="418" t="str">
        <f>'Council Own'!C95</f>
        <v>&lt;List Requirement Here&gt;</v>
      </c>
      <c r="O179" s="379" t="str">
        <f>IF('Council Own'!Q95="A","A"," ")</f>
        <v xml:space="preserve"> </v>
      </c>
      <c r="Q179" s="369">
        <v>5</v>
      </c>
      <c r="R179" s="418" t="str">
        <f>'Council Own'!C143</f>
        <v>&lt;List Requirement Here&gt;</v>
      </c>
      <c r="S179" s="379" t="str">
        <f>IF('Council Own'!Q143="A","A"," ")</f>
        <v xml:space="preserve"> </v>
      </c>
    </row>
    <row r="180" spans="1:19" x14ac:dyDescent="0.2">
      <c r="E180" s="586" t="str">
        <f>'Fun Patches'!C44</f>
        <v>&lt;LIST PATCH HERE&gt;</v>
      </c>
      <c r="F180" s="587"/>
      <c r="G180" s="379" t="str">
        <f>IF('Fun Patches'!Q44="A","A"," ")</f>
        <v xml:space="preserve"> </v>
      </c>
      <c r="I180" s="369"/>
      <c r="J180" s="418" t="str">
        <f>'Council Own'!C48</f>
        <v>&lt;List Requirement Here&gt;</v>
      </c>
      <c r="K180" s="379" t="str">
        <f>IF('Council Own'!Q48="A","A"," ")</f>
        <v xml:space="preserve"> </v>
      </c>
      <c r="M180" s="369"/>
      <c r="N180" s="418" t="str">
        <f>'Council Own'!C96</f>
        <v>&lt;List Requirement Here&gt;</v>
      </c>
      <c r="O180" s="379" t="str">
        <f>IF('Council Own'!Q96="A","A"," ")</f>
        <v xml:space="preserve"> </v>
      </c>
      <c r="Q180" s="369"/>
      <c r="R180" s="418" t="str">
        <f>'Council Own'!C144</f>
        <v>&lt;List Requirement Here&gt;</v>
      </c>
      <c r="S180" s="379" t="str">
        <f>IF('Council Own'!Q144="A","A"," ")</f>
        <v xml:space="preserve"> </v>
      </c>
    </row>
    <row r="181" spans="1:19" x14ac:dyDescent="0.2">
      <c r="E181" s="586" t="str">
        <f>'Fun Patches'!C45</f>
        <v>&lt;LIST PATCH HERE&gt;</v>
      </c>
      <c r="F181" s="587"/>
      <c r="G181" s="379" t="str">
        <f>IF('Fun Patches'!Q45="A","A"," ")</f>
        <v xml:space="preserve"> </v>
      </c>
      <c r="I181" s="369"/>
      <c r="J181" s="418" t="str">
        <f>'Council Own'!C49</f>
        <v>&lt;List Requirement Here&gt;</v>
      </c>
      <c r="K181" s="379" t="str">
        <f>IF('Council Own'!Q49="A","A"," ")</f>
        <v xml:space="preserve"> </v>
      </c>
      <c r="M181" s="369"/>
      <c r="N181" s="418" t="str">
        <f>'Council Own'!C97</f>
        <v>&lt;List Requirement Here&gt;</v>
      </c>
      <c r="O181" s="379" t="str">
        <f>IF('Council Own'!Q97="A","A"," ")</f>
        <v xml:space="preserve"> </v>
      </c>
      <c r="Q181" s="369"/>
      <c r="R181" s="418" t="str">
        <f>'Council Own'!C145</f>
        <v>&lt;List Requirement Here&gt;</v>
      </c>
      <c r="S181" s="379" t="str">
        <f>IF('Council Own'!Q145="A","A"," ")</f>
        <v xml:space="preserve"> </v>
      </c>
    </row>
    <row r="182" spans="1:19" x14ac:dyDescent="0.2">
      <c r="E182" s="586" t="str">
        <f>'Fun Patches'!C46</f>
        <v>&lt;LIST PATCH HERE&gt;</v>
      </c>
      <c r="F182" s="587"/>
      <c r="G182" s="379" t="str">
        <f>IF('Fun Patches'!Q46="A","A"," ")</f>
        <v xml:space="preserve"> </v>
      </c>
      <c r="I182" s="369"/>
      <c r="J182" s="418" t="str">
        <f>'Council Own'!C50</f>
        <v>&lt;List Requirement Here&gt;</v>
      </c>
      <c r="K182" s="379" t="str">
        <f>IF('Council Own'!Q50="A","A"," ")</f>
        <v xml:space="preserve"> </v>
      </c>
      <c r="M182" s="369"/>
      <c r="N182" s="418" t="str">
        <f>'Council Own'!C98</f>
        <v>&lt;List Requirement Here&gt;</v>
      </c>
      <c r="O182" s="379" t="str">
        <f>IF('Council Own'!Q98="A","A"," ")</f>
        <v xml:space="preserve"> </v>
      </c>
      <c r="Q182" s="369"/>
      <c r="R182" s="418" t="str">
        <f>'Council Own'!C146</f>
        <v>&lt;List Requirement Here&gt;</v>
      </c>
      <c r="S182" s="379" t="str">
        <f>IF('Council Own'!Q146="A","A"," ")</f>
        <v xml:space="preserve"> </v>
      </c>
    </row>
    <row r="183" spans="1:19" x14ac:dyDescent="0.2">
      <c r="E183" s="588" t="str">
        <f>'Fun Patches'!C47</f>
        <v>&lt;LIST PATCH HERE&gt;</v>
      </c>
      <c r="F183" s="589"/>
      <c r="G183" s="372" t="str">
        <f>IF('Fun Patches'!Q47="A","A"," ")</f>
        <v xml:space="preserve"> </v>
      </c>
      <c r="I183" s="416"/>
      <c r="J183" s="385"/>
      <c r="K183" s="425"/>
    </row>
    <row r="184" spans="1:19" x14ac:dyDescent="0.2">
      <c r="E184" s="586" t="str">
        <f>'Fun Patches'!C48</f>
        <v>&lt;LIST PATCH HERE&gt;</v>
      </c>
      <c r="F184" s="587"/>
      <c r="G184" s="379" t="str">
        <f>IF('Fun Patches'!Q48="A","A"," ")</f>
        <v xml:space="preserve"> </v>
      </c>
      <c r="I184" s="416"/>
      <c r="J184" s="385"/>
      <c r="K184" s="425"/>
    </row>
    <row r="185" spans="1:19" x14ac:dyDescent="0.2">
      <c r="E185" s="586" t="str">
        <f>'Fun Patches'!C49</f>
        <v>&lt;LIST PATCH HERE&gt;</v>
      </c>
      <c r="F185" s="587"/>
      <c r="G185" s="379" t="str">
        <f>IF('Fun Patches'!Q49="A","A"," ")</f>
        <v xml:space="preserve"> </v>
      </c>
      <c r="I185" s="416"/>
      <c r="J185" s="385"/>
      <c r="K185" s="425"/>
    </row>
    <row r="186" spans="1:19" x14ac:dyDescent="0.2">
      <c r="A186" s="578" t="s">
        <v>81</v>
      </c>
      <c r="B186" s="579"/>
      <c r="C186" s="579"/>
      <c r="E186" s="586" t="str">
        <f>'Fun Patches'!C50</f>
        <v>&lt;LIST PATCH HERE&gt;</v>
      </c>
      <c r="F186" s="587"/>
      <c r="G186" s="379" t="str">
        <f>IF('Fun Patches'!Q50="A","A"," ")</f>
        <v xml:space="preserve"> </v>
      </c>
      <c r="I186" s="416"/>
      <c r="J186" s="385"/>
      <c r="K186" s="425"/>
    </row>
    <row r="187" spans="1:19" x14ac:dyDescent="0.2">
      <c r="A187" s="580" t="s">
        <v>78</v>
      </c>
      <c r="B187" s="581"/>
      <c r="C187" s="582"/>
      <c r="E187" s="586" t="str">
        <f>'Fun Patches'!C51</f>
        <v>&lt;LIST PATCH HERE&gt;</v>
      </c>
      <c r="F187" s="587"/>
      <c r="G187" s="379" t="str">
        <f>IF('Fun Patches'!Q51="A","A"," ")</f>
        <v xml:space="preserve"> </v>
      </c>
      <c r="I187" s="416"/>
      <c r="J187" s="385"/>
      <c r="K187" s="425"/>
    </row>
    <row r="188" spans="1:19" x14ac:dyDescent="0.2">
      <c r="A188" s="580" t="s">
        <v>79</v>
      </c>
      <c r="B188" s="581"/>
      <c r="C188" s="582"/>
      <c r="E188" s="586" t="str">
        <f>'Fun Patches'!C52</f>
        <v>&lt;LIST PATCH HERE&gt;</v>
      </c>
      <c r="F188" s="587"/>
      <c r="G188" s="379" t="str">
        <f>IF('Fun Patches'!Q52="A","A"," ")</f>
        <v xml:space="preserve"> </v>
      </c>
      <c r="I188" s="416"/>
      <c r="J188" s="385"/>
      <c r="K188" s="425"/>
    </row>
    <row r="189" spans="1:19" x14ac:dyDescent="0.2">
      <c r="A189" s="595" t="s">
        <v>80</v>
      </c>
      <c r="B189" s="596"/>
      <c r="C189" s="597"/>
      <c r="E189" s="586" t="str">
        <f>'Fun Patches'!C53</f>
        <v>&lt;LIST PATCH HERE&gt;</v>
      </c>
      <c r="F189" s="587"/>
      <c r="G189" s="379" t="str">
        <f>IF('Fun Patches'!Q53="A","A"," ")</f>
        <v xml:space="preserve"> </v>
      </c>
      <c r="J189" s="376"/>
      <c r="K189" s="376"/>
    </row>
    <row r="190" spans="1:19" x14ac:dyDescent="0.2">
      <c r="E190" s="586" t="str">
        <f>'Fun Patches'!C54</f>
        <v>&lt;LIST PATCH HERE&gt;</v>
      </c>
      <c r="F190" s="587"/>
      <c r="G190" s="379" t="str">
        <f>IF('Fun Patches'!Q54="A","A"," ")</f>
        <v xml:space="preserve"> </v>
      </c>
    </row>
    <row r="191" spans="1:19" x14ac:dyDescent="0.2">
      <c r="E191" s="416"/>
      <c r="F191" s="385"/>
      <c r="G191" s="425"/>
    </row>
    <row r="222" spans="1:3" x14ac:dyDescent="0.2">
      <c r="A222" s="424"/>
      <c r="B222" s="424"/>
      <c r="C222" s="424"/>
    </row>
    <row r="225" spans="1:3" x14ac:dyDescent="0.2">
      <c r="A225" s="424"/>
      <c r="B225" s="424"/>
      <c r="C225" s="424"/>
    </row>
    <row r="226" spans="1:3" x14ac:dyDescent="0.2">
      <c r="A226" s="424"/>
      <c r="B226" s="424"/>
      <c r="C226" s="424"/>
    </row>
    <row r="227" spans="1:3" x14ac:dyDescent="0.2">
      <c r="A227" s="424"/>
      <c r="B227" s="424"/>
      <c r="C227" s="424"/>
    </row>
    <row r="228" spans="1:3" x14ac:dyDescent="0.2">
      <c r="A228" s="424"/>
      <c r="B228" s="424"/>
      <c r="C228" s="424"/>
    </row>
    <row r="229" spans="1:3" x14ac:dyDescent="0.2">
      <c r="A229" s="424"/>
      <c r="B229" s="424"/>
      <c r="C229" s="424"/>
    </row>
  </sheetData>
  <sheetProtection password="EB7E" sheet="1" objects="1" scenarios="1" selectLockedCells="1" selectUnlockedCells="1"/>
  <mergeCells count="178">
    <mergeCell ref="A188:C188"/>
    <mergeCell ref="E188:F188"/>
    <mergeCell ref="A189:C189"/>
    <mergeCell ref="E189:F189"/>
    <mergeCell ref="E190:F190"/>
    <mergeCell ref="E183:F183"/>
    <mergeCell ref="E184:F184"/>
    <mergeCell ref="E185:F185"/>
    <mergeCell ref="A186:C186"/>
    <mergeCell ref="E186:F186"/>
    <mergeCell ref="A187:C187"/>
    <mergeCell ref="E187:F187"/>
    <mergeCell ref="E177:F177"/>
    <mergeCell ref="E178:F178"/>
    <mergeCell ref="E179:F179"/>
    <mergeCell ref="E180:F180"/>
    <mergeCell ref="E181:F181"/>
    <mergeCell ref="E182:F182"/>
    <mergeCell ref="E171:F171"/>
    <mergeCell ref="E172:F172"/>
    <mergeCell ref="E173:F173"/>
    <mergeCell ref="E174:F174"/>
    <mergeCell ref="E175:F175"/>
    <mergeCell ref="E176:F176"/>
    <mergeCell ref="E165:F165"/>
    <mergeCell ref="E166:F166"/>
    <mergeCell ref="E167:F167"/>
    <mergeCell ref="E168:F168"/>
    <mergeCell ref="E169:F169"/>
    <mergeCell ref="E170:F170"/>
    <mergeCell ref="E159:F159"/>
    <mergeCell ref="E160:F160"/>
    <mergeCell ref="E161:F161"/>
    <mergeCell ref="E162:F162"/>
    <mergeCell ref="E163:F163"/>
    <mergeCell ref="E164:F164"/>
    <mergeCell ref="E153:F153"/>
    <mergeCell ref="E154:F154"/>
    <mergeCell ref="E155:F155"/>
    <mergeCell ref="E156:F156"/>
    <mergeCell ref="E157:F157"/>
    <mergeCell ref="E158:F158"/>
    <mergeCell ref="A148:B148"/>
    <mergeCell ref="E148:F148"/>
    <mergeCell ref="E149:F149"/>
    <mergeCell ref="E150:F150"/>
    <mergeCell ref="E151:F151"/>
    <mergeCell ref="E152:F152"/>
    <mergeCell ref="A145:B145"/>
    <mergeCell ref="E145:F145"/>
    <mergeCell ref="A146:B146"/>
    <mergeCell ref="E146:F146"/>
    <mergeCell ref="A147:B147"/>
    <mergeCell ref="E147:F147"/>
    <mergeCell ref="A142:C142"/>
    <mergeCell ref="E142:F142"/>
    <mergeCell ref="A143:B143"/>
    <mergeCell ref="E143:F143"/>
    <mergeCell ref="A144:B144"/>
    <mergeCell ref="E144:F144"/>
    <mergeCell ref="A140:C140"/>
    <mergeCell ref="E140:G140"/>
    <mergeCell ref="I140:K140"/>
    <mergeCell ref="M140:O140"/>
    <mergeCell ref="Q140:S140"/>
    <mergeCell ref="E141:F141"/>
    <mergeCell ref="Q111:R111"/>
    <mergeCell ref="Q117:R117"/>
    <mergeCell ref="I122:K122"/>
    <mergeCell ref="Q124:S124"/>
    <mergeCell ref="E126:G126"/>
    <mergeCell ref="A131:C131"/>
    <mergeCell ref="I101:K101"/>
    <mergeCell ref="A104:C104"/>
    <mergeCell ref="E105:G105"/>
    <mergeCell ref="Q105:R105"/>
    <mergeCell ref="M108:O108"/>
    <mergeCell ref="A110:C110"/>
    <mergeCell ref="Q95:R95"/>
    <mergeCell ref="Q96:R96"/>
    <mergeCell ref="M97:O97"/>
    <mergeCell ref="Q97:R97"/>
    <mergeCell ref="Q98:R98"/>
    <mergeCell ref="Q99:R99"/>
    <mergeCell ref="Q89:R89"/>
    <mergeCell ref="Q90:R90"/>
    <mergeCell ref="Q91:R91"/>
    <mergeCell ref="Q92:R92"/>
    <mergeCell ref="Q93:R93"/>
    <mergeCell ref="Q94:R94"/>
    <mergeCell ref="A85:B85"/>
    <mergeCell ref="Q85:R85"/>
    <mergeCell ref="Q86:R86"/>
    <mergeCell ref="A87:C87"/>
    <mergeCell ref="Q87:R87"/>
    <mergeCell ref="B88:C88"/>
    <mergeCell ref="Q88:R88"/>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76:B76"/>
    <mergeCell ref="M76:O76"/>
    <mergeCell ref="Q76:R76"/>
    <mergeCell ref="A77:B77"/>
    <mergeCell ref="Q77:R77"/>
    <mergeCell ref="A78:B78"/>
    <mergeCell ref="Q78:R78"/>
    <mergeCell ref="A73:B73"/>
    <mergeCell ref="Q73:R73"/>
    <mergeCell ref="A74:B74"/>
    <mergeCell ref="Q74:R74"/>
    <mergeCell ref="A75:B75"/>
    <mergeCell ref="Q75:R75"/>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Q28:S28"/>
    <mergeCell ref="M32:O32"/>
    <mergeCell ref="I36:K36"/>
    <mergeCell ref="E40:G40"/>
    <mergeCell ref="A44:C44"/>
    <mergeCell ref="Q49:S49"/>
    <mergeCell ref="A18:B18"/>
    <mergeCell ref="A19:B19"/>
    <mergeCell ref="E19:G19"/>
    <mergeCell ref="A20:B20"/>
    <mergeCell ref="A21:B21"/>
    <mergeCell ref="A23:C23"/>
    <mergeCell ref="A13:B13"/>
    <mergeCell ref="A14:B14"/>
    <mergeCell ref="A15:B15"/>
    <mergeCell ref="I15:K15"/>
    <mergeCell ref="A16:C16"/>
    <mergeCell ref="A17:B17"/>
    <mergeCell ref="A8:B8"/>
    <mergeCell ref="A9:B9"/>
    <mergeCell ref="A10:C10"/>
    <mergeCell ref="A11:B11"/>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s>
  <pageMargins left="0.75" right="0.75" top="0.4" bottom="0.2" header="0.2" footer="0.2"/>
  <pageSetup scale="64" fitToHeight="0" orientation="landscape" horizontalDpi="300" verticalDpi="300" r:id="rId1"/>
  <headerFooter alignWithMargins="0">
    <oddHeader>&amp;C&amp;"Arial,Bold"&amp;12CadetteTrax - &amp;10&amp;D</oddHeader>
  </headerFooter>
  <rowBreaks count="1" manualBreakCount="1">
    <brk id="69" max="1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9"/>
  <sheetViews>
    <sheetView showGridLines="0" zoomScale="90" zoomScaleNormal="90" workbookViewId="0">
      <selection activeCell="A2" sqref="A2"/>
    </sheetView>
  </sheetViews>
  <sheetFormatPr defaultRowHeight="12.75" x14ac:dyDescent="0.2"/>
  <cols>
    <col min="1" max="1" width="2.7109375" style="363" customWidth="1"/>
    <col min="2" max="2" width="30.7109375" style="363" customWidth="1"/>
    <col min="3" max="4" width="2.5703125" style="363" customWidth="1"/>
    <col min="5" max="5" width="2.7109375" style="363" bestFit="1" customWidth="1"/>
    <col min="6" max="6" width="30.28515625" style="363" customWidth="1"/>
    <col min="7" max="7" width="3" style="363" customWidth="1"/>
    <col min="8" max="8" width="3.140625" style="363" customWidth="1"/>
    <col min="9" max="9" width="2" style="363" customWidth="1"/>
    <col min="10" max="10" width="30.28515625" style="363" customWidth="1"/>
    <col min="11" max="11" width="3" style="363" customWidth="1"/>
    <col min="12" max="12" width="3.140625" style="363" customWidth="1"/>
    <col min="13" max="13" width="2" style="363" customWidth="1"/>
    <col min="14" max="14" width="30.28515625" style="363" customWidth="1"/>
    <col min="15" max="16" width="3" style="363" customWidth="1"/>
    <col min="17" max="17" width="2.7109375" style="363" customWidth="1"/>
    <col min="18" max="18" width="30.5703125" style="363" customWidth="1"/>
    <col min="19" max="19" width="2.7109375" style="363" customWidth="1"/>
    <col min="20" max="16384" width="9.140625" style="363"/>
  </cols>
  <sheetData>
    <row r="1" spans="1:21" ht="21" customHeight="1" x14ac:dyDescent="0.35">
      <c r="A1" s="619" t="str">
        <f ca="1">MID(CELL("filename",A1),FIND(IF(ISERROR(FIND("]",CELL("filename",A1))),"$","]"),CELL("filename",A1))+1,256)</f>
        <v>Cadette 15</v>
      </c>
      <c r="B1" s="620"/>
      <c r="C1" s="620"/>
      <c r="D1" s="388"/>
      <c r="E1" s="610" t="s">
        <v>16</v>
      </c>
      <c r="F1" s="615"/>
      <c r="G1" s="615"/>
      <c r="I1" s="610" t="s">
        <v>16</v>
      </c>
      <c r="J1" s="610"/>
      <c r="K1" s="610"/>
      <c r="M1" s="610" t="s">
        <v>16</v>
      </c>
      <c r="N1" s="610"/>
      <c r="O1" s="610"/>
      <c r="Q1" s="610" t="s">
        <v>16</v>
      </c>
      <c r="R1" s="610"/>
      <c r="S1" s="610"/>
      <c r="T1" s="361"/>
      <c r="U1" s="361"/>
    </row>
    <row r="2" spans="1:21" s="367" customFormat="1" ht="13.5" thickBot="1" x14ac:dyDescent="0.25">
      <c r="A2" s="364"/>
      <c r="B2" s="365"/>
      <c r="C2" s="366" t="s">
        <v>17</v>
      </c>
      <c r="D2" s="365"/>
      <c r="E2" s="583" t="str">
        <f>Badges!B52</f>
        <v>Public Speaker</v>
      </c>
      <c r="F2" s="584"/>
      <c r="G2" s="584"/>
      <c r="H2" s="363"/>
      <c r="I2" s="583" t="str">
        <f>Badges!B122</f>
        <v>Book Artist</v>
      </c>
      <c r="J2" s="584"/>
      <c r="K2" s="584"/>
      <c r="L2" s="363"/>
      <c r="M2" s="583" t="str">
        <f>Badges!B191</f>
        <v>Trailblazing</v>
      </c>
      <c r="N2" s="584"/>
      <c r="O2" s="584"/>
      <c r="Q2" s="583" t="str">
        <f>Badges!B261</f>
        <v>Animal Helpers</v>
      </c>
      <c r="R2" s="584"/>
      <c r="S2" s="584"/>
      <c r="T2" s="361"/>
      <c r="U2" s="361"/>
    </row>
    <row r="3" spans="1:21" x14ac:dyDescent="0.2">
      <c r="A3" s="617" t="s">
        <v>147</v>
      </c>
      <c r="B3" s="618"/>
      <c r="C3" s="368">
        <f>INT(COUNTIF(C5:C21,"C"))+INT(COUNTIF(C73:C85,"C"))</f>
        <v>0</v>
      </c>
      <c r="E3" s="369">
        <v>2</v>
      </c>
      <c r="F3" s="370" t="str">
        <f>Badges!C57</f>
        <v>Focus on body language</v>
      </c>
      <c r="G3" s="371"/>
      <c r="I3" s="369">
        <v>3</v>
      </c>
      <c r="J3" s="370" t="str">
        <f>Badges!C131</f>
        <v>Try out book artist techniques</v>
      </c>
      <c r="K3" s="371"/>
      <c r="M3" s="369">
        <v>4</v>
      </c>
      <c r="N3" s="370" t="str">
        <f>Badges!C204</f>
        <v>Gain some trailblazing know-how</v>
      </c>
      <c r="O3" s="371"/>
      <c r="Q3" s="369">
        <v>5</v>
      </c>
      <c r="R3" s="370" t="str">
        <f>Badges!C278</f>
        <v>Look at how animals might help us</v>
      </c>
      <c r="S3" s="371"/>
      <c r="T3" s="361"/>
      <c r="U3" s="361"/>
    </row>
    <row r="4" spans="1:21" x14ac:dyDescent="0.2">
      <c r="A4" s="577" t="str">
        <f>Summary!A3</f>
        <v>It's Your World -- Change It!</v>
      </c>
      <c r="B4" s="577"/>
      <c r="C4" s="577"/>
      <c r="E4" s="369"/>
      <c r="F4" s="370" t="str">
        <f>Badges!C58</f>
        <v>Get a group together and play</v>
      </c>
      <c r="G4" s="372" t="str">
        <f>IF(Badges!R58="A","A"," ")</f>
        <v xml:space="preserve"> </v>
      </c>
      <c r="I4" s="369"/>
      <c r="J4" s="370" t="str">
        <f>Badges!C132</f>
        <v>Fold method and glue method</v>
      </c>
      <c r="K4" s="372" t="str">
        <f>IF(Badges!R132="A","A"," ")</f>
        <v xml:space="preserve"> </v>
      </c>
      <c r="M4" s="369"/>
      <c r="N4" s="370" t="str">
        <f>Badges!C205</f>
        <v>Learn how to purify water</v>
      </c>
      <c r="O4" s="372" t="str">
        <f>IF(Badges!R205="A","A"," ")</f>
        <v xml:space="preserve"> </v>
      </c>
      <c r="Q4" s="369"/>
      <c r="R4" s="370" t="str">
        <f>Badges!C279</f>
        <v>Get a sense of different animals'</v>
      </c>
      <c r="S4" s="372" t="str">
        <f>IF(Badges!R279="A","A"," ")</f>
        <v xml:space="preserve"> </v>
      </c>
      <c r="T4" s="361"/>
      <c r="U4" s="361"/>
    </row>
    <row r="5" spans="1:21" ht="12.75" customHeight="1" x14ac:dyDescent="0.2">
      <c r="A5" s="608" t="str">
        <f>Summary!A4</f>
        <v>Digital Movie Maker</v>
      </c>
      <c r="B5" s="609"/>
      <c r="C5" s="373" t="str">
        <f>IF(Badges!R28="C","C",IF(Badges!R28="P","P",""))</f>
        <v/>
      </c>
      <c r="E5" s="369"/>
      <c r="F5" s="370" t="str">
        <f>Badges!C59</f>
        <v>Videotape yourself miming one</v>
      </c>
      <c r="G5" s="372" t="str">
        <f>IF(Badges!R59="A","A"," ")</f>
        <v xml:space="preserve"> </v>
      </c>
      <c r="I5" s="369"/>
      <c r="J5" s="370" t="str">
        <f>Badges!C133</f>
        <v>Fold method and stitch method</v>
      </c>
      <c r="K5" s="372" t="str">
        <f>IF(Badges!R133="A","A"," ")</f>
        <v xml:space="preserve"> </v>
      </c>
      <c r="M5" s="369"/>
      <c r="N5" s="370" t="str">
        <f>Badges!C206</f>
        <v>Practice navigating with a map and</v>
      </c>
      <c r="O5" s="372" t="str">
        <f>IF(Badges!R206="A","A"," ")</f>
        <v xml:space="preserve"> </v>
      </c>
      <c r="Q5" s="369"/>
      <c r="R5" s="370" t="str">
        <f>Badges!C280</f>
        <v>Talk to an animal expert at a zoo</v>
      </c>
      <c r="S5" s="372" t="str">
        <f>IF(Badges!R280="A","A"," ")</f>
        <v xml:space="preserve"> </v>
      </c>
      <c r="T5" s="361"/>
      <c r="U5" s="361"/>
    </row>
    <row r="6" spans="1:21" ht="12.75" customHeight="1" x14ac:dyDescent="0.2">
      <c r="A6" s="606" t="str">
        <f>Summary!A5</f>
        <v>Eating for Beauty</v>
      </c>
      <c r="B6" s="607"/>
      <c r="C6" s="374" t="str">
        <f>IF(Badges!R51="C","C",IF(Badges!R51="P","P",""))</f>
        <v/>
      </c>
      <c r="E6" s="369"/>
      <c r="F6" s="370" t="str">
        <f>Badges!C60</f>
        <v>Pretend an item is something else</v>
      </c>
      <c r="G6" s="372" t="str">
        <f>IF(Badges!R60="A","A"," ")</f>
        <v xml:space="preserve"> </v>
      </c>
      <c r="I6" s="369"/>
      <c r="J6" s="370" t="str">
        <f>Badges!C134</f>
        <v>Glue method and stitch method</v>
      </c>
      <c r="K6" s="372" t="str">
        <f>IF(Badges!R134="A","A"," ")</f>
        <v xml:space="preserve"> </v>
      </c>
      <c r="M6" s="369"/>
      <c r="N6" s="370" t="str">
        <f>Badges!C207</f>
        <v>Pitch your tent three times in three</v>
      </c>
      <c r="O6" s="372" t="str">
        <f>IF(Badges!R207="A","A"," ")</f>
        <v xml:space="preserve"> </v>
      </c>
      <c r="Q6" s="369"/>
      <c r="R6" s="370" t="str">
        <f>Badges!C281</f>
        <v>Practice being a scientist</v>
      </c>
      <c r="S6" s="372" t="str">
        <f>IF(Badges!R281="A","A"," ")</f>
        <v xml:space="preserve"> </v>
      </c>
      <c r="T6" s="361"/>
      <c r="U6" s="361"/>
    </row>
    <row r="7" spans="1:21" x14ac:dyDescent="0.2">
      <c r="A7" s="606" t="str">
        <f>Summary!A6</f>
        <v>Public Speaker</v>
      </c>
      <c r="B7" s="607"/>
      <c r="C7" s="374" t="str">
        <f>IF(Badges!R74="C","C",IF(Badges!R74="P","P",""))</f>
        <v/>
      </c>
      <c r="E7" s="369">
        <v>3</v>
      </c>
      <c r="F7" s="370" t="str">
        <f>Badges!C61</f>
        <v>Find your voice</v>
      </c>
      <c r="G7" s="371"/>
      <c r="I7" s="369">
        <v>4</v>
      </c>
      <c r="J7" s="370" t="str">
        <f>Badges!C135</f>
        <v>Focus on function</v>
      </c>
      <c r="K7" s="371"/>
      <c r="M7" s="369">
        <v>5</v>
      </c>
      <c r="N7" s="370" t="str">
        <f>Badges!C208</f>
        <v>Head out on the trail</v>
      </c>
      <c r="O7" s="371"/>
      <c r="Q7" s="583" t="str">
        <f>Badges!B284</f>
        <v>Field Day</v>
      </c>
      <c r="R7" s="584"/>
      <c r="S7" s="584"/>
    </row>
    <row r="8" spans="1:21" x14ac:dyDescent="0.2">
      <c r="A8" s="606" t="str">
        <f>Summary!A7</f>
        <v>Science of Happiness</v>
      </c>
      <c r="B8" s="607"/>
      <c r="C8" s="374" t="str">
        <f>IF(Badges!R97="C","C",IF(Badges!R97="P","P",""))</f>
        <v/>
      </c>
      <c r="E8" s="369"/>
      <c r="F8" s="370" t="str">
        <f>Badges!C62</f>
        <v>Repeat one word, one sentence, and</v>
      </c>
      <c r="G8" s="372" t="str">
        <f>IF(Badges!R62="A","A"," ")</f>
        <v xml:space="preserve"> </v>
      </c>
      <c r="I8" s="369"/>
      <c r="J8" s="370" t="str">
        <f>Badges!C136</f>
        <v>Make an organizational book</v>
      </c>
      <c r="K8" s="372" t="str">
        <f>IF(Badges!R136="A","A"," ")</f>
        <v xml:space="preserve"> </v>
      </c>
      <c r="M8" s="369"/>
      <c r="N8" s="370" t="str">
        <f>Badges!C209</f>
        <v>Play stuff-sack dramatics</v>
      </c>
      <c r="O8" s="372" t="str">
        <f>IF(Badges!R209="A","A"," ")</f>
        <v xml:space="preserve"> </v>
      </c>
      <c r="Q8" s="369">
        <v>1</v>
      </c>
      <c r="R8" s="370" t="str">
        <f>Badges!C285</f>
        <v>Team up and dress up</v>
      </c>
      <c r="S8" s="371"/>
    </row>
    <row r="9" spans="1:21" x14ac:dyDescent="0.2">
      <c r="A9" s="613" t="str">
        <f>Summary!A8</f>
        <v>Screenwriter</v>
      </c>
      <c r="B9" s="614"/>
      <c r="C9" s="375" t="str">
        <f>IF(Badges!R120="C","C",IF(Badges!R120="P","P",""))</f>
        <v/>
      </c>
      <c r="E9" s="369"/>
      <c r="F9" s="370" t="str">
        <f>Badges!C63</f>
        <v>Tell your own story, from birth until</v>
      </c>
      <c r="G9" s="372" t="str">
        <f>IF(Badges!R63="A","A"," ")</f>
        <v xml:space="preserve"> </v>
      </c>
      <c r="I9" s="369"/>
      <c r="J9" s="370" t="str">
        <f>Badges!C137</f>
        <v>Make a scrapbook, memory book,</v>
      </c>
      <c r="K9" s="372" t="str">
        <f>IF(Badges!R137="A","A"," ")</f>
        <v xml:space="preserve"> </v>
      </c>
      <c r="M9" s="369"/>
      <c r="N9" s="370" t="str">
        <f>Badges!C210</f>
        <v>See the stars</v>
      </c>
      <c r="O9" s="372" t="str">
        <f>IF(Badges!R210="A","A"," ")</f>
        <v xml:space="preserve"> </v>
      </c>
      <c r="Q9" s="369"/>
      <c r="R9" s="370" t="str">
        <f>Badges!C286</f>
        <v>Go, Blue! Go, Red!</v>
      </c>
      <c r="S9" s="372" t="str">
        <f>IF(Badges!R286="A","A"," ")</f>
        <v xml:space="preserve"> </v>
      </c>
    </row>
    <row r="10" spans="1:21" x14ac:dyDescent="0.2">
      <c r="A10" s="577" t="str">
        <f>Summary!A9</f>
        <v>It's Your Planet -- Love It!</v>
      </c>
      <c r="B10" s="577"/>
      <c r="C10" s="577"/>
      <c r="E10" s="369"/>
      <c r="F10" s="370" t="str">
        <f>Badges!C64</f>
        <v>Practice impressions of three</v>
      </c>
      <c r="G10" s="372" t="str">
        <f>IF(Badges!R64="A","A"," ")</f>
        <v xml:space="preserve"> </v>
      </c>
      <c r="I10" s="369"/>
      <c r="J10" s="370" t="str">
        <f>Badges!C138</f>
        <v>Make a gift book</v>
      </c>
      <c r="K10" s="372" t="str">
        <f>IF(Badges!R138="A","A"," ")</f>
        <v xml:space="preserve"> </v>
      </c>
      <c r="M10" s="369"/>
      <c r="N10" s="370" t="str">
        <f>Badges!C211</f>
        <v>Tell a progressive story</v>
      </c>
      <c r="O10" s="372" t="str">
        <f>IF(Badges!R211="A","A"," ")</f>
        <v xml:space="preserve"> </v>
      </c>
      <c r="Q10" s="369"/>
      <c r="R10" s="370" t="str">
        <f>Badges!C287</f>
        <v>Unique uniforms</v>
      </c>
      <c r="S10" s="372" t="str">
        <f>IF(Badges!R287="A","A"," ")</f>
        <v xml:space="preserve"> </v>
      </c>
    </row>
    <row r="11" spans="1:21" x14ac:dyDescent="0.2">
      <c r="A11" s="608" t="str">
        <f>Summary!A10</f>
        <v>Book Artist</v>
      </c>
      <c r="B11" s="609"/>
      <c r="C11" s="373" t="str">
        <f>IF(Badges!R144="C","C",IF(Badges!R144="P","P",""))</f>
        <v/>
      </c>
      <c r="E11" s="369">
        <v>4</v>
      </c>
      <c r="F11" s="370" t="str">
        <f>Badges!C65</f>
        <v>Choose or create a piece to perform</v>
      </c>
      <c r="G11" s="371"/>
      <c r="I11" s="369">
        <v>5</v>
      </c>
      <c r="J11" s="370" t="str">
        <f>Badges!C139</f>
        <v>Focus on style</v>
      </c>
      <c r="K11" s="371"/>
      <c r="M11" s="583" t="str">
        <f>Badges!B214</f>
        <v>Babysitter</v>
      </c>
      <c r="N11" s="584"/>
      <c r="O11" s="584"/>
      <c r="Q11" s="369"/>
      <c r="R11" s="370" t="str">
        <f>Badges!C288</f>
        <v>Theme costumes</v>
      </c>
      <c r="S11" s="372" t="str">
        <f>IF(Badges!R288="A","A"," ")</f>
        <v xml:space="preserve"> </v>
      </c>
    </row>
    <row r="12" spans="1:21" x14ac:dyDescent="0.2">
      <c r="A12" s="606" t="str">
        <f>Summary!A11</f>
        <v>Woodworker</v>
      </c>
      <c r="B12" s="607"/>
      <c r="C12" s="374" t="str">
        <f>IF(Badges!R167="C","C",IF(Badges!R167="P","P",""))</f>
        <v/>
      </c>
      <c r="E12" s="369"/>
      <c r="F12" s="370" t="str">
        <f>Badges!C66</f>
        <v>Write a speech about something</v>
      </c>
      <c r="G12" s="372" t="str">
        <f>IF(Badges!R66="A","A"," ")</f>
        <v xml:space="preserve"> </v>
      </c>
      <c r="I12" s="369"/>
      <c r="J12" s="370" t="str">
        <f>Badges!C140</f>
        <v xml:space="preserve">Make a book from something </v>
      </c>
      <c r="K12" s="372" t="str">
        <f>IF(Badges!R140="A","A"," ")</f>
        <v xml:space="preserve"> </v>
      </c>
      <c r="M12" s="369">
        <v>1</v>
      </c>
      <c r="N12" s="370" t="str">
        <f>Badges!C215</f>
        <v>Get to know how kids develop</v>
      </c>
      <c r="O12" s="371"/>
      <c r="Q12" s="369">
        <v>2</v>
      </c>
      <c r="R12" s="370" t="str">
        <f>Badges!C289</f>
        <v>Host a historical game</v>
      </c>
      <c r="S12" s="371"/>
    </row>
    <row r="13" spans="1:21" x14ac:dyDescent="0.2">
      <c r="A13" s="606" t="str">
        <f>Summary!A12</f>
        <v>Special Agent</v>
      </c>
      <c r="B13" s="607"/>
      <c r="C13" s="374" t="str">
        <f>IF(Badges!R190="C","C",IF(Badges!R190="P","P",""))</f>
        <v/>
      </c>
      <c r="E13" s="369"/>
      <c r="F13" s="370" t="str">
        <f>Badges!C67</f>
        <v>Create a piece for a character</v>
      </c>
      <c r="G13" s="372" t="str">
        <f>IF(Badges!R67="A","A"," ")</f>
        <v xml:space="preserve"> </v>
      </c>
      <c r="I13" s="369"/>
      <c r="J13" s="370" t="str">
        <f>Badges!C141</f>
        <v>Try a different binding technique or</v>
      </c>
      <c r="K13" s="372" t="str">
        <f>IF(Badges!R141="A","A"," ")</f>
        <v xml:space="preserve"> </v>
      </c>
      <c r="M13" s="369"/>
      <c r="N13" s="370" t="str">
        <f>Badges!C216</f>
        <v>Observe kids in person for at least</v>
      </c>
      <c r="O13" s="372" t="str">
        <f>IF(Badges!R216="A","A"," ")</f>
        <v xml:space="preserve"> </v>
      </c>
      <c r="Q13" s="369"/>
      <c r="R13" s="370" t="str">
        <f>Badges!C290</f>
        <v>An amazing race</v>
      </c>
      <c r="S13" s="372" t="str">
        <f>IF(Badges!R290="A","A"," ")</f>
        <v xml:space="preserve"> </v>
      </c>
    </row>
    <row r="14" spans="1:21" x14ac:dyDescent="0.2">
      <c r="A14" s="606" t="str">
        <f>Summary!A13</f>
        <v>Trailblazing</v>
      </c>
      <c r="B14" s="607"/>
      <c r="C14" s="374" t="str">
        <f>IF(Badges!R213="C","C",IF(Badges!R213="P","P",""))</f>
        <v/>
      </c>
      <c r="E14" s="369"/>
      <c r="F14" s="370" t="str">
        <f>Badges!C68</f>
        <v>Pick an existing piece</v>
      </c>
      <c r="G14" s="372" t="str">
        <f>IF(Badges!R68="A","A"," ")</f>
        <v xml:space="preserve"> </v>
      </c>
      <c r="I14" s="369"/>
      <c r="J14" s="370" t="str">
        <f>Badges!C142</f>
        <v>Get creative with the definition of</v>
      </c>
      <c r="K14" s="372" t="str">
        <f>IF(Badges!R142="A","A"," ")</f>
        <v xml:space="preserve"> </v>
      </c>
      <c r="M14" s="369"/>
      <c r="N14" s="370" t="str">
        <f>Badges!C217</f>
        <v xml:space="preserve">Ask an expert  </v>
      </c>
      <c r="O14" s="372" t="str">
        <f>IF(Badges!R217="A","A"," ")</f>
        <v xml:space="preserve"> </v>
      </c>
      <c r="Q14" s="369"/>
      <c r="R14" s="370" t="str">
        <f>Badges!C291</f>
        <v>Target practice</v>
      </c>
      <c r="S14" s="372" t="str">
        <f>IF(Badges!R291="A","A"," ")</f>
        <v xml:space="preserve"> </v>
      </c>
    </row>
    <row r="15" spans="1:21" x14ac:dyDescent="0.2">
      <c r="A15" s="613" t="str">
        <f>Summary!A14</f>
        <v>Babysitter</v>
      </c>
      <c r="B15" s="614"/>
      <c r="C15" s="375" t="str">
        <f>IF(Badges!R236="C","C",IF(Badges!R236="P","P",""))</f>
        <v/>
      </c>
      <c r="E15" s="369">
        <v>5</v>
      </c>
      <c r="F15" s="370" t="str">
        <f>Badges!C69</f>
        <v>Get onstage</v>
      </c>
      <c r="G15" s="371"/>
      <c r="I15" s="583" t="str">
        <f>Badges!B145</f>
        <v>Woodworker</v>
      </c>
      <c r="J15" s="584"/>
      <c r="K15" s="584"/>
      <c r="M15" s="369"/>
      <c r="N15" s="370" t="str">
        <f>Badges!C218</f>
        <v>Find information at the library or</v>
      </c>
      <c r="O15" s="372" t="str">
        <f>IF(Badges!R218="A","A"," ")</f>
        <v xml:space="preserve"> </v>
      </c>
      <c r="Q15" s="369"/>
      <c r="R15" s="370" t="str">
        <f>Badges!C292</f>
        <v>Tests of strength</v>
      </c>
      <c r="S15" s="372" t="str">
        <f>IF(Badges!R292="A","A"," ")</f>
        <v xml:space="preserve"> </v>
      </c>
    </row>
    <row r="16" spans="1:21" x14ac:dyDescent="0.2">
      <c r="A16" s="577" t="str">
        <f>Summary!A15</f>
        <v>It's Your Story -- Tell It!</v>
      </c>
      <c r="B16" s="577"/>
      <c r="C16" s="577"/>
      <c r="E16" s="369"/>
      <c r="F16" s="370" t="str">
        <f>Badges!C70</f>
        <v>Create a theater in your own home</v>
      </c>
      <c r="G16" s="372" t="str">
        <f>IF(Badges!R70="A","A"," ")</f>
        <v xml:space="preserve"> </v>
      </c>
      <c r="I16" s="369">
        <v>1</v>
      </c>
      <c r="J16" s="370" t="str">
        <f>Badges!C146</f>
        <v>Swing a hammer</v>
      </c>
      <c r="K16" s="371"/>
      <c r="M16" s="369">
        <v>2</v>
      </c>
      <c r="N16" s="370" t="str">
        <f>Badges!C219</f>
        <v>Prepare for challenges</v>
      </c>
      <c r="O16" s="371"/>
      <c r="Q16" s="369">
        <v>3</v>
      </c>
      <c r="R16" s="370" t="str">
        <f>Badges!C293</f>
        <v>Play a scientific game</v>
      </c>
      <c r="S16" s="371"/>
    </row>
    <row r="17" spans="1:19" x14ac:dyDescent="0.2">
      <c r="A17" s="608" t="str">
        <f>Summary!A16</f>
        <v>Night Owl</v>
      </c>
      <c r="B17" s="609"/>
      <c r="C17" s="373" t="str">
        <f>IF(Badges!R260="C","C",IF(Badges!R260="P","P",""))</f>
        <v/>
      </c>
      <c r="E17" s="369"/>
      <c r="F17" s="370" t="str">
        <f>Badges!C71</f>
        <v>Perform at school</v>
      </c>
      <c r="G17" s="372" t="str">
        <f>IF(Badges!R71="A","A"," ")</f>
        <v xml:space="preserve"> </v>
      </c>
      <c r="I17" s="369"/>
      <c r="J17" s="370" t="str">
        <f>Badges!C147</f>
        <v>Write your name in nails</v>
      </c>
      <c r="K17" s="372" t="str">
        <f>IF(Badges!R146="A","A"," ")</f>
        <v xml:space="preserve"> </v>
      </c>
      <c r="M17" s="369"/>
      <c r="N17" s="370" t="str">
        <f>Badges!C220</f>
        <v>Attend a babysitter training course</v>
      </c>
      <c r="O17" s="372" t="str">
        <f>IF(Badges!R220="A","A"," ")</f>
        <v xml:space="preserve"> </v>
      </c>
      <c r="Q17" s="369"/>
      <c r="R17" s="370" t="str">
        <f>Badges!C294</f>
        <v>Construction challenge</v>
      </c>
      <c r="S17" s="372" t="str">
        <f>IF(Badges!R294="A","A"," ")</f>
        <v xml:space="preserve"> </v>
      </c>
    </row>
    <row r="18" spans="1:19" x14ac:dyDescent="0.2">
      <c r="A18" s="606" t="str">
        <f>Summary!A17</f>
        <v>Animal Helpers</v>
      </c>
      <c r="B18" s="607"/>
      <c r="C18" s="374" t="str">
        <f>IF(Badges!R283="C","C",IF(Badges!R283="P","P",""))</f>
        <v/>
      </c>
      <c r="E18" s="369"/>
      <c r="F18" s="370" t="str">
        <f>Badges!C72</f>
        <v>Go to your audience</v>
      </c>
      <c r="G18" s="372" t="str">
        <f>IF(Badges!R72="A","A"," ")</f>
        <v xml:space="preserve"> </v>
      </c>
      <c r="I18" s="369"/>
      <c r="J18" s="370" t="str">
        <f>Badges!C148</f>
        <v>Make a design with nails on wood</v>
      </c>
      <c r="K18" s="372" t="str">
        <f>IF(Badges!R147="A","A"," ")</f>
        <v xml:space="preserve"> </v>
      </c>
      <c r="M18" s="369"/>
      <c r="N18" s="370" t="str">
        <f>Badges!C221</f>
        <v>Interview five moms about what they</v>
      </c>
      <c r="O18" s="372" t="str">
        <f>IF(Badges!R221="A","A"," ")</f>
        <v xml:space="preserve"> </v>
      </c>
      <c r="Q18" s="369"/>
      <c r="R18" s="370" t="str">
        <f>Badges!C295</f>
        <v>Soar winners</v>
      </c>
      <c r="S18" s="372" t="str">
        <f>IF(Badges!R295="A","A"," ")</f>
        <v xml:space="preserve"> </v>
      </c>
    </row>
    <row r="19" spans="1:19" x14ac:dyDescent="0.2">
      <c r="A19" s="606" t="str">
        <f>Summary!A18</f>
        <v>Field Day</v>
      </c>
      <c r="B19" s="607"/>
      <c r="C19" s="374" t="str">
        <f>IF(Badges!R306="C","C",IF(Badges!R306="P","P",""))</f>
        <v/>
      </c>
      <c r="E19" s="583" t="str">
        <f>Badges!B75</f>
        <v>Science of Happiness</v>
      </c>
      <c r="F19" s="584"/>
      <c r="G19" s="584"/>
      <c r="I19" s="369"/>
      <c r="J19" s="370" t="str">
        <f>Badges!C149</f>
        <v>Create a sculpture</v>
      </c>
      <c r="K19" s="372" t="str">
        <f>IF(Badges!R148="A","A"," ")</f>
        <v xml:space="preserve"> </v>
      </c>
      <c r="M19" s="369"/>
      <c r="N19" s="370" t="str">
        <f>Badges!C222</f>
        <v>Interview five experienced babysitters</v>
      </c>
      <c r="O19" s="372" t="str">
        <f>IF(Badges!R222="A","A"," ")</f>
        <v xml:space="preserve"> </v>
      </c>
      <c r="Q19" s="369"/>
      <c r="R19" s="370" t="str">
        <f>Badges!C296</f>
        <v>Make it "flink."</v>
      </c>
      <c r="S19" s="372" t="str">
        <f>IF(Badges!R296="A","A"," ")</f>
        <v xml:space="preserve"> </v>
      </c>
    </row>
    <row r="20" spans="1:19" x14ac:dyDescent="0.2">
      <c r="A20" s="606" t="str">
        <f>Summary!A19</f>
        <v>Entrepreneur</v>
      </c>
      <c r="B20" s="607"/>
      <c r="C20" s="374" t="str">
        <f>IF(Badges!R329="C","C",IF(Badges!R329="P","P",""))</f>
        <v/>
      </c>
      <c r="E20" s="369">
        <v>1</v>
      </c>
      <c r="F20" s="370" t="str">
        <f>Badges!C76</f>
        <v>Make yourself happier</v>
      </c>
      <c r="G20" s="371"/>
      <c r="I20" s="369">
        <v>2</v>
      </c>
      <c r="J20" s="370" t="str">
        <f>Badges!C150</f>
        <v>Keep it level</v>
      </c>
      <c r="K20" s="371"/>
      <c r="M20" s="369">
        <v>3</v>
      </c>
      <c r="N20" s="370" t="str">
        <f>Badges!C223</f>
        <v>Focus on play</v>
      </c>
      <c r="O20" s="371"/>
      <c r="Q20" s="369">
        <v>4</v>
      </c>
      <c r="R20" s="370" t="str">
        <f>Badges!C297</f>
        <v>Find fun in fiction</v>
      </c>
      <c r="S20" s="371"/>
    </row>
    <row r="21" spans="1:19" x14ac:dyDescent="0.2">
      <c r="A21" s="606" t="str">
        <f>Summary!A20</f>
        <v>Netiquette</v>
      </c>
      <c r="B21" s="607"/>
      <c r="C21" s="374" t="str">
        <f>IF(Badges!R352="C","C",IF(Badges!R352="P","P",""))</f>
        <v/>
      </c>
      <c r="E21" s="369"/>
      <c r="F21" s="370" t="str">
        <f>Badges!C77</f>
        <v>Get into a state of "flow"</v>
      </c>
      <c r="G21" s="372" t="str">
        <f>IF(Badges!R77="A","A"," ")</f>
        <v xml:space="preserve"> </v>
      </c>
      <c r="I21" s="369"/>
      <c r="J21" s="370" t="str">
        <f>Badges!C151</f>
        <v>Level up</v>
      </c>
      <c r="K21" s="372" t="str">
        <f>IF(Badges!R150="A","A"," ")</f>
        <v xml:space="preserve"> </v>
      </c>
      <c r="M21" s="369"/>
      <c r="N21" s="370" t="str">
        <f>Badges!C224</f>
        <v>Interview an educational toy or game</v>
      </c>
      <c r="O21" s="372" t="str">
        <f>IF(Badges!R224="A","A"," ")</f>
        <v xml:space="preserve"> </v>
      </c>
      <c r="Q21" s="369"/>
      <c r="R21" s="370" t="str">
        <f>Badges!C298</f>
        <v>From read to reality</v>
      </c>
      <c r="S21" s="372" t="str">
        <f>IF(Badges!R298="A","A"," ")</f>
        <v xml:space="preserve"> </v>
      </c>
    </row>
    <row r="22" spans="1:19" x14ac:dyDescent="0.2">
      <c r="A22" s="376"/>
      <c r="B22" s="377"/>
      <c r="C22" s="415"/>
      <c r="E22" s="369"/>
      <c r="F22" s="370" t="str">
        <f>Badges!C78</f>
        <v>Count three blessings</v>
      </c>
      <c r="G22" s="372" t="str">
        <f>IF(Badges!R78="A","A"," ")</f>
        <v xml:space="preserve"> </v>
      </c>
      <c r="I22" s="369"/>
      <c r="J22" s="370" t="str">
        <f>Badges!C152</f>
        <v>Make it right</v>
      </c>
      <c r="K22" s="372" t="str">
        <f>IF(Badges!R151="A","A"," ")</f>
        <v xml:space="preserve"> </v>
      </c>
      <c r="M22" s="369"/>
      <c r="N22" s="370" t="str">
        <f>Badges!C225</f>
        <v>Observe kids at a toy store for two</v>
      </c>
      <c r="O22" s="372" t="str">
        <f>IF(Badges!R225="A","A"," ")</f>
        <v xml:space="preserve"> </v>
      </c>
      <c r="Q22" s="369"/>
      <c r="R22" s="370" t="str">
        <f>Badges!C299</f>
        <v>From virtual to reality</v>
      </c>
      <c r="S22" s="372" t="str">
        <f>IF(Badges!R299="A","A"," ")</f>
        <v xml:space="preserve"> </v>
      </c>
    </row>
    <row r="23" spans="1:19" x14ac:dyDescent="0.2">
      <c r="A23" s="583" t="str">
        <f>Badges!B6</f>
        <v>Digital Movie Maker</v>
      </c>
      <c r="B23" s="584"/>
      <c r="C23" s="584"/>
      <c r="E23" s="369"/>
      <c r="F23" s="370" t="str">
        <f>Badges!C79</f>
        <v>Stop and smell the roses</v>
      </c>
      <c r="G23" s="372" t="str">
        <f>IF(Badges!R79="A","A"," ")</f>
        <v xml:space="preserve"> </v>
      </c>
      <c r="I23" s="369"/>
      <c r="J23" s="370" t="str">
        <f>Badges!C153</f>
        <v>Do a survey</v>
      </c>
      <c r="K23" s="372" t="str">
        <f>IF(Badges!R152="A","A"," ")</f>
        <v xml:space="preserve"> </v>
      </c>
      <c r="M23" s="369"/>
      <c r="N23" s="370" t="str">
        <f>Badges!C226</f>
        <v>Volunteer for at least two hours</v>
      </c>
      <c r="O23" s="372" t="str">
        <f>IF(Badges!R226="A","A"," ")</f>
        <v xml:space="preserve"> </v>
      </c>
      <c r="Q23" s="369"/>
      <c r="R23" s="370" t="str">
        <f>Badges!C300</f>
        <v>From board to reality</v>
      </c>
      <c r="S23" s="372" t="str">
        <f>IF(Badges!R300="A","A"," ")</f>
        <v xml:space="preserve"> </v>
      </c>
    </row>
    <row r="24" spans="1:19" x14ac:dyDescent="0.2">
      <c r="A24" s="369">
        <v>1</v>
      </c>
      <c r="B24" s="370" t="str">
        <f>Badges!C7</f>
        <v>Learn digital video basics</v>
      </c>
      <c r="C24" s="371"/>
      <c r="E24" s="369">
        <v>2</v>
      </c>
      <c r="F24" s="370" t="str">
        <f>Badges!C80</f>
        <v>Think differently for happiness</v>
      </c>
      <c r="G24" s="371"/>
      <c r="I24" s="369">
        <v>3</v>
      </c>
      <c r="J24" s="370" t="str">
        <f>Badges!C154</f>
        <v>Use a screwdriver</v>
      </c>
      <c r="K24" s="371"/>
      <c r="M24" s="369">
        <v>4</v>
      </c>
      <c r="N24" s="370" t="str">
        <f>Badges!C227</f>
        <v>Find potential employers</v>
      </c>
      <c r="O24" s="371"/>
      <c r="Q24" s="369">
        <v>5</v>
      </c>
      <c r="R24" s="370" t="str">
        <f>Badges!C301</f>
        <v>Stage your grand finale</v>
      </c>
      <c r="S24" s="371"/>
    </row>
    <row r="25" spans="1:19" x14ac:dyDescent="0.2">
      <c r="A25" s="369"/>
      <c r="B25" s="370" t="str">
        <f>Badges!C8</f>
        <v>Connect with a local expert to learn</v>
      </c>
      <c r="C25" s="372" t="str">
        <f>IF(Badges!R8="A","A"," ")</f>
        <v xml:space="preserve"> </v>
      </c>
      <c r="E25" s="369"/>
      <c r="F25" s="370" t="str">
        <f>Badges!C81</f>
        <v>Focus on what's realistic</v>
      </c>
      <c r="G25" s="372" t="str">
        <f>IF(Badges!R81="A","A"," ")</f>
        <v xml:space="preserve"> </v>
      </c>
      <c r="I25" s="369"/>
      <c r="J25" s="370" t="str">
        <f>Badges!C155</f>
        <v>Fix loose screws</v>
      </c>
      <c r="K25" s="372" t="str">
        <f>IF(Badges!R154="A","A"," ")</f>
        <v xml:space="preserve"> </v>
      </c>
      <c r="M25" s="369"/>
      <c r="N25" s="370" t="str">
        <f>Badges!C228</f>
        <v>Market yourself</v>
      </c>
      <c r="O25" s="372" t="str">
        <f>IF(Badges!R228="A","A"," ")</f>
        <v xml:space="preserve"> </v>
      </c>
      <c r="Q25" s="369"/>
      <c r="R25" s="370" t="str">
        <f>Badges!C302</f>
        <v>A puzzle pentathlon</v>
      </c>
      <c r="S25" s="372" t="str">
        <f>IF(Badges!R302="A","A"," ")</f>
        <v xml:space="preserve"> </v>
      </c>
    </row>
    <row r="26" spans="1:19" x14ac:dyDescent="0.2">
      <c r="A26" s="369"/>
      <c r="B26" s="370" t="str">
        <f>Badges!C9</f>
        <v>Take a class</v>
      </c>
      <c r="C26" s="372" t="str">
        <f>IF(Badges!R9="A","A"," ")</f>
        <v xml:space="preserve"> </v>
      </c>
      <c r="E26" s="369"/>
      <c r="F26" s="370" t="str">
        <f>Badges!C82</f>
        <v>Try to use your strengths</v>
      </c>
      <c r="G26" s="372" t="str">
        <f>IF(Badges!R82="A","A"," ")</f>
        <v xml:space="preserve"> </v>
      </c>
      <c r="I26" s="369"/>
      <c r="J26" s="370" t="str">
        <f>Badges!C156</f>
        <v>Attach it, detach it</v>
      </c>
      <c r="K26" s="372" t="str">
        <f>IF(Badges!R155="A","A"," ")</f>
        <v xml:space="preserve"> </v>
      </c>
      <c r="M26" s="369"/>
      <c r="N26" s="370" t="str">
        <f>Badges!C229</f>
        <v xml:space="preserve">Create a questionnaire to give to </v>
      </c>
      <c r="O26" s="372" t="str">
        <f>IF(Badges!R229="A","A"," ")</f>
        <v xml:space="preserve"> </v>
      </c>
      <c r="Q26" s="369"/>
      <c r="R26" s="370" t="str">
        <f>Badges!C303</f>
        <v>A relay pentathlon</v>
      </c>
      <c r="S26" s="372" t="str">
        <f>IF(Badges!R303="A","A"," ")</f>
        <v xml:space="preserve"> </v>
      </c>
    </row>
    <row r="27" spans="1:19" x14ac:dyDescent="0.2">
      <c r="A27" s="369"/>
      <c r="B27" s="370" t="str">
        <f>Badges!C10</f>
        <v>Teach yourself</v>
      </c>
      <c r="C27" s="372" t="str">
        <f>IF(Badges!R10="A","A"," ")</f>
        <v xml:space="preserve"> </v>
      </c>
      <c r="E27" s="369"/>
      <c r="F27" s="370" t="str">
        <f>Badges!C79</f>
        <v>Stop and smell the roses</v>
      </c>
      <c r="G27" s="372" t="str">
        <f>IF(Badges!R83="A","A"," ")</f>
        <v xml:space="preserve"> </v>
      </c>
      <c r="I27" s="369"/>
      <c r="J27" s="370" t="str">
        <f>Badges!C157</f>
        <v>Build with a screwdriver</v>
      </c>
      <c r="K27" s="372" t="str">
        <f>IF(Badges!R156="A","A"," ")</f>
        <v xml:space="preserve"> </v>
      </c>
      <c r="M27" s="369"/>
      <c r="N27" s="370" t="str">
        <f>Badges!C230</f>
        <v>Conduct interviews with potential</v>
      </c>
      <c r="O27" s="372" t="str">
        <f>IF(Badges!R230="A","A"," ")</f>
        <v xml:space="preserve"> </v>
      </c>
      <c r="Q27" s="369"/>
      <c r="R27" s="370" t="str">
        <f>Badges!C304</f>
        <v>A wheel pentathlon</v>
      </c>
      <c r="S27" s="372" t="str">
        <f>IF(Badges!R304="A","A"," ")</f>
        <v xml:space="preserve"> </v>
      </c>
    </row>
    <row r="28" spans="1:19" x14ac:dyDescent="0.2">
      <c r="A28" s="369">
        <v>2</v>
      </c>
      <c r="B28" s="370" t="str">
        <f>Badges!C11</f>
        <v>Film. Then film some more…</v>
      </c>
      <c r="C28" s="371"/>
      <c r="E28" s="369">
        <v>3</v>
      </c>
      <c r="F28" s="370" t="str">
        <f>Badges!C84</f>
        <v>Get happy through others</v>
      </c>
      <c r="G28" s="371"/>
      <c r="I28" s="369">
        <v>4</v>
      </c>
      <c r="J28" s="370" t="str">
        <f>Badges!C158</f>
        <v>Saw some wood</v>
      </c>
      <c r="K28" s="371"/>
      <c r="M28" s="369">
        <v>5</v>
      </c>
      <c r="N28" s="370" t="str">
        <f>Badges!C231</f>
        <v>Practice your babysitting skills</v>
      </c>
      <c r="O28" s="371"/>
      <c r="Q28" s="583" t="str">
        <f>Badges!B307</f>
        <v>Entrepreneur</v>
      </c>
      <c r="R28" s="584"/>
      <c r="S28" s="584"/>
    </row>
    <row r="29" spans="1:19" x14ac:dyDescent="0.2">
      <c r="A29" s="369"/>
      <c r="B29" s="370" t="str">
        <f>Badges!C12</f>
        <v>Film a sporting event</v>
      </c>
      <c r="C29" s="372" t="str">
        <f>IF(Badges!R12="A","A"," ")</f>
        <v xml:space="preserve"> </v>
      </c>
      <c r="E29" s="369"/>
      <c r="F29" s="370" t="str">
        <f>Badges!C85</f>
        <v>Make a gratitude visit</v>
      </c>
      <c r="G29" s="372" t="str">
        <f>IF(Badges!R85="A","A"," ")</f>
        <v xml:space="preserve"> </v>
      </c>
      <c r="I29" s="369"/>
      <c r="J29" s="370" t="str">
        <f>Badges!C159</f>
        <v>End the alphabet</v>
      </c>
      <c r="K29" s="372" t="str">
        <f>IF(Badges!R158="A","A"," ")</f>
        <v xml:space="preserve"> </v>
      </c>
      <c r="M29" s="369"/>
      <c r="N29" s="370" t="str">
        <f>Badges!C232</f>
        <v>Come prepared for a game</v>
      </c>
      <c r="O29" s="372" t="str">
        <f>IF(Badges!R232="A","A"," ")</f>
        <v xml:space="preserve"> </v>
      </c>
      <c r="Q29" s="369">
        <v>1</v>
      </c>
      <c r="R29" s="370" t="str">
        <f>Badges!C308</f>
        <v>Brainstorm business ideas</v>
      </c>
      <c r="S29" s="371"/>
    </row>
    <row r="30" spans="1:19" x14ac:dyDescent="0.2">
      <c r="A30" s="369"/>
      <c r="B30" s="370" t="str">
        <f>Badges!C13</f>
        <v>Film a celebration</v>
      </c>
      <c r="C30" s="372" t="str">
        <f>IF(Badges!R13="A","A"," ")</f>
        <v xml:space="preserve"> </v>
      </c>
      <c r="E30" s="369"/>
      <c r="F30" s="370" t="str">
        <f>Badges!C86</f>
        <v>Write a forgiveness letter</v>
      </c>
      <c r="G30" s="372" t="str">
        <f>IF(Badges!R86="A","A"," ")</f>
        <v xml:space="preserve"> </v>
      </c>
      <c r="I30" s="369"/>
      <c r="J30" s="370" t="str">
        <f>Badges!C160</f>
        <v>Square it off</v>
      </c>
      <c r="K30" s="372" t="str">
        <f>IF(Badges!R159="A","A"," ")</f>
        <v xml:space="preserve"> </v>
      </c>
      <c r="M30" s="369"/>
      <c r="N30" s="370" t="str">
        <f>Badges!C233</f>
        <v>Make a tasty snack</v>
      </c>
      <c r="O30" s="372" t="str">
        <f>IF(Badges!R233="A","A"," ")</f>
        <v xml:space="preserve"> </v>
      </c>
      <c r="Q30" s="369"/>
      <c r="R30" s="370" t="str">
        <f>Badges!C309</f>
        <v>Interview your client</v>
      </c>
      <c r="S30" s="372" t="str">
        <f>IF(Badges!R309="A","A"," ")</f>
        <v xml:space="preserve"> </v>
      </c>
    </row>
    <row r="31" spans="1:19" x14ac:dyDescent="0.2">
      <c r="A31" s="369"/>
      <c r="B31" s="370" t="str">
        <f>Badges!C14</f>
        <v>Film a day in your life</v>
      </c>
      <c r="C31" s="372" t="str">
        <f>IF(Badges!R14="A","A"," ")</f>
        <v xml:space="preserve"> </v>
      </c>
      <c r="E31" s="369"/>
      <c r="F31" s="370" t="str">
        <f>Badges!C83</f>
        <v>Be happy for others</v>
      </c>
      <c r="G31" s="372" t="str">
        <f>IF(Badges!R87="A","A"," ")</f>
        <v xml:space="preserve"> </v>
      </c>
      <c r="I31" s="369"/>
      <c r="J31" s="370" t="str">
        <f>Badges!C161</f>
        <v>Make a simple doll</v>
      </c>
      <c r="K31" s="372" t="str">
        <f>IF(Badges!R160="A","A"," ")</f>
        <v xml:space="preserve"> </v>
      </c>
      <c r="M31" s="369"/>
      <c r="N31" s="370" t="str">
        <f>Badges!C234</f>
        <v>Plan a fun craft</v>
      </c>
      <c r="O31" s="372" t="str">
        <f>IF(Badges!R234="A","A"," ")</f>
        <v xml:space="preserve"> </v>
      </c>
      <c r="Q31" s="369"/>
      <c r="R31" s="370" t="str">
        <f>Badges!C310</f>
        <v>Become a keen observer</v>
      </c>
      <c r="S31" s="372" t="str">
        <f>IF(Badges!R310="A","A"," ")</f>
        <v xml:space="preserve"> </v>
      </c>
    </row>
    <row r="32" spans="1:19" x14ac:dyDescent="0.2">
      <c r="A32" s="369">
        <v>3</v>
      </c>
      <c r="B32" s="370" t="str">
        <f>Badges!C15</f>
        <v>Pick the perfect subject</v>
      </c>
      <c r="C32" s="371"/>
      <c r="E32" s="369">
        <v>4</v>
      </c>
      <c r="F32" s="370" t="str">
        <f>Badges!C88</f>
        <v>Do a helpful happiness experiment</v>
      </c>
      <c r="G32" s="371"/>
      <c r="I32" s="369">
        <v>5</v>
      </c>
      <c r="J32" s="370" t="str">
        <f>Badges!C162</f>
        <v>Build something yourself</v>
      </c>
      <c r="K32" s="371"/>
      <c r="M32" s="583" t="str">
        <f>Badges!B238</f>
        <v>Night Owl</v>
      </c>
      <c r="N32" s="584"/>
      <c r="O32" s="584"/>
      <c r="Q32" s="369"/>
      <c r="R32" s="370" t="str">
        <f>Badges!C311</f>
        <v>Group brainstorm</v>
      </c>
      <c r="S32" s="372" t="str">
        <f>IF(Badges!R311="A","A"," ")</f>
        <v xml:space="preserve"> </v>
      </c>
    </row>
    <row r="33" spans="1:19" x14ac:dyDescent="0.2">
      <c r="A33" s="369"/>
      <c r="B33" s="370" t="str">
        <f>Badges!C16</f>
        <v>Share a scene from a book in the</v>
      </c>
      <c r="C33" s="372" t="str">
        <f>IF(Badges!R16="A","A"," ")</f>
        <v xml:space="preserve"> </v>
      </c>
      <c r="E33" s="369"/>
      <c r="F33" s="370" t="str">
        <f>Badges!C89</f>
        <v xml:space="preserve">Design your own five-question </v>
      </c>
      <c r="G33" s="372" t="str">
        <f>IF(Badges!R89="A","A"," ")</f>
        <v xml:space="preserve"> </v>
      </c>
      <c r="I33" s="369"/>
      <c r="J33" s="370" t="str">
        <f>Badges!C163</f>
        <v>Build with your expert</v>
      </c>
      <c r="K33" s="372" t="str">
        <f>IF(Badges!R162="A","A"," ")</f>
        <v xml:space="preserve"> </v>
      </c>
      <c r="M33" s="369">
        <v>1</v>
      </c>
      <c r="N33" s="370" t="str">
        <f>Badges!C239</f>
        <v>Take a field trip to explore the night</v>
      </c>
      <c r="O33" s="371"/>
      <c r="Q33" s="369">
        <v>2</v>
      </c>
      <c r="R33" s="370" t="str">
        <f>Badges!C312</f>
        <v>Improve one idea</v>
      </c>
      <c r="S33" s="371"/>
    </row>
    <row r="34" spans="1:19" x14ac:dyDescent="0.2">
      <c r="A34" s="369"/>
      <c r="B34" s="370" t="str">
        <f>Badges!C17</f>
        <v>Share a cause</v>
      </c>
      <c r="C34" s="372" t="str">
        <f>IF(Badges!R17="A","A"," ")</f>
        <v xml:space="preserve"> </v>
      </c>
      <c r="E34" s="369"/>
      <c r="F34" s="370" t="str">
        <f>Badges!C90</f>
        <v>Try quick polling</v>
      </c>
      <c r="G34" s="372" t="str">
        <f>IF(Badges!R90="A","A"," ")</f>
        <v xml:space="preserve"> </v>
      </c>
      <c r="I34" s="369"/>
      <c r="J34" s="370" t="str">
        <f>Badges!C164</f>
        <v>Build with home improvers</v>
      </c>
      <c r="K34" s="372" t="str">
        <f>IF(Badges!R163="A","A"," ")</f>
        <v xml:space="preserve"> </v>
      </c>
      <c r="M34" s="369"/>
      <c r="N34" s="370" t="str">
        <f>Badges!C240</f>
        <v>Share night art</v>
      </c>
      <c r="O34" s="372" t="str">
        <f>IF(Badges!R240="A","A"," ")</f>
        <v xml:space="preserve"> </v>
      </c>
      <c r="Q34" s="369"/>
      <c r="R34" s="370" t="str">
        <f>Badges!C313</f>
        <v>Divide your idea into different parts</v>
      </c>
      <c r="S34" s="372" t="str">
        <f>IF(Badges!R313="A","A"," ")</f>
        <v xml:space="preserve"> </v>
      </c>
    </row>
    <row r="35" spans="1:19" x14ac:dyDescent="0.2">
      <c r="A35" s="369"/>
      <c r="B35" s="370" t="str">
        <f>Badges!C18</f>
        <v>Share a family story</v>
      </c>
      <c r="C35" s="372" t="str">
        <f>IF(Badges!R18="A","A"," ")</f>
        <v xml:space="preserve"> </v>
      </c>
      <c r="E35" s="369"/>
      <c r="F35" s="370" t="str">
        <f>Badges!C87</f>
        <v>Make something meaningful</v>
      </c>
      <c r="G35" s="372" t="str">
        <f>IF(Badges!R91="A","A"," ")</f>
        <v xml:space="preserve"> </v>
      </c>
      <c r="I35" s="369"/>
      <c r="J35" s="370" t="str">
        <f>Badges!C165</f>
        <v>Build at a craft store or artisan</v>
      </c>
      <c r="K35" s="372" t="str">
        <f>IF(Badges!R164="A","A"," ")</f>
        <v xml:space="preserve"> </v>
      </c>
      <c r="M35" s="369"/>
      <c r="N35" s="370" t="str">
        <f>Badges!C241</f>
        <v>Get into nightlife</v>
      </c>
      <c r="O35" s="372" t="str">
        <f>IF(Badges!R241="A","A"," ")</f>
        <v xml:space="preserve"> </v>
      </c>
      <c r="Q35" s="369"/>
      <c r="R35" s="370" t="str">
        <f>Badges!C314</f>
        <v>Beat your competitors</v>
      </c>
      <c r="S35" s="372" t="str">
        <f>IF(Badges!R314="A","A"," ")</f>
        <v xml:space="preserve"> </v>
      </c>
    </row>
    <row r="36" spans="1:19" ht="12.75" customHeight="1" x14ac:dyDescent="0.2">
      <c r="A36" s="369">
        <v>4</v>
      </c>
      <c r="B36" s="370" t="str">
        <f>Badges!C19</f>
        <v>Action</v>
      </c>
      <c r="C36" s="371"/>
      <c r="E36" s="369">
        <v>5</v>
      </c>
      <c r="F36" s="370" t="str">
        <f>Badges!C92</f>
        <v>Create a happiness action plan</v>
      </c>
      <c r="G36" s="371"/>
      <c r="I36" s="583" t="str">
        <f>Badges!B168</f>
        <v>Special Agent</v>
      </c>
      <c r="J36" s="584"/>
      <c r="K36" s="584"/>
      <c r="M36" s="369"/>
      <c r="N36" s="370" t="str">
        <f>Badges!C242</f>
        <v>Go solar (or luncar, or …</v>
      </c>
      <c r="O36" s="372" t="str">
        <f>IF(Badges!R242="A","A"," ")</f>
        <v xml:space="preserve"> </v>
      </c>
      <c r="Q36" s="369"/>
      <c r="R36" s="370" t="str">
        <f>Badges!C315</f>
        <v>Use a "guideline."</v>
      </c>
      <c r="S36" s="372" t="str">
        <f>IF(Badges!R315="A","A"," ")</f>
        <v xml:space="preserve"> </v>
      </c>
    </row>
    <row r="37" spans="1:19" ht="12.75" customHeight="1" x14ac:dyDescent="0.2">
      <c r="A37" s="369"/>
      <c r="B37" s="370" t="str">
        <f>Badges!C20</f>
        <v>Work solo</v>
      </c>
      <c r="C37" s="372" t="str">
        <f>IF(Badges!R20="A","A"," ")</f>
        <v xml:space="preserve"> </v>
      </c>
      <c r="E37" s="369"/>
      <c r="F37" s="370" t="str">
        <f>Badges!C93</f>
        <v>Find a happiness helper</v>
      </c>
      <c r="G37" s="372" t="str">
        <f>IF(Badges!R93="A","A"," ")</f>
        <v xml:space="preserve"> </v>
      </c>
      <c r="I37" s="369">
        <v>1</v>
      </c>
      <c r="J37" s="370" t="str">
        <f>Badges!C169</f>
        <v>Investigate investigation</v>
      </c>
      <c r="K37" s="371"/>
      <c r="M37" s="369">
        <v>2</v>
      </c>
      <c r="N37" s="370" t="str">
        <f>Badges!C243</f>
        <v>Tour your world after dark</v>
      </c>
      <c r="O37" s="371"/>
      <c r="Q37" s="369">
        <v>3</v>
      </c>
      <c r="R37" s="370" t="str">
        <f>Badges!C316</f>
        <v>Get into the financial side of things</v>
      </c>
      <c r="S37" s="371"/>
    </row>
    <row r="38" spans="1:19" x14ac:dyDescent="0.2">
      <c r="A38" s="369"/>
      <c r="B38" s="370" t="str">
        <f>Badges!C21</f>
        <v>Work with friends</v>
      </c>
      <c r="C38" s="372" t="str">
        <f>IF(Badges!R21="A","A"," ")</f>
        <v xml:space="preserve"> </v>
      </c>
      <c r="E38" s="369"/>
      <c r="F38" s="370" t="str">
        <f>Badges!C94</f>
        <v>Create an inspiration collage with</v>
      </c>
      <c r="G38" s="372" t="str">
        <f>IF(Badges!R94="A","A"," ")</f>
        <v xml:space="preserve"> </v>
      </c>
      <c r="I38" s="369"/>
      <c r="J38" s="370" t="str">
        <f>Badges!C170</f>
        <v>Organize a CSI-themed night for</v>
      </c>
      <c r="K38" s="372" t="str">
        <f>IF(Badges!R170="A","A"," ")</f>
        <v xml:space="preserve"> </v>
      </c>
      <c r="M38" s="369"/>
      <c r="N38" s="370" t="str">
        <f>Badges!C244</f>
        <v>Tour your neighborhood at night</v>
      </c>
      <c r="O38" s="372" t="str">
        <f>IF(Badges!R244="A","A"," ")</f>
        <v xml:space="preserve"> </v>
      </c>
      <c r="Q38" s="369"/>
      <c r="R38" s="370" t="str">
        <f>Badges!C317</f>
        <v>Seed money</v>
      </c>
      <c r="S38" s="372" t="str">
        <f>IF(Badges!R317="A","A"," ")</f>
        <v xml:space="preserve"> </v>
      </c>
    </row>
    <row r="39" spans="1:19" x14ac:dyDescent="0.2">
      <c r="A39" s="369"/>
      <c r="B39" s="370" t="str">
        <f>Badges!C22</f>
        <v>Work with a mentor</v>
      </c>
      <c r="C39" s="372" t="str">
        <f>IF(Badges!R22="A","A"," ")</f>
        <v xml:space="preserve"> </v>
      </c>
      <c r="E39" s="369"/>
      <c r="F39" s="370" t="str">
        <f>Badges!C91</f>
        <v>Focus on one friend</v>
      </c>
      <c r="G39" s="372" t="str">
        <f>IF(Badges!R95="A","A"," ")</f>
        <v xml:space="preserve"> </v>
      </c>
      <c r="I39" s="369"/>
      <c r="J39" s="370" t="str">
        <f>Badges!C171</f>
        <v>Host an "Identity Crisis" party</v>
      </c>
      <c r="K39" s="372" t="str">
        <f>IF(Badges!R171="A","A"," ")</f>
        <v xml:space="preserve"> </v>
      </c>
      <c r="M39" s="369"/>
      <c r="N39" s="370" t="str">
        <f>Badges!C245</f>
        <v>Visit a park, trail, lake, stream, or</v>
      </c>
      <c r="O39" s="372" t="str">
        <f>IF(Badges!R245="A","A"," ")</f>
        <v xml:space="preserve"> </v>
      </c>
      <c r="Q39" s="369"/>
      <c r="R39" s="370" t="str">
        <f>Badges!C318</f>
        <v>Business models</v>
      </c>
      <c r="S39" s="372" t="str">
        <f>IF(Badges!R318="A","A"," ")</f>
        <v xml:space="preserve"> </v>
      </c>
    </row>
    <row r="40" spans="1:19" x14ac:dyDescent="0.2">
      <c r="A40" s="369">
        <v>5</v>
      </c>
      <c r="B40" s="370" t="str">
        <f>Badges!C23</f>
        <v>Edit and premiere your movie</v>
      </c>
      <c r="C40" s="371"/>
      <c r="E40" s="583" t="str">
        <f>Badges!B98</f>
        <v>Screenwriter</v>
      </c>
      <c r="F40" s="616"/>
      <c r="G40" s="616"/>
      <c r="I40" s="369"/>
      <c r="J40" s="370" t="str">
        <f>Badges!C172</f>
        <v>Play Jane Bond</v>
      </c>
      <c r="K40" s="372" t="str">
        <f>IF(Badges!R172="A","A"," ")</f>
        <v xml:space="preserve"> </v>
      </c>
      <c r="M40" s="369"/>
      <c r="N40" s="370" t="str">
        <f>Badges!C246</f>
        <v>Visit a place that's open 24 hours</v>
      </c>
      <c r="O40" s="372" t="str">
        <f>IF(Badges!R246="A","A"," ")</f>
        <v xml:space="preserve"> </v>
      </c>
      <c r="Q40" s="369"/>
      <c r="R40" s="370" t="str">
        <f>Badges!C319</f>
        <v>Merchandising</v>
      </c>
      <c r="S40" s="372" t="str">
        <f>IF(Badges!R319="A","A"," ")</f>
        <v xml:space="preserve"> </v>
      </c>
    </row>
    <row r="41" spans="1:19" x14ac:dyDescent="0.2">
      <c r="A41" s="369"/>
      <c r="B41" s="370" t="str">
        <f>Badges!C24</f>
        <v>Add a sound track</v>
      </c>
      <c r="C41" s="372" t="str">
        <f>IF(Badges!R24="A","A"," ")</f>
        <v xml:space="preserve"> </v>
      </c>
      <c r="E41" s="369">
        <v>1</v>
      </c>
      <c r="F41" s="370" t="str">
        <f>Badges!C99</f>
        <v>Decide what makes a good script</v>
      </c>
      <c r="G41" s="371"/>
      <c r="I41" s="369">
        <v>2</v>
      </c>
      <c r="J41" s="370" t="str">
        <f>Badges!C173</f>
        <v>Reveal reality</v>
      </c>
      <c r="K41" s="371"/>
      <c r="M41" s="369">
        <v>3</v>
      </c>
      <c r="N41" s="370" t="str">
        <f>Badges!C247</f>
        <v>Meet people who work night hours</v>
      </c>
      <c r="O41" s="371"/>
      <c r="Q41" s="369">
        <v>4</v>
      </c>
      <c r="R41" s="370" t="str">
        <f>Badges!C320</f>
        <v>Imagine creating a business</v>
      </c>
      <c r="S41" s="371"/>
    </row>
    <row r="42" spans="1:19" ht="12.75" customHeight="1" x14ac:dyDescent="0.2">
      <c r="A42" s="369"/>
      <c r="B42" s="370" t="str">
        <f>Badges!C25</f>
        <v>Add a title and credits</v>
      </c>
      <c r="C42" s="372" t="str">
        <f>IF(Badges!R25="A","A"," ")</f>
        <v xml:space="preserve"> </v>
      </c>
      <c r="E42" s="369"/>
      <c r="F42" s="370" t="str">
        <f>Badges!C100</f>
        <v xml:space="preserve">Watch one movie or three shows in </v>
      </c>
      <c r="G42" s="372" t="str">
        <f>IF(Badges!R100="A","A"," ")</f>
        <v xml:space="preserve"> </v>
      </c>
      <c r="I42" s="369"/>
      <c r="J42" s="370" t="str">
        <f>Badges!C174</f>
        <v>Interview someone in forensics</v>
      </c>
      <c r="K42" s="372" t="str">
        <f>IF(Badges!R174="A","A"," ")</f>
        <v xml:space="preserve"> </v>
      </c>
      <c r="M42" s="369"/>
      <c r="N42" s="370" t="str">
        <f>Badges!C248</f>
        <v>Be an investigative reporter</v>
      </c>
      <c r="O42" s="372" t="str">
        <f>IF(Badges!R248="A","A"," ")</f>
        <v xml:space="preserve"> </v>
      </c>
      <c r="Q42" s="369"/>
      <c r="R42" s="370" t="str">
        <f>Badges!C321</f>
        <v>Write up a five-point business plan</v>
      </c>
      <c r="S42" s="372" t="str">
        <f>IF(Badges!R321="A","A"," ")</f>
        <v xml:space="preserve"> </v>
      </c>
    </row>
    <row r="43" spans="1:19" ht="12.75" customHeight="1" x14ac:dyDescent="0.2">
      <c r="A43" s="369"/>
      <c r="B43" s="370" t="str">
        <f>Badges!C26</f>
        <v>Add transitions</v>
      </c>
      <c r="C43" s="372" t="str">
        <f>IF(Badges!R26="A","A"," ")</f>
        <v xml:space="preserve"> </v>
      </c>
      <c r="E43" s="369"/>
      <c r="F43" s="370" t="str">
        <f>Badges!C101</f>
        <v>Host a script-dissection party with</v>
      </c>
      <c r="G43" s="372" t="str">
        <f>IF(Badges!R101="A","A"," ")</f>
        <v xml:space="preserve"> </v>
      </c>
      <c r="I43" s="369"/>
      <c r="J43" s="370" t="str">
        <f>Badges!C175</f>
        <v>Try the eyewitness challenge</v>
      </c>
      <c r="K43" s="372" t="str">
        <f>IF(Badges!R175="A","A"," ")</f>
        <v xml:space="preserve"> </v>
      </c>
      <c r="M43" s="369"/>
      <c r="N43" s="370" t="str">
        <f>Badges!C249</f>
        <v>Take part in the night shift</v>
      </c>
      <c r="O43" s="372" t="str">
        <f>IF(Badges!R249="A","A"," ")</f>
        <v xml:space="preserve"> </v>
      </c>
      <c r="Q43" s="369"/>
      <c r="R43" s="370" t="str">
        <f>Badges!C322</f>
        <v>Develop your "pitch."</v>
      </c>
      <c r="S43" s="372" t="str">
        <f>IF(Badges!R322="A","A"," ")</f>
        <v xml:space="preserve"> </v>
      </c>
    </row>
    <row r="44" spans="1:19" x14ac:dyDescent="0.2">
      <c r="A44" s="583" t="str">
        <f>Badges!B29</f>
        <v>Eating for Beauty</v>
      </c>
      <c r="B44" s="584"/>
      <c r="C44" s="584"/>
      <c r="E44" s="369"/>
      <c r="F44" s="370" t="str">
        <f>Badges!C102</f>
        <v>Read two scripts</v>
      </c>
      <c r="G44" s="372" t="str">
        <f>IF(Badges!R102="A","A"," ")</f>
        <v xml:space="preserve"> </v>
      </c>
      <c r="I44" s="369"/>
      <c r="J44" s="370" t="str">
        <f>Badges!C176</f>
        <v>Make some impressions</v>
      </c>
      <c r="K44" s="372" t="str">
        <f>IF(Badges!R176="A","A"," ")</f>
        <v xml:space="preserve"> </v>
      </c>
      <c r="M44" s="369"/>
      <c r="N44" s="370" t="str">
        <f>Badges!C250</f>
        <v>Create a photo essay</v>
      </c>
      <c r="O44" s="372" t="str">
        <f>IF(Badges!R250="A","A"," ")</f>
        <v xml:space="preserve"> </v>
      </c>
      <c r="Q44" s="369"/>
      <c r="R44" s="370" t="str">
        <f>Badges!C323</f>
        <v>Make a mock up of an</v>
      </c>
      <c r="S44" s="372" t="str">
        <f>IF(Badges!R323="A","A"," ")</f>
        <v xml:space="preserve"> </v>
      </c>
    </row>
    <row r="45" spans="1:19" x14ac:dyDescent="0.2">
      <c r="A45" s="369">
        <v>1</v>
      </c>
      <c r="B45" s="370" t="str">
        <f>Badges!C30</f>
        <v>Know how good nutrition helps your</v>
      </c>
      <c r="C45" s="371"/>
      <c r="E45" s="369">
        <v>2</v>
      </c>
      <c r="F45" s="370" t="str">
        <f>Badges!C103</f>
        <v>Come up with an idea for a story</v>
      </c>
      <c r="G45" s="371"/>
      <c r="I45" s="369">
        <v>3</v>
      </c>
      <c r="J45" s="370" t="str">
        <f>Badges!C177</f>
        <v xml:space="preserve">Try the science  </v>
      </c>
      <c r="K45" s="371"/>
      <c r="M45" s="369">
        <v>4</v>
      </c>
      <c r="N45" s="370" t="str">
        <f>Badges!C251</f>
        <v>Explore nature at night</v>
      </c>
      <c r="O45" s="371"/>
      <c r="Q45" s="369">
        <v>5</v>
      </c>
      <c r="R45" s="370" t="str">
        <f>Badges!C324</f>
        <v>Practice sharing your business</v>
      </c>
      <c r="S45" s="371"/>
    </row>
    <row r="46" spans="1:19" x14ac:dyDescent="0.2">
      <c r="A46" s="369"/>
      <c r="B46" s="370" t="str">
        <f>Badges!C31</f>
        <v>Eat by color</v>
      </c>
      <c r="C46" s="372" t="str">
        <f>IF(Badges!R31="A","A"," ")</f>
        <v xml:space="preserve"> </v>
      </c>
      <c r="E46" s="369"/>
      <c r="F46" s="370" t="str">
        <f>Badges!C104</f>
        <v>Look into your own life</v>
      </c>
      <c r="G46" s="372" t="str">
        <f>IF(Badges!R104="A","A"," ")</f>
        <v xml:space="preserve"> </v>
      </c>
      <c r="I46" s="369"/>
      <c r="J46" s="370" t="str">
        <f>Badges!C178</f>
        <v>Forensic chemistry</v>
      </c>
      <c r="K46" s="372" t="str">
        <f>IF(Badges!R178="A","A"," ")</f>
        <v xml:space="preserve"> </v>
      </c>
      <c r="M46" s="369"/>
      <c r="N46" s="370" t="str">
        <f>Badges!C252</f>
        <v>Examine the night sky</v>
      </c>
      <c r="O46" s="372" t="str">
        <f>IF(Badges!R252="A","A"," ")</f>
        <v xml:space="preserve"> </v>
      </c>
      <c r="Q46" s="369"/>
      <c r="R46" s="370" t="str">
        <f>Badges!C325</f>
        <v>Present your idea to someone who</v>
      </c>
      <c r="S46" s="372" t="str">
        <f>IF(Badges!R325="A","A"," ")</f>
        <v xml:space="preserve"> </v>
      </c>
    </row>
    <row r="47" spans="1:19" x14ac:dyDescent="0.2">
      <c r="A47" s="369"/>
      <c r="B47" s="370" t="str">
        <f>Badges!C32</f>
        <v>Have a food-log challenge with</v>
      </c>
      <c r="C47" s="372" t="str">
        <f>IF(Badges!R32="A","A"," ")</f>
        <v xml:space="preserve"> </v>
      </c>
      <c r="E47" s="369"/>
      <c r="F47" s="370" t="str">
        <f>Badges!C105</f>
        <v>Add to a story you already know</v>
      </c>
      <c r="G47" s="372" t="str">
        <f>IF(Badges!R105="A","A"," ")</f>
        <v xml:space="preserve"> </v>
      </c>
      <c r="I47" s="369"/>
      <c r="J47" s="370" t="str">
        <f>Badges!C179</f>
        <v>Forensic physics</v>
      </c>
      <c r="K47" s="372" t="str">
        <f>IF(Badges!R179="A","A"," ")</f>
        <v xml:space="preserve"> </v>
      </c>
      <c r="M47" s="369"/>
      <c r="N47" s="370" t="str">
        <f>Badges!C253</f>
        <v>Create a nocturnal animal</v>
      </c>
      <c r="O47" s="372" t="str">
        <f>IF(Badges!R253="A","A"," ")</f>
        <v xml:space="preserve"> </v>
      </c>
      <c r="Q47" s="369"/>
      <c r="R47" s="370" t="str">
        <f>Badges!C326</f>
        <v>Present to an expert</v>
      </c>
      <c r="S47" s="372" t="str">
        <f>IF(Badges!R326="A","A"," ")</f>
        <v xml:space="preserve"> </v>
      </c>
    </row>
    <row r="48" spans="1:19" x14ac:dyDescent="0.2">
      <c r="A48" s="369"/>
      <c r="B48" s="370" t="str">
        <f>Badges!C33</f>
        <v>Make your own food pyramid</v>
      </c>
      <c r="C48" s="372" t="str">
        <f>IF(Badges!R33="A","A"," ")</f>
        <v xml:space="preserve"> </v>
      </c>
      <c r="E48" s="369"/>
      <c r="F48" s="370" t="str">
        <f>Badges!C106</f>
        <v>Play Story Maker</v>
      </c>
      <c r="G48" s="372" t="str">
        <f>IF(Badges!R106="A","A"," ")</f>
        <v xml:space="preserve"> </v>
      </c>
      <c r="I48" s="369"/>
      <c r="J48" s="370" t="str">
        <f>Badges!C180</f>
        <v>Forensic biology</v>
      </c>
      <c r="K48" s="372" t="str">
        <f>IF(Badges!R180="A","A"," ")</f>
        <v xml:space="preserve"> </v>
      </c>
      <c r="M48" s="369"/>
      <c r="N48" s="370" t="str">
        <f>Badges!C254</f>
        <v>Sketch a landscape plan for your</v>
      </c>
      <c r="O48" s="372" t="str">
        <f>IF(Badges!R254="A","A"," ")</f>
        <v xml:space="preserve"> </v>
      </c>
      <c r="Q48" s="369"/>
      <c r="R48" s="370" t="str">
        <f>Badges!C327</f>
        <v>Gather a group of clients</v>
      </c>
      <c r="S48" s="372" t="str">
        <f>IF(Badges!R327="A","A"," ")</f>
        <v xml:space="preserve"> </v>
      </c>
    </row>
    <row r="49" spans="1:19" x14ac:dyDescent="0.2">
      <c r="A49" s="369">
        <v>2</v>
      </c>
      <c r="B49" s="370" t="str">
        <f>Badges!C34</f>
        <v>Find out how what you eat affects</v>
      </c>
      <c r="C49" s="371"/>
      <c r="E49" s="369">
        <v>3</v>
      </c>
      <c r="F49" s="370" t="str">
        <f>Badges!C107</f>
        <v>Get to know your characters</v>
      </c>
      <c r="G49" s="371"/>
      <c r="I49" s="369">
        <v>4</v>
      </c>
      <c r="J49" s="370" t="str">
        <f>Badges!C181</f>
        <v>Key in to body language</v>
      </c>
      <c r="K49" s="371"/>
      <c r="M49" s="369">
        <v>5</v>
      </c>
      <c r="N49" s="370" t="str">
        <f>Badges!C255</f>
        <v>Host the Extreme Nighttime Party</v>
      </c>
      <c r="O49" s="371"/>
      <c r="Q49" s="583" t="str">
        <f>Badges!B330</f>
        <v>Netiquette</v>
      </c>
      <c r="R49" s="584"/>
      <c r="S49" s="584"/>
    </row>
    <row r="50" spans="1:19" x14ac:dyDescent="0.2">
      <c r="A50" s="369"/>
      <c r="B50" s="370" t="str">
        <f>Badges!C35</f>
        <v>Get enough water</v>
      </c>
      <c r="C50" s="372" t="str">
        <f>IF(Badges!R35="A","A"," ")</f>
        <v xml:space="preserve"> </v>
      </c>
      <c r="E50" s="369"/>
      <c r="F50" s="370" t="str">
        <f>Badges!C108</f>
        <v>Spend some time people watching</v>
      </c>
      <c r="G50" s="372" t="str">
        <f>IF(Badges!R108="A","A"," ")</f>
        <v xml:space="preserve"> </v>
      </c>
      <c r="I50" s="369"/>
      <c r="J50" s="370" t="str">
        <f>Badges!C182</f>
        <v>Find out about "tells"</v>
      </c>
      <c r="K50" s="372" t="str">
        <f>IF(Badges!R182="A","A"," ")</f>
        <v xml:space="preserve"> </v>
      </c>
      <c r="M50" s="369"/>
      <c r="N50" s="370" t="str">
        <f>Badges!C256</f>
        <v>A "night" activity for younger Girl</v>
      </c>
      <c r="O50" s="372" t="str">
        <f>IF(Badges!R256="A","A"," ")</f>
        <v xml:space="preserve"> </v>
      </c>
      <c r="Q50" s="369">
        <v>1</v>
      </c>
      <c r="R50" s="370" t="str">
        <f>Badges!C331</f>
        <v>Explore "oops!" and "wow!"</v>
      </c>
      <c r="S50" s="371"/>
    </row>
    <row r="51" spans="1:19" x14ac:dyDescent="0.2">
      <c r="A51" s="369"/>
      <c r="B51" s="370" t="str">
        <f>Badges!C36</f>
        <v>Make a Top 10 list of antioxidant-</v>
      </c>
      <c r="C51" s="372" t="str">
        <f>IF(Badges!R36="A","A"," ")</f>
        <v xml:space="preserve"> </v>
      </c>
      <c r="E51" s="369"/>
      <c r="F51" s="370" t="str">
        <f>Badges!C109</f>
        <v>Exaggerate details about people</v>
      </c>
      <c r="G51" s="372" t="str">
        <f>IF(Badges!R109="A","A"," ")</f>
        <v xml:space="preserve"> </v>
      </c>
      <c r="I51" s="369"/>
      <c r="J51" s="370" t="str">
        <f>Badges!C183</f>
        <v>Research body language</v>
      </c>
      <c r="K51" s="372" t="str">
        <f>IF(Badges!R183="A","A"," ")</f>
        <v xml:space="preserve"> </v>
      </c>
      <c r="M51" s="369"/>
      <c r="N51" s="370" t="str">
        <f>Badges!C257</f>
        <v>A "Power Down!" night</v>
      </c>
      <c r="O51" s="372" t="str">
        <f>IF(Badges!R257="A","A"," ")</f>
        <v xml:space="preserve"> </v>
      </c>
      <c r="Q51" s="369"/>
      <c r="R51" s="370" t="str">
        <f>Badges!C332</f>
        <v>Brainstorm some "oops" and "wow"</v>
      </c>
      <c r="S51" s="372" t="str">
        <f>IF(Badges!R332="A","A"," ")</f>
        <v xml:space="preserve"> </v>
      </c>
    </row>
    <row r="52" spans="1:19" x14ac:dyDescent="0.2">
      <c r="A52" s="369"/>
      <c r="B52" s="370" t="str">
        <f>Badges!C37</f>
        <v>Do a grocery-store scavenger hunt</v>
      </c>
      <c r="C52" s="372" t="str">
        <f>IF(Badges!R37="A","A"," ")</f>
        <v xml:space="preserve"> </v>
      </c>
      <c r="E52" s="369"/>
      <c r="F52" s="370" t="str">
        <f>Badges!C110</f>
        <v>Mix and match</v>
      </c>
      <c r="G52" s="372" t="str">
        <f>IF(Badges!R110="A","A"," ")</f>
        <v xml:space="preserve"> </v>
      </c>
      <c r="I52" s="369"/>
      <c r="J52" s="370" t="str">
        <f>Badges!C184</f>
        <v>Check out voice analysis</v>
      </c>
      <c r="K52" s="372" t="str">
        <f>IF(Badges!R184="A","A"," ")</f>
        <v xml:space="preserve"> </v>
      </c>
      <c r="M52" s="369"/>
      <c r="N52" s="370" t="str">
        <f>Badges!C258</f>
        <v>A nighttime legend</v>
      </c>
      <c r="O52" s="372" t="str">
        <f>IF(Badges!R258="A","A"," ")</f>
        <v xml:space="preserve"> </v>
      </c>
      <c r="Q52" s="369"/>
      <c r="R52" s="370" t="str">
        <f>Badges!C333</f>
        <v>Interview someone with a job that</v>
      </c>
      <c r="S52" s="372" t="str">
        <f>IF(Badges!R333="A","A"," ")</f>
        <v xml:space="preserve"> </v>
      </c>
    </row>
    <row r="53" spans="1:19" x14ac:dyDescent="0.2">
      <c r="A53" s="369">
        <v>3</v>
      </c>
      <c r="B53" s="370" t="str">
        <f>Badges!C38</f>
        <v>Explore how your diet affects your</v>
      </c>
      <c r="C53" s="371"/>
      <c r="E53" s="369">
        <v>4</v>
      </c>
      <c r="F53" s="370" t="str">
        <f>Badges!C111</f>
        <v>Build the plot</v>
      </c>
      <c r="G53" s="371"/>
      <c r="I53" s="369">
        <v>5</v>
      </c>
      <c r="J53" s="370" t="str">
        <f>Badges!C185</f>
        <v>Practice the art of detection</v>
      </c>
      <c r="K53" s="371"/>
      <c r="M53" s="583" t="str">
        <f>Badges!B261</f>
        <v>Animal Helpers</v>
      </c>
      <c r="N53" s="584"/>
      <c r="O53" s="584"/>
      <c r="Q53" s="369"/>
      <c r="R53" s="370" t="str">
        <f>Badges!C334</f>
        <v>Read four published stories</v>
      </c>
      <c r="S53" s="372" t="str">
        <f>IF(Badges!R334="A","A"," ")</f>
        <v xml:space="preserve"> </v>
      </c>
    </row>
    <row r="54" spans="1:19" x14ac:dyDescent="0.2">
      <c r="A54" s="369"/>
      <c r="B54" s="370" t="str">
        <f>Badges!C39</f>
        <v>Food makeovers</v>
      </c>
      <c r="C54" s="372" t="str">
        <f>IF(Badges!R39="A","A"," ")</f>
        <v xml:space="preserve"> </v>
      </c>
      <c r="E54" s="369"/>
      <c r="F54" s="370" t="str">
        <f>Badges!C112</f>
        <v>Fill out the worksheet using your</v>
      </c>
      <c r="G54" s="372" t="str">
        <f>IF(Badges!R112="A","A"," ")</f>
        <v xml:space="preserve"> </v>
      </c>
      <c r="I54" s="369"/>
      <c r="J54" s="370" t="str">
        <f>Badges!C186</f>
        <v>Write a scene or script for your own</v>
      </c>
      <c r="K54" s="372" t="str">
        <f>IF(Badges!R186="A","A"," ")</f>
        <v xml:space="preserve"> </v>
      </c>
      <c r="M54" s="369">
        <v>1</v>
      </c>
      <c r="N54" s="370" t="str">
        <f>Badges!C262</f>
        <v>Explore the connection between</v>
      </c>
      <c r="O54" s="371"/>
      <c r="Q54" s="369">
        <v>2</v>
      </c>
      <c r="R54" s="370" t="str">
        <f>Badges!C335</f>
        <v>Dig into stories of "ouch" -and repair</v>
      </c>
      <c r="S54" s="371"/>
    </row>
    <row r="55" spans="1:19" x14ac:dyDescent="0.2">
      <c r="A55" s="369"/>
      <c r="B55" s="370" t="str">
        <f>Badges!C40</f>
        <v>Sugar detective</v>
      </c>
      <c r="C55" s="372" t="str">
        <f>IF(Badges!R40="A","A"," ")</f>
        <v xml:space="preserve"> </v>
      </c>
      <c r="E55" s="369"/>
      <c r="F55" s="370" t="str">
        <f>Badges!C113</f>
        <v>Find your plot twists in the news</v>
      </c>
      <c r="G55" s="372" t="str">
        <f>IF(Badges!R113="A","A"," ")</f>
        <v xml:space="preserve"> </v>
      </c>
      <c r="I55" s="369"/>
      <c r="J55" s="370" t="str">
        <f>Badges!C187</f>
        <v>Sketch or sculpt a "suspect" or</v>
      </c>
      <c r="K55" s="372" t="str">
        <f>IF(Badges!R187="A","A"," ")</f>
        <v xml:space="preserve"> </v>
      </c>
      <c r="M55" s="369"/>
      <c r="N55" s="370" t="str">
        <f>Badges!C263</f>
        <v>Find out how views of animals have</v>
      </c>
      <c r="O55" s="372" t="str">
        <f>IF(Badges!R263="A","A"," ")</f>
        <v xml:space="preserve"> </v>
      </c>
      <c r="Q55" s="369"/>
      <c r="R55" s="370" t="str">
        <f>Badges!C336</f>
        <v>Go through your last 50 texts</v>
      </c>
      <c r="S55" s="372" t="str">
        <f>IF(Badges!R336="A","A"," ")</f>
        <v xml:space="preserve"> </v>
      </c>
    </row>
    <row r="56" spans="1:19" x14ac:dyDescent="0.2">
      <c r="A56" s="369"/>
      <c r="B56" s="370" t="str">
        <f>Badges!C41</f>
        <v>Chemical detective</v>
      </c>
      <c r="C56" s="372" t="str">
        <f>IF(Badges!R41="A","A"," ")</f>
        <v xml:space="preserve"> </v>
      </c>
      <c r="E56" s="369"/>
      <c r="F56" s="370" t="str">
        <f>Badges!C114</f>
        <v>Use plot twists from a familiar story</v>
      </c>
      <c r="G56" s="372" t="str">
        <f>IF(Badges!R114="A","A"," ")</f>
        <v xml:space="preserve"> </v>
      </c>
      <c r="I56" s="369"/>
      <c r="J56" s="370" t="str">
        <f>Badges!C188</f>
        <v>Create or re-create a spy scenario</v>
      </c>
      <c r="K56" s="372" t="str">
        <f>IF(Badges!R188="A","A"," ")</f>
        <v xml:space="preserve"> </v>
      </c>
      <c r="M56" s="369"/>
      <c r="N56" s="370" t="str">
        <f>Badges!C264</f>
        <v>Watch a documentary series on the</v>
      </c>
      <c r="O56" s="372" t="str">
        <f>IF(Badges!R264="A","A"," ")</f>
        <v xml:space="preserve"> </v>
      </c>
      <c r="Q56" s="369"/>
      <c r="R56" s="370" t="str">
        <f>Badges!C337</f>
        <v>Interview a psychologist, guidance</v>
      </c>
      <c r="S56" s="372" t="str">
        <f>IF(Badges!R337="A","A"," ")</f>
        <v xml:space="preserve"> </v>
      </c>
    </row>
    <row r="57" spans="1:19" x14ac:dyDescent="0.2">
      <c r="A57" s="369">
        <v>4</v>
      </c>
      <c r="B57" s="370" t="str">
        <f>Badges!C42</f>
        <v>Investigate how what you eat affects</v>
      </c>
      <c r="C57" s="371"/>
      <c r="E57" s="369">
        <v>5</v>
      </c>
      <c r="F57" s="370" t="str">
        <f>Badges!C115</f>
        <v>Write a 12-age script - and share it</v>
      </c>
      <c r="G57" s="371"/>
      <c r="I57" s="583" t="str">
        <f>Badges!B191</f>
        <v>Trailblazing</v>
      </c>
      <c r="J57" s="584"/>
      <c r="K57" s="584"/>
      <c r="M57" s="369"/>
      <c r="N57" s="370" t="str">
        <f>Badges!C265</f>
        <v>Show how animals helped at key</v>
      </c>
      <c r="O57" s="372" t="str">
        <f>IF(Badges!R265="A","A"," ")</f>
        <v xml:space="preserve"> </v>
      </c>
      <c r="Q57" s="369"/>
      <c r="R57" s="370" t="str">
        <f>Badges!C338</f>
        <v>Start a kindness practice</v>
      </c>
      <c r="S57" s="372" t="str">
        <f>IF(Badges!R338="A","A"," ")</f>
        <v xml:space="preserve"> </v>
      </c>
    </row>
    <row r="58" spans="1:19" x14ac:dyDescent="0.2">
      <c r="A58" s="369"/>
      <c r="B58" s="370" t="str">
        <f>Badges!C43</f>
        <v>Make an illustrated chart of snooze/</v>
      </c>
      <c r="C58" s="372" t="str">
        <f>IF(Badges!R43="A","A"," ")</f>
        <v xml:space="preserve"> </v>
      </c>
      <c r="E58" s="369"/>
      <c r="F58" s="370" t="str">
        <f>Badges!C116</f>
        <v>Work solo</v>
      </c>
      <c r="G58" s="372" t="str">
        <f>IF(Badges!R116="A","A"," ")</f>
        <v xml:space="preserve"> </v>
      </c>
      <c r="I58" s="369">
        <v>1</v>
      </c>
      <c r="J58" s="370" t="str">
        <f>Badges!C192</f>
        <v>Start planning your adventure</v>
      </c>
      <c r="K58" s="371"/>
      <c r="M58" s="369">
        <v>2</v>
      </c>
      <c r="N58" s="370" t="str">
        <f>Badges!C266</f>
        <v>Find out how animals help keep</v>
      </c>
      <c r="O58" s="371"/>
      <c r="Q58" s="369">
        <v>3</v>
      </c>
      <c r="R58" s="370" t="str">
        <f>Badges!C339</f>
        <v>Look at e-mail, commenting, or</v>
      </c>
      <c r="S58" s="371"/>
    </row>
    <row r="59" spans="1:19" x14ac:dyDescent="0.2">
      <c r="A59" s="369"/>
      <c r="B59" s="370" t="str">
        <f>Badges!C44</f>
        <v>Take the two-week test</v>
      </c>
      <c r="C59" s="372" t="str">
        <f>IF(Badges!R44="A","A"," ")</f>
        <v xml:space="preserve"> </v>
      </c>
      <c r="E59" s="369"/>
      <c r="F59" s="370" t="str">
        <f>Badges!C117</f>
        <v>Work with a friend</v>
      </c>
      <c r="G59" s="372" t="str">
        <f>IF(Badges!R117="A","A"," ")</f>
        <v xml:space="preserve"> </v>
      </c>
      <c r="I59" s="369"/>
      <c r="J59" s="370" t="str">
        <f>Badges!C193</f>
        <v>Ask an older Girl Scout or Girl Scout</v>
      </c>
      <c r="K59" s="372" t="str">
        <f>IF(Badges!R193="A","A"," ")</f>
        <v xml:space="preserve"> </v>
      </c>
      <c r="M59" s="369"/>
      <c r="N59" s="370" t="str">
        <f>Badges!C267</f>
        <v>Check out a safety team that uses</v>
      </c>
      <c r="O59" s="372" t="str">
        <f>IF(Badges!R267="A","A"," ")</f>
        <v xml:space="preserve"> </v>
      </c>
      <c r="Q59" s="369"/>
      <c r="R59" s="370" t="str">
        <f>Badges!C340</f>
        <v>Get into e-mail etiquette</v>
      </c>
      <c r="S59" s="372" t="str">
        <f>IF(Badges!R340="A","A"," ")</f>
        <v xml:space="preserve"> </v>
      </c>
    </row>
    <row r="60" spans="1:19" x14ac:dyDescent="0.2">
      <c r="A60" s="369"/>
      <c r="B60" s="370" t="str">
        <f>Badges!C45</f>
        <v>REM it up</v>
      </c>
      <c r="C60" s="372" t="str">
        <f>IF(Badges!R45="A","A"," ")</f>
        <v xml:space="preserve"> </v>
      </c>
      <c r="E60" s="369"/>
      <c r="F60" s="370" t="str">
        <f>Badges!C118</f>
        <v>Work with a mentor</v>
      </c>
      <c r="G60" s="372" t="str">
        <f>IF(Badges!R118="A","A"," ")</f>
        <v xml:space="preserve"> </v>
      </c>
      <c r="I60" s="369"/>
      <c r="J60" s="370" t="str">
        <f>Badges!C194</f>
        <v>Check with a member of a local</v>
      </c>
      <c r="K60" s="372" t="str">
        <f>IF(Badges!R194="A","A"," ")</f>
        <v xml:space="preserve"> </v>
      </c>
      <c r="M60" s="369"/>
      <c r="N60" s="370" t="str">
        <f>Badges!C268</f>
        <v>Talk to a trainer</v>
      </c>
      <c r="O60" s="372" t="str">
        <f>IF(Badges!R268="A","A"," ")</f>
        <v xml:space="preserve"> </v>
      </c>
      <c r="Q60" s="369"/>
      <c r="R60" s="370" t="str">
        <f>Badges!C341</f>
        <v>Find your best commenting voice</v>
      </c>
      <c r="S60" s="372" t="str">
        <f>IF(Badges!R341="A","A"," ")</f>
        <v xml:space="preserve"> </v>
      </c>
    </row>
    <row r="61" spans="1:19" ht="12.75" customHeight="1" x14ac:dyDescent="0.2">
      <c r="A61" s="369">
        <v>5</v>
      </c>
      <c r="B61" s="370" t="str">
        <f>Badges!C46</f>
        <v>Look at how your diet affects your</v>
      </c>
      <c r="C61" s="371"/>
      <c r="E61" s="583" t="str">
        <f>Badges!B122</f>
        <v>Book Artist</v>
      </c>
      <c r="F61" s="584"/>
      <c r="G61" s="584"/>
      <c r="I61" s="369"/>
      <c r="J61" s="370" t="str">
        <f>Badges!C195</f>
        <v>Do it yourself</v>
      </c>
      <c r="K61" s="372" t="str">
        <f>IF(Badges!R195="A","A"," ")</f>
        <v xml:space="preserve"> </v>
      </c>
      <c r="M61" s="369"/>
      <c r="N61" s="370" t="str">
        <f>Badges!C269</f>
        <v>Read stories about animal heroes</v>
      </c>
      <c r="O61" s="372" t="str">
        <f>IF(Badges!R269="A","A"," ")</f>
        <v xml:space="preserve"> </v>
      </c>
      <c r="Q61" s="369"/>
      <c r="R61" s="370" t="str">
        <f>Badges!C342</f>
        <v>Good net sportsmanship</v>
      </c>
      <c r="S61" s="372" t="str">
        <f>IF(Badges!R342="A","A"," ")</f>
        <v xml:space="preserve"> </v>
      </c>
    </row>
    <row r="62" spans="1:19" ht="12.75" customHeight="1" x14ac:dyDescent="0.2">
      <c r="A62" s="369"/>
      <c r="B62" s="370" t="str">
        <f>Badges!C47</f>
        <v>Take a poll of friends and family</v>
      </c>
      <c r="C62" s="372" t="str">
        <f>IF(Badges!R47="A","A"," ")</f>
        <v xml:space="preserve"> </v>
      </c>
      <c r="E62" s="369">
        <v>1</v>
      </c>
      <c r="F62" s="370" t="str">
        <f>Badges!C123</f>
        <v>Explore the art of bookbinding</v>
      </c>
      <c r="G62" s="371"/>
      <c r="I62" s="369">
        <v>2</v>
      </c>
      <c r="J62" s="370" t="str">
        <f>Badges!C196</f>
        <v>Get your body and your teamwork</v>
      </c>
      <c r="K62" s="371"/>
      <c r="M62" s="369">
        <v>3</v>
      </c>
      <c r="N62" s="370" t="str">
        <f>Badges!C270</f>
        <v>Know how animals help people</v>
      </c>
      <c r="O62" s="371"/>
      <c r="Q62" s="369">
        <v>4</v>
      </c>
      <c r="R62" s="370" t="str">
        <f>Badges!C343</f>
        <v>Decide what makes a great social</v>
      </c>
      <c r="S62" s="371"/>
    </row>
    <row r="63" spans="1:19" x14ac:dyDescent="0.2">
      <c r="A63" s="369"/>
      <c r="B63" s="370" t="str">
        <f>Badges!C48</f>
        <v>Do an exercise/energy experiment</v>
      </c>
      <c r="C63" s="372" t="str">
        <f>IF(Badges!R48="A","A"," ")</f>
        <v xml:space="preserve"> </v>
      </c>
      <c r="E63" s="369"/>
      <c r="F63" s="370" t="str">
        <f>Badges!C124</f>
        <v>Survey a book collection</v>
      </c>
      <c r="G63" s="372" t="str">
        <f>IF(Badges!R124="A","A"," ")</f>
        <v xml:space="preserve"> </v>
      </c>
      <c r="I63" s="369"/>
      <c r="J63" s="370" t="str">
        <f>Badges!C197</f>
        <v>Participate in a physically</v>
      </c>
      <c r="K63" s="372" t="str">
        <f>IF(Badges!R197="A","A"," ")</f>
        <v xml:space="preserve"> </v>
      </c>
      <c r="M63" s="369"/>
      <c r="N63" s="370" t="str">
        <f>Badges!C271</f>
        <v>Talk to a vet or psychologist</v>
      </c>
      <c r="O63" s="372" t="str">
        <f>IF(Badges!R271="A","A"," ")</f>
        <v xml:space="preserve"> </v>
      </c>
      <c r="Q63" s="369"/>
      <c r="R63" s="370" t="str">
        <f>Badges!C344</f>
        <v>Discuss some character profiles</v>
      </c>
      <c r="S63" s="372" t="str">
        <f>IF(Badges!R344="A","A"," ")</f>
        <v xml:space="preserve"> </v>
      </c>
    </row>
    <row r="64" spans="1:19" x14ac:dyDescent="0.2">
      <c r="A64" s="369"/>
      <c r="B64" s="370" t="str">
        <f>Badges!C49</f>
        <v>Create a chart or blog post</v>
      </c>
      <c r="C64" s="372" t="str">
        <f>IF(Badges!R49="A","A"," ")</f>
        <v xml:space="preserve"> </v>
      </c>
      <c r="E64" s="369"/>
      <c r="F64" s="370" t="str">
        <f>Badges!C125</f>
        <v>Interview or visit a book artist or</v>
      </c>
      <c r="G64" s="372" t="str">
        <f>IF(Badges!R125="A","A"," ")</f>
        <v xml:space="preserve"> </v>
      </c>
      <c r="I64" s="369"/>
      <c r="J64" s="370" t="str">
        <f>Badges!C198</f>
        <v>Build a teamwork and endurance</v>
      </c>
      <c r="K64" s="372" t="str">
        <f>IF(Badges!R198="A","A"," ")</f>
        <v xml:space="preserve"> </v>
      </c>
      <c r="M64" s="369"/>
      <c r="N64" s="370" t="str">
        <f>Badges!C272</f>
        <v>Visit an organization that uses</v>
      </c>
      <c r="O64" s="372" t="str">
        <f>IF(Badges!R272="A","A"," ")</f>
        <v xml:space="preserve"> </v>
      </c>
      <c r="Q64" s="369"/>
      <c r="R64" s="370" t="str">
        <f>Badges!C345</f>
        <v>Get feedback on a profile of your</v>
      </c>
      <c r="S64" s="372" t="str">
        <f>IF(Badges!R345="A","A"," ")</f>
        <v xml:space="preserve"> </v>
      </c>
    </row>
    <row r="65" spans="1:19" x14ac:dyDescent="0.2">
      <c r="A65" s="583" t="str">
        <f>Badges!B52</f>
        <v>Public Speaker</v>
      </c>
      <c r="B65" s="584"/>
      <c r="C65" s="584"/>
      <c r="E65" s="369"/>
      <c r="F65" s="370" t="str">
        <f>Badges!C126</f>
        <v>Tour a book arts center or art</v>
      </c>
      <c r="G65" s="372" t="str">
        <f>IF(Badges!R126="A","A"," ")</f>
        <v xml:space="preserve"> </v>
      </c>
      <c r="I65" s="369"/>
      <c r="J65" s="370" t="str">
        <f>Badges!C199</f>
        <v>Try a "boot camp" exercise course</v>
      </c>
      <c r="K65" s="372" t="str">
        <f>IF(Badges!R199="A","A"," ")</f>
        <v xml:space="preserve"> </v>
      </c>
      <c r="M65" s="369"/>
      <c r="N65" s="370" t="str">
        <f>Badges!C273</f>
        <v>Interview at least five pet owners</v>
      </c>
      <c r="O65" s="372" t="str">
        <f>IF(Badges!R273="A","A"," ")</f>
        <v xml:space="preserve"> </v>
      </c>
      <c r="Q65" s="369"/>
      <c r="R65" s="370" t="str">
        <f>Badges!C346</f>
        <v>Read three stories that discuss</v>
      </c>
      <c r="S65" s="372" t="str">
        <f>IF(Badges!R346="A","A"," ")</f>
        <v xml:space="preserve"> </v>
      </c>
    </row>
    <row r="66" spans="1:19" x14ac:dyDescent="0.2">
      <c r="A66" s="369">
        <v>1</v>
      </c>
      <c r="B66" s="370" t="str">
        <f>Badges!C53</f>
        <v>Get a feel for performing solo</v>
      </c>
      <c r="C66" s="371"/>
      <c r="E66" s="369">
        <v>2</v>
      </c>
      <c r="F66" s="370" t="str">
        <f>Badges!C127</f>
        <v>Get familiar with the insides of a</v>
      </c>
      <c r="G66" s="371"/>
      <c r="I66" s="369">
        <v>3</v>
      </c>
      <c r="J66" s="370" t="str">
        <f>Badges!C200</f>
        <v>Create your menu</v>
      </c>
      <c r="K66" s="371"/>
      <c r="M66" s="369">
        <v>4</v>
      </c>
      <c r="N66" s="370" t="str">
        <f>Badges!C274</f>
        <v>Check out how animals help people</v>
      </c>
      <c r="O66" s="371"/>
      <c r="Q66" s="369">
        <v>5</v>
      </c>
      <c r="R66" s="370" t="str">
        <f>Badges!C347</f>
        <v>Spread better practices</v>
      </c>
      <c r="S66" s="371"/>
    </row>
    <row r="67" spans="1:19" x14ac:dyDescent="0.2">
      <c r="A67" s="369"/>
      <c r="B67" s="370" t="str">
        <f>Badges!C54</f>
        <v>Read aloud one monologue from</v>
      </c>
      <c r="C67" s="372" t="str">
        <f>IF(Badges!R54="A","A"," ")</f>
        <v xml:space="preserve"> </v>
      </c>
      <c r="E67" s="369"/>
      <c r="F67" s="370" t="str">
        <f>Badges!C128</f>
        <v>Mend an old book</v>
      </c>
      <c r="G67" s="372" t="str">
        <f>IF(Badges!R128="A","A"," ")</f>
        <v xml:space="preserve"> </v>
      </c>
      <c r="I67" s="369"/>
      <c r="J67" s="370" t="str">
        <f>Badges!C201</f>
        <v>Find three recipes for quick meals</v>
      </c>
      <c r="K67" s="372" t="str">
        <f>IF(Badges!R201="A","A"," ")</f>
        <v xml:space="preserve"> </v>
      </c>
      <c r="M67" s="369"/>
      <c r="N67" s="370" t="str">
        <f>Badges!C275</f>
        <v>Talk to someone who trains</v>
      </c>
      <c r="O67" s="372" t="str">
        <f>IF(Badges!R275="A","A"," ")</f>
        <v xml:space="preserve"> </v>
      </c>
      <c r="Q67" s="369"/>
      <c r="R67" s="370" t="str">
        <f>Badges!C348</f>
        <v>Make it a pledge</v>
      </c>
      <c r="S67" s="372" t="str">
        <f>IF(Badges!R348="A","A"," ")</f>
        <v xml:space="preserve"> </v>
      </c>
    </row>
    <row r="68" spans="1:19" x14ac:dyDescent="0.2">
      <c r="A68" s="369"/>
      <c r="B68" s="370" t="str">
        <f>Badges!C55</f>
        <v>Read aloud two political speeches</v>
      </c>
      <c r="C68" s="372" t="str">
        <f>IF(Badges!R55="A","A"," ")</f>
        <v xml:space="preserve"> </v>
      </c>
      <c r="E68" s="369"/>
      <c r="F68" s="370" t="str">
        <f>Badges!C129</f>
        <v>Take an old book apart</v>
      </c>
      <c r="G68" s="372" t="str">
        <f>IF(Badges!R129="A","A"," ")</f>
        <v xml:space="preserve"> </v>
      </c>
      <c r="I68" s="369"/>
      <c r="J68" s="370" t="str">
        <f>Badges!C202</f>
        <v>Get into quick-energy snacks</v>
      </c>
      <c r="K68" s="372" t="str">
        <f>IF(Badges!R202="A","A"," ")</f>
        <v xml:space="preserve"> </v>
      </c>
      <c r="M68" s="369"/>
      <c r="N68" s="370" t="str">
        <f>Badges!C276</f>
        <v>Speak to someone who has an</v>
      </c>
      <c r="O68" s="372" t="str">
        <f>IF(Badges!R276="A","A"," ")</f>
        <v xml:space="preserve"> </v>
      </c>
      <c r="Q68" s="369"/>
      <c r="R68" s="370" t="str">
        <f>Badges!C349</f>
        <v>Edit into a top 10</v>
      </c>
      <c r="S68" s="372" t="str">
        <f>IF(Badges!R349="A","A"," ")</f>
        <v xml:space="preserve"> </v>
      </c>
    </row>
    <row r="69" spans="1:19" x14ac:dyDescent="0.2">
      <c r="A69" s="369"/>
      <c r="B69" s="370" t="str">
        <f>Badges!C56</f>
        <v>Read aloud three poems or one</v>
      </c>
      <c r="C69" s="372" t="str">
        <f>IF(Badges!R56="A","A"," ")</f>
        <v xml:space="preserve"> </v>
      </c>
      <c r="E69" s="369"/>
      <c r="F69" s="370" t="str">
        <f>Badges!C130</f>
        <v>Visit an antique or rare bookseller</v>
      </c>
      <c r="G69" s="372" t="str">
        <f>IF(Badges!R130="A","A"," ")</f>
        <v xml:space="preserve"> </v>
      </c>
      <c r="I69" s="369"/>
      <c r="J69" s="370" t="str">
        <f>Badges!C203</f>
        <v>Trash the trash challenge</v>
      </c>
      <c r="K69" s="372" t="str">
        <f>IF(Badges!R203="A","A"," ")</f>
        <v xml:space="preserve"> </v>
      </c>
      <c r="M69" s="369"/>
      <c r="N69" s="370" t="str">
        <f>Badges!C277</f>
        <v xml:space="preserve">Research the pros and cons of </v>
      </c>
      <c r="O69" s="372" t="str">
        <f>IF(Badges!R277="A","A"," ")</f>
        <v xml:space="preserve"> </v>
      </c>
      <c r="Q69" s="369"/>
      <c r="R69" s="370" t="str">
        <f>Badges!C350</f>
        <v>Present it</v>
      </c>
      <c r="S69" s="372" t="str">
        <f>IF(Badges!R350="A","A"," ")</f>
        <v xml:space="preserve"> </v>
      </c>
    </row>
    <row r="70" spans="1:19" ht="23.25" x14ac:dyDescent="0.35">
      <c r="A70" s="599" t="str">
        <f ca="1">MID(CELL("filename",A8),FIND(IF(ISERROR(FIND("]",CELL("filename",A8))),"$","]"),CELL("filename",A8))+1,256)</f>
        <v>Cadette 15</v>
      </c>
      <c r="B70" s="599"/>
      <c r="C70" s="599"/>
      <c r="E70" s="610" t="s">
        <v>16</v>
      </c>
      <c r="F70" s="615"/>
      <c r="G70" s="615"/>
      <c r="I70" s="610" t="s">
        <v>16</v>
      </c>
      <c r="J70" s="610"/>
      <c r="K70" s="610"/>
      <c r="M70" s="610" t="s">
        <v>16</v>
      </c>
      <c r="N70" s="610"/>
      <c r="O70" s="610"/>
      <c r="Q70" s="610" t="s">
        <v>151</v>
      </c>
      <c r="R70" s="611"/>
      <c r="S70" s="611"/>
    </row>
    <row r="71" spans="1:19" x14ac:dyDescent="0.2">
      <c r="A71" s="364"/>
      <c r="B71" s="365"/>
      <c r="C71" s="366" t="s">
        <v>28</v>
      </c>
      <c r="E71" s="583" t="str">
        <f>Badges!B377</f>
        <v>Good Sportsmanship</v>
      </c>
      <c r="F71" s="584"/>
      <c r="G71" s="584"/>
      <c r="I71" s="583" t="str">
        <f>Badges!B446</f>
        <v>Cadette First Aid</v>
      </c>
      <c r="J71" s="584"/>
      <c r="K71" s="584"/>
      <c r="M71" s="583" t="str">
        <f>Badges!B516</f>
        <v>Budgeting</v>
      </c>
      <c r="N71" s="584"/>
      <c r="O71" s="584"/>
      <c r="Q71" s="612" t="str">
        <f>'Age-Level'!B5</f>
        <v>Silver Torch Award</v>
      </c>
      <c r="R71" s="612"/>
      <c r="S71" s="373" t="str">
        <f>IF('Age-Level'!R8="C","C",IF('Age-Level'!R8="P","P",""))</f>
        <v/>
      </c>
    </row>
    <row r="72" spans="1:19" x14ac:dyDescent="0.2">
      <c r="A72" s="577" t="str">
        <f>Summary!A21</f>
        <v>Legacy</v>
      </c>
      <c r="B72" s="577"/>
      <c r="C72" s="577"/>
      <c r="E72" s="369">
        <v>3</v>
      </c>
      <c r="F72" s="370" t="str">
        <f>Badges!C386</f>
        <v>Be a good teammate</v>
      </c>
      <c r="G72" s="371"/>
      <c r="I72" s="369">
        <v>4</v>
      </c>
      <c r="J72" s="370" t="str">
        <f>Badges!C459</f>
        <v>Know the signs of shock and how</v>
      </c>
      <c r="K72" s="371"/>
      <c r="M72" s="369">
        <v>5</v>
      </c>
      <c r="N72" s="370" t="str">
        <f>Badges!C533</f>
        <v>Create a budget that focuses on</v>
      </c>
      <c r="O72" s="371"/>
      <c r="Q72" s="612" t="str">
        <f>'Age-Level'!B9</f>
        <v>Cadette Community Service bar</v>
      </c>
      <c r="R72" s="612"/>
      <c r="S72" s="373" t="str">
        <f>IF('Age-Level'!R9="C","C",IF('Age-Level'!R9="P","P",""))</f>
        <v/>
      </c>
    </row>
    <row r="73" spans="1:19" x14ac:dyDescent="0.2">
      <c r="A73" s="608" t="str">
        <f>Summary!A22</f>
        <v>Comic Artist</v>
      </c>
      <c r="B73" s="609"/>
      <c r="C73" s="373" t="str">
        <f>IF(Badges!R376="C","C",IF(Badges!R376="P","P",""))</f>
        <v/>
      </c>
      <c r="E73" s="369"/>
      <c r="F73" s="370" t="str">
        <f>Badges!C387</f>
        <v>Play Trust, like they did on Survivor</v>
      </c>
      <c r="G73" s="372" t="str">
        <f>IF(Badges!R387="A","A"," ")</f>
        <v xml:space="preserve"> </v>
      </c>
      <c r="I73" s="369"/>
      <c r="J73" s="370" t="str">
        <f>Badges!C460</f>
        <v>Research the signs of shock and</v>
      </c>
      <c r="K73" s="372" t="str">
        <f>IF(Badges!R460="A","A"," ")</f>
        <v xml:space="preserve"> </v>
      </c>
      <c r="M73" s="369"/>
      <c r="N73" s="370" t="str">
        <f>Badges!C534</f>
        <v>Make a savings action plan</v>
      </c>
      <c r="O73" s="372" t="str">
        <f>IF(Badges!R534="A","A"," ")</f>
        <v xml:space="preserve"> </v>
      </c>
      <c r="Q73" s="612" t="str">
        <f>'Age-Level'!B12</f>
        <v>Cadette Service to Girl Scouting bar</v>
      </c>
      <c r="R73" s="612"/>
      <c r="S73" s="373" t="str">
        <f>IF('Age-Level'!R10="C","C",IF('Age-Level'!R10="P","P",""))</f>
        <v/>
      </c>
    </row>
    <row r="74" spans="1:19" x14ac:dyDescent="0.2">
      <c r="A74" s="606" t="str">
        <f>Summary!A23</f>
        <v>Good Sportsmanship</v>
      </c>
      <c r="B74" s="607"/>
      <c r="C74" s="374" t="str">
        <f>IF(Badges!R399="C","C",IF(Badges!R399="P","P",""))</f>
        <v/>
      </c>
      <c r="E74" s="369"/>
      <c r="F74" s="370" t="str">
        <f>Badges!C388</f>
        <v>Play three team-building games</v>
      </c>
      <c r="G74" s="372" t="str">
        <f>IF(Badges!R388="A","A"," ")</f>
        <v xml:space="preserve"> </v>
      </c>
      <c r="I74" s="369"/>
      <c r="J74" s="370" t="str">
        <f>Badges!C461</f>
        <v>Interview a doctor or nurse about the</v>
      </c>
      <c r="K74" s="372" t="str">
        <f>IF(Badges!R461="A","A"," ")</f>
        <v xml:space="preserve"> </v>
      </c>
      <c r="M74" s="369"/>
      <c r="N74" s="370" t="str">
        <f>Badges!C535</f>
        <v>Form a support group</v>
      </c>
      <c r="O74" s="372" t="str">
        <f>IF(Badges!R535="A","A"," ")</f>
        <v xml:space="preserve"> </v>
      </c>
      <c r="Q74" s="612" t="str">
        <f>'Age-Level'!B15</f>
        <v>Cadette Program Aide</v>
      </c>
      <c r="R74" s="612"/>
      <c r="S74" s="373" t="str">
        <f>IF('Age-Level'!R19="C","C",IF('Age-Level'!R19="P","P",""))</f>
        <v/>
      </c>
    </row>
    <row r="75" spans="1:19" x14ac:dyDescent="0.2">
      <c r="A75" s="606" t="str">
        <f>Summary!A24</f>
        <v>Finding Common Ground</v>
      </c>
      <c r="B75" s="607"/>
      <c r="C75" s="374" t="str">
        <f>IF(Badges!R422="C","C",IF(Badges!R422="P","P",""))</f>
        <v/>
      </c>
      <c r="E75" s="369"/>
      <c r="F75" s="370" t="str">
        <f>Badges!C389</f>
        <v>Play Capture the Flag</v>
      </c>
      <c r="G75" s="372" t="str">
        <f>IF(Badges!R389="A","A"," ")</f>
        <v xml:space="preserve"> </v>
      </c>
      <c r="I75" s="369"/>
      <c r="J75" s="370" t="str">
        <f>Badges!C462</f>
        <v>Ask an EMT or first responder to</v>
      </c>
      <c r="K75" s="372" t="str">
        <f>IF(Badges!R462="A","A"," ")</f>
        <v xml:space="preserve"> </v>
      </c>
      <c r="M75" s="369"/>
      <c r="N75" s="370" t="str">
        <f>Badges!C536</f>
        <v>Imagine yourself in the future</v>
      </c>
      <c r="O75" s="372" t="str">
        <f>IF(Badges!R536="A","A"," ")</f>
        <v xml:space="preserve"> </v>
      </c>
      <c r="Q75" s="612" t="str">
        <f>'Age-Level'!B20</f>
        <v>Journey Summit Pin</v>
      </c>
      <c r="R75" s="612"/>
      <c r="S75" s="373" t="str">
        <f>IF('Age-Level'!R21="C","C",IF('Age-Level'!R21="P","P",""))</f>
        <v/>
      </c>
    </row>
    <row r="76" spans="1:19" x14ac:dyDescent="0.2">
      <c r="A76" s="606" t="str">
        <f>Summary!A25</f>
        <v>New Cuisines</v>
      </c>
      <c r="B76" s="607"/>
      <c r="C76" s="374" t="str">
        <f>IF(Badges!R445="C","C",IF(Badges!R445="P","P",""))</f>
        <v/>
      </c>
      <c r="E76" s="369">
        <v>4</v>
      </c>
      <c r="F76" s="370" t="str">
        <f>Badges!C390</f>
        <v>Psych yourself up</v>
      </c>
      <c r="G76" s="371"/>
      <c r="I76" s="369">
        <v>5</v>
      </c>
      <c r="J76" s="370" t="str">
        <f>Badges!C463</f>
        <v>Learn to prevent and treat injuries</v>
      </c>
      <c r="K76" s="371"/>
      <c r="M76" s="583" t="str">
        <f>Badges!B562</f>
        <v>Financing My Dreams</v>
      </c>
      <c r="N76" s="584"/>
      <c r="O76" s="584"/>
      <c r="Q76" s="603" t="str">
        <f>'Age-Level'!C23</f>
        <v>Cookie Rally (Year 1)</v>
      </c>
      <c r="R76" s="603"/>
      <c r="S76" s="379" t="str">
        <f>IF('Age-Level'!R23="A","A"," ")</f>
        <v xml:space="preserve"> </v>
      </c>
    </row>
    <row r="77" spans="1:19" x14ac:dyDescent="0.2">
      <c r="A77" s="606" t="str">
        <f>Summary!A26</f>
        <v>Cadette First Aid</v>
      </c>
      <c r="B77" s="607"/>
      <c r="C77" s="374" t="str">
        <f>IF(Badges!R468="C","C",IF(Badges!R468="P","P",""))</f>
        <v/>
      </c>
      <c r="E77" s="369"/>
      <c r="F77" s="370" t="str">
        <f>Badges!C391</f>
        <v>But I landed my triple axel</v>
      </c>
      <c r="G77" s="372" t="str">
        <f>IF(Badges!R391="A","A"," ")</f>
        <v xml:space="preserve"> </v>
      </c>
      <c r="I77" s="369"/>
      <c r="J77" s="370" t="str">
        <f>Badges!C464</f>
        <v>Take a first aid course</v>
      </c>
      <c r="K77" s="372" t="str">
        <f>IF(Badges!R464="A","A"," ")</f>
        <v xml:space="preserve"> </v>
      </c>
      <c r="M77" s="369">
        <v>1</v>
      </c>
      <c r="N77" s="370" t="str">
        <f>Badges!C563</f>
        <v>Explore dream jobs</v>
      </c>
      <c r="O77" s="371"/>
      <c r="Q77" s="603" t="str">
        <f>'Age-Level'!C24</f>
        <v>Cookie Sales (Year 1)</v>
      </c>
      <c r="R77" s="603"/>
      <c r="S77" s="379" t="str">
        <f>IF('Age-Level'!R24="A","A"," ")</f>
        <v xml:space="preserve"> </v>
      </c>
    </row>
    <row r="78" spans="1:19" x14ac:dyDescent="0.2">
      <c r="A78" s="606" t="str">
        <f>Summary!A27</f>
        <v>Cadette Girl Scout Way</v>
      </c>
      <c r="B78" s="607"/>
      <c r="C78" s="374" t="str">
        <f>IF(Badges!R491="C","C",IF(Badges!R491="P","P",""))</f>
        <v/>
      </c>
      <c r="E78" s="369"/>
      <c r="F78" s="370" t="str">
        <f>Badges!C392</f>
        <v>Mind over matter</v>
      </c>
      <c r="G78" s="372" t="str">
        <f>IF(Badges!R392="A","A"," ")</f>
        <v xml:space="preserve"> </v>
      </c>
      <c r="I78" s="369"/>
      <c r="J78" s="370" t="str">
        <f>Badges!C465</f>
        <v>Ask a park ranger, lifeguard, or ski</v>
      </c>
      <c r="K78" s="372" t="str">
        <f>IF(Badges!R465="A","A"," ")</f>
        <v xml:space="preserve"> </v>
      </c>
      <c r="M78" s="369"/>
      <c r="N78" s="370" t="str">
        <f>Badges!C564</f>
        <v>Track your dreams</v>
      </c>
      <c r="O78" s="372" t="str">
        <f>IF(Badges!R564="A","A"," ")</f>
        <v xml:space="preserve"> </v>
      </c>
      <c r="Q78" s="603" t="str">
        <f>'Age-Level'!C25</f>
        <v>Cookie Pin (Year 1)</v>
      </c>
      <c r="R78" s="603"/>
      <c r="S78" s="379" t="str">
        <f>IF('Age-Level'!R25="A","A"," ")</f>
        <v xml:space="preserve"> </v>
      </c>
    </row>
    <row r="79" spans="1:19" x14ac:dyDescent="0.2">
      <c r="A79" s="613" t="str">
        <f>Summary!A28</f>
        <v>Trees</v>
      </c>
      <c r="B79" s="614"/>
      <c r="C79" s="375" t="str">
        <f>IF(Badges!R514="C","C",IF(Badges!R514="P","P",""))</f>
        <v/>
      </c>
      <c r="E79" s="369"/>
      <c r="F79" s="370" t="str">
        <f>Badges!C393</f>
        <v>Play sports psychology games</v>
      </c>
      <c r="G79" s="372" t="str">
        <f>IF(Badges!R393="A","A"," ")</f>
        <v xml:space="preserve"> </v>
      </c>
      <c r="I79" s="369"/>
      <c r="J79" s="370" t="str">
        <f>Badges!C466</f>
        <v xml:space="preserve">Interview a doctor or nurse  </v>
      </c>
      <c r="K79" s="372" t="str">
        <f>IF(Badges!R466="A","A"," ")</f>
        <v xml:space="preserve"> </v>
      </c>
      <c r="M79" s="369"/>
      <c r="N79" s="370" t="str">
        <f>Badges!C565</f>
        <v>Talk to people about their jobs</v>
      </c>
      <c r="O79" s="372" t="str">
        <f>IF(Badges!R565="A","A"," ")</f>
        <v xml:space="preserve"> </v>
      </c>
      <c r="Q79" s="603" t="str">
        <f>'Age-Level'!C26</f>
        <v>Cookie Rally (Year 2)</v>
      </c>
      <c r="R79" s="603"/>
      <c r="S79" s="379" t="str">
        <f>IF('Age-Level'!R26="A","A"," ")</f>
        <v xml:space="preserve"> </v>
      </c>
    </row>
    <row r="80" spans="1:19" x14ac:dyDescent="0.2">
      <c r="A80" s="577" t="str">
        <f>Summary!A29</f>
        <v>Financial Literacy</v>
      </c>
      <c r="B80" s="577"/>
      <c r="C80" s="577"/>
      <c r="E80" s="369">
        <v>5</v>
      </c>
      <c r="F80" s="370" t="str">
        <f>Badges!C394</f>
        <v>Put your definition of good</v>
      </c>
      <c r="G80" s="371"/>
      <c r="I80" s="583" t="str">
        <f>Badges!B469</f>
        <v>Cadette Girl Scout Way</v>
      </c>
      <c r="J80" s="584"/>
      <c r="K80" s="584"/>
      <c r="M80" s="369"/>
      <c r="N80" s="370" t="str">
        <f>Badges!C566</f>
        <v>Hold a group brainstorm</v>
      </c>
      <c r="O80" s="372" t="str">
        <f>IF(Badges!R566="A","A"," ")</f>
        <v xml:space="preserve"> </v>
      </c>
      <c r="Q80" s="603" t="str">
        <f>'Age-Level'!C27</f>
        <v>Cookie Sales (Year 2)</v>
      </c>
      <c r="R80" s="603"/>
      <c r="S80" s="379" t="str">
        <f>IF('Age-Level'!R27="A","A"," ")</f>
        <v xml:space="preserve"> </v>
      </c>
    </row>
    <row r="81" spans="1:22" x14ac:dyDescent="0.2">
      <c r="A81" s="608" t="str">
        <f>Summary!A30</f>
        <v>Budgeting</v>
      </c>
      <c r="B81" s="609"/>
      <c r="C81" s="373" t="str">
        <f>IF(Badges!R538="C","C",IF(Badges!R538="P","P",""))</f>
        <v/>
      </c>
      <c r="E81" s="369"/>
      <c r="F81" s="370" t="str">
        <f>Badges!C395</f>
        <v>Compete</v>
      </c>
      <c r="G81" s="372" t="str">
        <f>IF(Badges!R395="A","A"," ")</f>
        <v xml:space="preserve"> </v>
      </c>
      <c r="I81" s="369">
        <v>1</v>
      </c>
      <c r="J81" s="370" t="str">
        <f>Badges!C470</f>
        <v>Lead a group in song</v>
      </c>
      <c r="K81" s="371"/>
      <c r="M81" s="369">
        <v>2</v>
      </c>
      <c r="N81" s="370" t="str">
        <f>Badges!C567</f>
        <v>Price out buying your dream home</v>
      </c>
      <c r="O81" s="371"/>
      <c r="Q81" s="603" t="str">
        <f>'Age-Level'!C28</f>
        <v>Cookie Pin (Year 2)</v>
      </c>
      <c r="R81" s="603"/>
      <c r="S81" s="379" t="str">
        <f>IF('Age-Level'!R28="A","A"," ")</f>
        <v xml:space="preserve"> </v>
      </c>
    </row>
    <row r="82" spans="1:22" x14ac:dyDescent="0.2">
      <c r="A82" s="606" t="str">
        <f>Summary!A32</f>
        <v>Financing My Dreams</v>
      </c>
      <c r="B82" s="607"/>
      <c r="C82" s="374" t="str">
        <f>IF(Badges!R584="C","C",IF(Badges!R584="P","P",""))</f>
        <v/>
      </c>
      <c r="E82" s="369"/>
      <c r="F82" s="370" t="str">
        <f>Badges!C396</f>
        <v>Play with little kids</v>
      </c>
      <c r="G82" s="372" t="str">
        <f>IF(Badges!R396="A","A"," ")</f>
        <v xml:space="preserve"> </v>
      </c>
      <c r="I82" s="369"/>
      <c r="J82" s="370" t="str">
        <f>Badges!C471</f>
        <v>Organize a songfest</v>
      </c>
      <c r="K82" s="372" t="str">
        <f>IF(Badges!R471="A","A"," ")</f>
        <v xml:space="preserve"> </v>
      </c>
      <c r="M82" s="369"/>
      <c r="N82" s="370" t="str">
        <f>Badges!C568</f>
        <v>Go house hunting</v>
      </c>
      <c r="O82" s="372" t="str">
        <f>IF(Badges!R568="A","A"," ")</f>
        <v xml:space="preserve"> </v>
      </c>
      <c r="Q82" s="603" t="str">
        <f>'Age-Level'!C29</f>
        <v>Cookie Rally (Year 3)</v>
      </c>
      <c r="R82" s="603"/>
      <c r="S82" s="379" t="str">
        <f>IF('Age-Level'!R29="A","A"," ")</f>
        <v xml:space="preserve"> </v>
      </c>
    </row>
    <row r="83" spans="1:22" x14ac:dyDescent="0.2">
      <c r="A83" s="590" t="str">
        <f>Summary!A33</f>
        <v>Cookie Business</v>
      </c>
      <c r="B83" s="591"/>
      <c r="C83" s="592"/>
      <c r="D83" s="365"/>
      <c r="E83" s="369"/>
      <c r="F83" s="370" t="str">
        <f>Badges!C397</f>
        <v>Take on the role of referee, umpire</v>
      </c>
      <c r="G83" s="372" t="str">
        <f>IF(Badges!R397="A","A"," ")</f>
        <v xml:space="preserve"> </v>
      </c>
      <c r="I83" s="369"/>
      <c r="J83" s="370" t="str">
        <f>Badges!C472</f>
        <v>Teach an international song</v>
      </c>
      <c r="K83" s="372" t="str">
        <f>IF(Badges!R472="A","A"," ")</f>
        <v xml:space="preserve"> </v>
      </c>
      <c r="M83" s="369"/>
      <c r="N83" s="370" t="str">
        <f>Badges!C569</f>
        <v>Get expert real estate device</v>
      </c>
      <c r="O83" s="372" t="str">
        <f>IF(Badges!R569="A","A"," ")</f>
        <v xml:space="preserve"> </v>
      </c>
      <c r="Q83" s="603" t="str">
        <f>'Age-Level'!C30</f>
        <v>Cookie Sales (Year 3)</v>
      </c>
      <c r="R83" s="603"/>
      <c r="S83" s="379" t="str">
        <f>IF('Age-Level'!R30="A","A"," ")</f>
        <v xml:space="preserve"> </v>
      </c>
    </row>
    <row r="84" spans="1:22" x14ac:dyDescent="0.2">
      <c r="A84" s="606" t="str">
        <f>Summary!A34</f>
        <v>Business Plan</v>
      </c>
      <c r="B84" s="607"/>
      <c r="C84" s="374" t="str">
        <f>IF(Badges!R598="C","C",IF(Badges!R598="P","P",""))</f>
        <v/>
      </c>
      <c r="E84" s="583" t="str">
        <f>Badges!B400</f>
        <v>Finding Common Ground</v>
      </c>
      <c r="F84" s="583"/>
      <c r="G84" s="583"/>
      <c r="I84" s="369"/>
      <c r="J84" s="370" t="str">
        <f>Badges!C473</f>
        <v>Help Brownies complete their Girl</v>
      </c>
      <c r="K84" s="372" t="str">
        <f>IF(Badges!R473="A","A"," ")</f>
        <v xml:space="preserve"> </v>
      </c>
      <c r="M84" s="369"/>
      <c r="N84" s="370" t="str">
        <f>Badges!C570</f>
        <v>Browse real estate ads</v>
      </c>
      <c r="O84" s="372" t="str">
        <f>IF(Badges!R570="A","A"," ")</f>
        <v xml:space="preserve"> </v>
      </c>
      <c r="Q84" s="603" t="str">
        <f>'Age-Level'!C31</f>
        <v>Cookie Pin (Year 3)</v>
      </c>
      <c r="R84" s="603"/>
      <c r="S84" s="379" t="str">
        <f>IF('Age-Level'!R31="A","A"," ")</f>
        <v xml:space="preserve"> </v>
      </c>
    </row>
    <row r="85" spans="1:22" x14ac:dyDescent="0.2">
      <c r="A85" s="606" t="str">
        <f>Summary!A36</f>
        <v>Think Big</v>
      </c>
      <c r="B85" s="607"/>
      <c r="C85" s="374" t="str">
        <f>IF(Badges!R624="C","C",IF(Badges!R624="P","P",""))</f>
        <v/>
      </c>
      <c r="E85" s="369">
        <v>1</v>
      </c>
      <c r="F85" s="370" t="str">
        <f>Badges!C401</f>
        <v>Get to know someone different from</v>
      </c>
      <c r="G85" s="371"/>
      <c r="I85" s="369">
        <v>2</v>
      </c>
      <c r="J85" s="370" t="str">
        <f>Badges!C474</f>
        <v>Celebrate Girl Scout Week</v>
      </c>
      <c r="K85" s="371"/>
      <c r="M85" s="369">
        <v>3</v>
      </c>
      <c r="N85" s="370" t="str">
        <f>Badges!C571</f>
        <v>Research dream vacations</v>
      </c>
      <c r="O85" s="371"/>
      <c r="Q85" s="603" t="str">
        <f>'Age-Level'!C33</f>
        <v>Fall Sales (Year 1)</v>
      </c>
      <c r="R85" s="603"/>
      <c r="S85" s="374" t="str">
        <f>IF('Age-Level'!R33="A","A","")</f>
        <v/>
      </c>
    </row>
    <row r="86" spans="1:22" x14ac:dyDescent="0.2">
      <c r="A86" s="417"/>
      <c r="B86" s="417"/>
      <c r="C86" s="389"/>
      <c r="E86" s="369"/>
      <c r="F86" s="370" t="str">
        <f>Badges!C402</f>
        <v>Difference of background</v>
      </c>
      <c r="G86" s="372" t="str">
        <f>IF(Badges!R402="A","A"," ")</f>
        <v xml:space="preserve"> </v>
      </c>
      <c r="I86" s="369"/>
      <c r="J86" s="370" t="str">
        <f>Badges!C475</f>
        <v>Focus on "be courageous and</v>
      </c>
      <c r="K86" s="372" t="str">
        <f>IF(Badges!R475="A","A"," ")</f>
        <v xml:space="preserve"> </v>
      </c>
      <c r="M86" s="369"/>
      <c r="N86" s="370" t="str">
        <f>Badges!C572</f>
        <v>Explore the world of travel</v>
      </c>
      <c r="O86" s="372" t="str">
        <f>IF(Badges!R572="A","A"," ")</f>
        <v xml:space="preserve"> </v>
      </c>
      <c r="Q86" s="603" t="str">
        <f>'Age-Level'!C34</f>
        <v>Fall Sales (Year 2)</v>
      </c>
      <c r="R86" s="603"/>
      <c r="S86" s="374" t="str">
        <f>IF('Age-Level'!R34="A","A","")</f>
        <v/>
      </c>
    </row>
    <row r="87" spans="1:22" x14ac:dyDescent="0.2">
      <c r="A87" s="578" t="s">
        <v>92</v>
      </c>
      <c r="B87" s="579"/>
      <c r="C87" s="579"/>
      <c r="E87" s="369"/>
      <c r="F87" s="370" t="str">
        <f>Badges!C403</f>
        <v>Difference of belief</v>
      </c>
      <c r="G87" s="372" t="str">
        <f>IF(Badges!R403="A","A"," ")</f>
        <v xml:space="preserve"> </v>
      </c>
      <c r="I87" s="369"/>
      <c r="J87" s="370" t="str">
        <f>Badges!C476</f>
        <v>Be confident and courageous</v>
      </c>
      <c r="K87" s="372" t="str">
        <f>IF(Badges!R476="A","A"," ")</f>
        <v xml:space="preserve"> </v>
      </c>
      <c r="M87" s="369"/>
      <c r="N87" s="370" t="str">
        <f>Badges!C573</f>
        <v>Visit a travel agent</v>
      </c>
      <c r="O87" s="372" t="str">
        <f>IF(Badges!R573="A","A"," ")</f>
        <v xml:space="preserve"> </v>
      </c>
      <c r="Q87" s="603" t="str">
        <f>'Age-Level'!C35</f>
        <v>Fall Sales (Year 3)</v>
      </c>
      <c r="R87" s="603"/>
      <c r="S87" s="374" t="str">
        <f>IF('Age-Level'!R35="A","A","")</f>
        <v/>
      </c>
    </row>
    <row r="88" spans="1:22" x14ac:dyDescent="0.2">
      <c r="B88" s="604" t="str">
        <f>Journey!A6</f>
        <v>aMAZE!</v>
      </c>
      <c r="C88" s="605"/>
      <c r="E88" s="369"/>
      <c r="F88" s="370" t="str">
        <f>Badges!C404</f>
        <v>Difference of opinion</v>
      </c>
      <c r="G88" s="372" t="str">
        <f>IF(Badges!R404="A","A"," ")</f>
        <v xml:space="preserve"> </v>
      </c>
      <c r="I88" s="369"/>
      <c r="J88" s="370" t="str">
        <f>Badges!C477</f>
        <v>Create a project honoring the</v>
      </c>
      <c r="K88" s="372" t="str">
        <f>IF(Badges!R477="A","A"," ")</f>
        <v xml:space="preserve"> </v>
      </c>
      <c r="M88" s="369"/>
      <c r="N88" s="370" t="str">
        <f>Badges!C574</f>
        <v>Create a tour group</v>
      </c>
      <c r="O88" s="372" t="str">
        <f>IF(Badges!R574="A","A"," ")</f>
        <v xml:space="preserve"> </v>
      </c>
      <c r="Q88" s="603" t="str">
        <f>'Age-Level'!C37</f>
        <v>Thinking Day (Year 1)</v>
      </c>
      <c r="R88" s="603"/>
      <c r="S88" s="374" t="str">
        <f>IF('Age-Level'!R37="A","A","")</f>
        <v/>
      </c>
    </row>
    <row r="89" spans="1:22" x14ac:dyDescent="0.2">
      <c r="B89" s="378" t="str">
        <f>Journey!B7</f>
        <v>The Interact Award</v>
      </c>
      <c r="C89" s="374" t="str">
        <f>IF(Journey!R17="C","C",IF(Journey!R17="P","P",""))</f>
        <v/>
      </c>
      <c r="E89" s="369">
        <v>2</v>
      </c>
      <c r="F89" s="370" t="str">
        <f>Badges!C405</f>
        <v>Make decisions in a group</v>
      </c>
      <c r="G89" s="371"/>
      <c r="I89" s="369">
        <v>3</v>
      </c>
      <c r="J89" s="370" t="str">
        <f>Badges!C478</f>
        <v>Share sisterhood through the Girl</v>
      </c>
      <c r="K89" s="371"/>
      <c r="M89" s="369">
        <v>4</v>
      </c>
      <c r="N89" s="370" t="str">
        <f>Badges!C575</f>
        <v>Make a dream giving goal</v>
      </c>
      <c r="O89" s="371"/>
      <c r="Q89" s="603" t="str">
        <f>'Age-Level'!C38</f>
        <v>Thinking Day (Year 2)</v>
      </c>
      <c r="R89" s="603"/>
      <c r="S89" s="374" t="str">
        <f>IF('Age-Level'!R38="A","A","")</f>
        <v/>
      </c>
    </row>
    <row r="90" spans="1:22" x14ac:dyDescent="0.2">
      <c r="B90" s="378" t="str">
        <f>Journey!B18</f>
        <v>The Diplomat Award</v>
      </c>
      <c r="C90" s="374" t="str">
        <f>IF(Journey!R26="C","C",IF(Journey!R26="P","P",""))</f>
        <v/>
      </c>
      <c r="E90" s="369"/>
      <c r="F90" s="370" t="str">
        <f>Badges!C406</f>
        <v>Use one of the methods from the</v>
      </c>
      <c r="G90" s="372" t="str">
        <f>IF(Badges!R406="A","A"," ")</f>
        <v xml:space="preserve"> </v>
      </c>
      <c r="I90" s="369"/>
      <c r="J90" s="370" t="str">
        <f>Badges!C479</f>
        <v>Throw a community sisterhood</v>
      </c>
      <c r="K90" s="372" t="str">
        <f>IF(Badges!R479="A","A"," ")</f>
        <v xml:space="preserve"> </v>
      </c>
      <c r="M90" s="369"/>
      <c r="N90" s="370" t="str">
        <f>Badges!C576</f>
        <v>Find local philanthropists</v>
      </c>
      <c r="O90" s="372" t="str">
        <f>IF(Badges!R576="A","A"," ")</f>
        <v xml:space="preserve"> </v>
      </c>
      <c r="Q90" s="603" t="str">
        <f>'Age-Level'!C39</f>
        <v>Thinking Day (Year 3)</v>
      </c>
      <c r="R90" s="603"/>
      <c r="S90" s="374" t="str">
        <f>IF('Age-Level'!R39="A","A","")</f>
        <v/>
      </c>
    </row>
    <row r="91" spans="1:22" x14ac:dyDescent="0.2">
      <c r="B91" s="378" t="str">
        <f>Journey!B27</f>
        <v>The Peacemaker Award</v>
      </c>
      <c r="C91" s="374" t="str">
        <f>IF(Journey!R29="C","C",IF(Journey!R29="P","P",""))</f>
        <v/>
      </c>
      <c r="E91" s="369"/>
      <c r="F91" s="370" t="str">
        <f>Badges!C407</f>
        <v>Use two of the methods</v>
      </c>
      <c r="G91" s="372" t="str">
        <f>IF(Badges!R407="A","A"," ")</f>
        <v xml:space="preserve"> </v>
      </c>
      <c r="I91" s="369"/>
      <c r="J91" s="370" t="str">
        <f>Badges!C480</f>
        <v>Spotlight a hidden heroine</v>
      </c>
      <c r="K91" s="372" t="str">
        <f>IF(Badges!R480="A","A"," ")</f>
        <v xml:space="preserve"> </v>
      </c>
      <c r="M91" s="369"/>
      <c r="N91" s="370" t="str">
        <f>Badges!C577</f>
        <v>Learn what's going on in the world of</v>
      </c>
      <c r="O91" s="372" t="str">
        <f>IF(Badges!R577="A","A"," ")</f>
        <v xml:space="preserve"> </v>
      </c>
      <c r="Q91" s="603" t="str">
        <f>'Age-Level'!C41</f>
        <v>Global Action Award</v>
      </c>
      <c r="R91" s="603"/>
      <c r="S91" s="374" t="str">
        <f>IF('Age-Level'!R41="A","A","")</f>
        <v/>
      </c>
    </row>
    <row r="92" spans="1:22" x14ac:dyDescent="0.2">
      <c r="B92" s="378" t="str">
        <f>Journey!B31</f>
        <v>Leader in Action</v>
      </c>
      <c r="C92" s="374" t="str">
        <f>IF(Journey!R38="C","C",IF(Journey!R38="P","P",""))</f>
        <v/>
      </c>
      <c r="E92" s="369"/>
      <c r="F92" s="370" t="str">
        <f>Badges!C408</f>
        <v>Try them all</v>
      </c>
      <c r="G92" s="372" t="str">
        <f>IF(Badges!R408="A","A"," ")</f>
        <v xml:space="preserve"> </v>
      </c>
      <c r="I92" s="369"/>
      <c r="J92" s="370" t="str">
        <f>Badges!C481</f>
        <v>Team up for sisterhood</v>
      </c>
      <c r="K92" s="372" t="str">
        <f>IF(Badges!R481="A","A"," ")</f>
        <v xml:space="preserve"> </v>
      </c>
      <c r="M92" s="369"/>
      <c r="N92" s="370" t="str">
        <f>Badges!C578</f>
        <v>Research your favorite charity</v>
      </c>
      <c r="O92" s="372" t="str">
        <f>IF(Badges!R578="A","A"," ")</f>
        <v xml:space="preserve"> </v>
      </c>
      <c r="Q92" s="603" t="str">
        <f>'Age-Level'!C43</f>
        <v>International Friendship Recognition</v>
      </c>
      <c r="R92" s="603"/>
      <c r="S92" s="374" t="str">
        <f>IF('Age-Level'!R43="A","A","")</f>
        <v/>
      </c>
    </row>
    <row r="93" spans="1:22" x14ac:dyDescent="0.2">
      <c r="A93" s="416"/>
      <c r="B93" s="390" t="str">
        <f>Journey!A41</f>
        <v>BREATHE</v>
      </c>
      <c r="C93" s="391"/>
      <c r="E93" s="369">
        <v>3</v>
      </c>
      <c r="F93" s="370" t="str">
        <f>Badges!C409</f>
        <v>Explore civil debate</v>
      </c>
      <c r="G93" s="371"/>
      <c r="I93" s="369">
        <v>4</v>
      </c>
      <c r="J93" s="370" t="str">
        <f>Badges!C482</f>
        <v>Leave a place better than you found</v>
      </c>
      <c r="K93" s="371"/>
      <c r="L93" s="376"/>
      <c r="M93" s="369">
        <v>5</v>
      </c>
      <c r="N93" s="370" t="str">
        <f>Badges!C579</f>
        <v>Add up your dreams</v>
      </c>
      <c r="O93" s="371"/>
      <c r="Q93" s="603" t="str">
        <f>'Age-Level'!C45</f>
        <v>Investiture</v>
      </c>
      <c r="R93" s="603"/>
      <c r="S93" s="374" t="str">
        <f>IF('Age-Level'!R45="A","A","")</f>
        <v/>
      </c>
    </row>
    <row r="94" spans="1:22" x14ac:dyDescent="0.2">
      <c r="A94" s="416"/>
      <c r="B94" s="378" t="str">
        <f>Journey!B42</f>
        <v>Aware</v>
      </c>
      <c r="C94" s="374" t="str">
        <f>IF(Journey!R22="C","C",IF(Journey!R22="P","P",""))</f>
        <v/>
      </c>
      <c r="E94" s="369"/>
      <c r="F94" s="370" t="str">
        <f>Badges!C410</f>
        <v>Ask an expert to teach you the</v>
      </c>
      <c r="G94" s="372" t="str">
        <f>IF(Badges!R410="A","A"," ")</f>
        <v xml:space="preserve"> </v>
      </c>
      <c r="I94" s="369"/>
      <c r="J94" s="370" t="str">
        <f>Badges!C483</f>
        <v>Clean up a hiking trail-or clear a new</v>
      </c>
      <c r="K94" s="372" t="str">
        <f>IF(Badges!R483="A","A"," ")</f>
        <v xml:space="preserve"> </v>
      </c>
      <c r="M94" s="369"/>
      <c r="N94" s="370" t="str">
        <f>Badges!C580</f>
        <v>Plan with friends</v>
      </c>
      <c r="O94" s="372" t="str">
        <f>IF(Badges!R580="A","A"," ")</f>
        <v xml:space="preserve"> </v>
      </c>
      <c r="Q94" s="603" t="str">
        <f>'Age-Level'!C46</f>
        <v>Rededication (1st year)</v>
      </c>
      <c r="R94" s="603"/>
      <c r="S94" s="384" t="str">
        <f>IF('Age-Level'!R46="C","C","")</f>
        <v/>
      </c>
    </row>
    <row r="95" spans="1:22" x14ac:dyDescent="0.2">
      <c r="A95" s="416"/>
      <c r="B95" s="378" t="str">
        <f>Journey!B48</f>
        <v>Alert</v>
      </c>
      <c r="C95" s="374" t="str">
        <f>IF(Journey!R31="C","C",IF(Journey!R31="P","P",""))</f>
        <v/>
      </c>
      <c r="E95" s="369"/>
      <c r="F95" s="370" t="str">
        <f>Badges!C411</f>
        <v>Watch candidates for elected office</v>
      </c>
      <c r="G95" s="372" t="str">
        <f>IF(Badges!R411="A","A"," ")</f>
        <v xml:space="preserve"> </v>
      </c>
      <c r="I95" s="369"/>
      <c r="J95" s="370" t="str">
        <f>Badges!C484</f>
        <v>Help clear an invasive species from</v>
      </c>
      <c r="K95" s="372" t="str">
        <f>IF(Badges!R484="A","A"," ")</f>
        <v xml:space="preserve"> </v>
      </c>
      <c r="M95" s="369"/>
      <c r="N95" s="370" t="str">
        <f>Badges!C581</f>
        <v>Plan with your family</v>
      </c>
      <c r="O95" s="372" t="str">
        <f>IF(Badges!R581="A","A"," ")</f>
        <v xml:space="preserve"> </v>
      </c>
      <c r="Q95" s="603" t="str">
        <f>'Age-Level'!C47</f>
        <v>Rededication (2nd year)</v>
      </c>
      <c r="R95" s="603"/>
      <c r="S95" s="384" t="str">
        <f>IF('Age-Level'!R47="C","C","")</f>
        <v/>
      </c>
      <c r="U95" s="367"/>
      <c r="V95" s="367"/>
    </row>
    <row r="96" spans="1:22" x14ac:dyDescent="0.2">
      <c r="A96" s="416"/>
      <c r="B96" s="378" t="str">
        <f>Journey!B55</f>
        <v>Affirm</v>
      </c>
      <c r="C96" s="374" t="str">
        <f>IF(Journey!R34="C","C",IF(Journey!R34="P","P",""))</f>
        <v/>
      </c>
      <c r="E96" s="369"/>
      <c r="F96" s="370" t="str">
        <f>Badges!C412</f>
        <v>Understand a famous debate in</v>
      </c>
      <c r="G96" s="372" t="str">
        <f>IF(Badges!R412="A","A"," ")</f>
        <v xml:space="preserve"> </v>
      </c>
      <c r="I96" s="369"/>
      <c r="J96" s="370" t="str">
        <f>Badges!C485</f>
        <v>Help with three general-maintenance</v>
      </c>
      <c r="K96" s="372" t="str">
        <f>IF(Badges!R485="A","A"," ")</f>
        <v xml:space="preserve"> </v>
      </c>
      <c r="M96" s="369"/>
      <c r="N96" s="370" t="str">
        <f>Badges!C582</f>
        <v>Plan over and over again</v>
      </c>
      <c r="O96" s="372" t="str">
        <f>IF(Badges!R582="A","A"," ")</f>
        <v xml:space="preserve"> </v>
      </c>
      <c r="Q96" s="603" t="str">
        <f>'Age-Level'!C48</f>
        <v>Rededication (3rd year)</v>
      </c>
      <c r="R96" s="603"/>
      <c r="S96" s="384" t="str">
        <f>IF('Age-Level'!R48="C","C","")</f>
        <v/>
      </c>
      <c r="U96" s="367"/>
      <c r="V96" s="367"/>
    </row>
    <row r="97" spans="1:23" x14ac:dyDescent="0.2">
      <c r="A97" s="376"/>
      <c r="B97" s="378" t="str">
        <f>Journey!B62</f>
        <v>Leader in Action</v>
      </c>
      <c r="C97" s="374" t="str">
        <f>IF(Journey!R43="C","C",IF(Journey!R43="P","P",""))</f>
        <v/>
      </c>
      <c r="E97" s="369">
        <v>4</v>
      </c>
      <c r="F97" s="370" t="str">
        <f>Badges!C413</f>
        <v>Understand a compromise</v>
      </c>
      <c r="G97" s="371"/>
      <c r="I97" s="369">
        <v>5</v>
      </c>
      <c r="J97" s="370" t="str">
        <f>Badges!C486</f>
        <v>Enjoy Girl Scout traditions</v>
      </c>
      <c r="K97" s="371"/>
      <c r="M97" s="583" t="str">
        <f>Badges!B586</f>
        <v>Business Plan</v>
      </c>
      <c r="N97" s="584"/>
      <c r="O97" s="584"/>
      <c r="Q97" s="603" t="str">
        <f>'Age-Level'!C49</f>
        <v>Rededication (4th year)</v>
      </c>
      <c r="R97" s="603"/>
      <c r="S97" s="384" t="str">
        <f>IF('Age-Level'!R49="C","C","")</f>
        <v/>
      </c>
      <c r="U97" s="367"/>
      <c r="V97" s="367"/>
    </row>
    <row r="98" spans="1:23" ht="14.25" customHeight="1" x14ac:dyDescent="0.2">
      <c r="B98" s="420" t="str">
        <f>Journey!A75</f>
        <v>MEdia</v>
      </c>
      <c r="C98" s="421"/>
      <c r="E98" s="369"/>
      <c r="F98" s="370" t="str">
        <f>Badges!C414</f>
        <v>A community compromise</v>
      </c>
      <c r="G98" s="372" t="str">
        <f>IF(Badges!R414="A","A"," ")</f>
        <v xml:space="preserve"> </v>
      </c>
      <c r="I98" s="369"/>
      <c r="J98" s="370" t="str">
        <f>Badges!C487</f>
        <v>Make a tradition "to do" list</v>
      </c>
      <c r="K98" s="372" t="str">
        <f>IF(Badges!R487="A","A"," ")</f>
        <v xml:space="preserve"> </v>
      </c>
      <c r="M98" s="369">
        <v>1</v>
      </c>
      <c r="N98" s="370" t="str">
        <f>Badges!C587</f>
        <v>Write your mission statement and</v>
      </c>
      <c r="O98" s="371"/>
      <c r="Q98" s="603" t="str">
        <f>'Age-Level'!C50</f>
        <v>Rededication (5th year)</v>
      </c>
      <c r="R98" s="603"/>
      <c r="S98" s="384" t="str">
        <f>IF('Age-Level'!R50="C","C","")</f>
        <v/>
      </c>
      <c r="U98" s="367"/>
      <c r="V98" s="367"/>
    </row>
    <row r="99" spans="1:23" x14ac:dyDescent="0.2">
      <c r="B99" s="378" t="str">
        <f>Journey!C77</f>
        <v>Monitor</v>
      </c>
      <c r="C99" s="374" t="str">
        <f>IF(Journey!R78="C","C",IF(Journey!R78="P","P",""))</f>
        <v/>
      </c>
      <c r="E99" s="369"/>
      <c r="F99" s="370" t="str">
        <f>Badges!C415</f>
        <v>A family or friendship compromise</v>
      </c>
      <c r="G99" s="372" t="str">
        <f>IF(Badges!R415="A","A"," ")</f>
        <v xml:space="preserve"> </v>
      </c>
      <c r="I99" s="369"/>
      <c r="J99" s="370" t="str">
        <f>Badges!C488</f>
        <v>Go global</v>
      </c>
      <c r="K99" s="372" t="str">
        <f>IF(Badges!R488="A","A"," ")</f>
        <v xml:space="preserve"> </v>
      </c>
      <c r="M99" s="369"/>
      <c r="N99" s="370" t="str">
        <f>Badges!C588</f>
        <v>A mission statement is a short</v>
      </c>
      <c r="O99" s="372" t="str">
        <f>IF(Badges!R588="A","A"," ")</f>
        <v xml:space="preserve"> </v>
      </c>
      <c r="Q99" s="586" t="str">
        <f>'Age-Level'!B51</f>
        <v>My Promise, My Faith (Year 1)</v>
      </c>
      <c r="R99" s="598"/>
      <c r="S99" s="384"/>
      <c r="U99" s="422"/>
      <c r="V99" s="423"/>
      <c r="W99" s="425"/>
    </row>
    <row r="100" spans="1:23" x14ac:dyDescent="0.2">
      <c r="B100" s="378" t="str">
        <f>Journey!C80</f>
        <v>Influence</v>
      </c>
      <c r="C100" s="374" t="str">
        <f>IF(Journey!R81="C","C",IF(Journey!R81="P","P",""))</f>
        <v/>
      </c>
      <c r="E100" s="369"/>
      <c r="F100" s="370" t="str">
        <f>Badges!C416</f>
        <v>A state or national compromise</v>
      </c>
      <c r="G100" s="372" t="str">
        <f>IF(Badges!R416="A","A"," ")</f>
        <v xml:space="preserve"> </v>
      </c>
      <c r="I100" s="369"/>
      <c r="J100" s="370" t="str">
        <f>Badges!C489</f>
        <v>Learn the history of your Girl Scout</v>
      </c>
      <c r="K100" s="372" t="str">
        <f>IF(Badges!R489="A","A"," ")</f>
        <v xml:space="preserve"> </v>
      </c>
      <c r="M100" s="369">
        <v>2</v>
      </c>
      <c r="N100" s="370" t="str">
        <f>Badges!C589</f>
        <v>Increase your customer base</v>
      </c>
      <c r="O100" s="371"/>
      <c r="Q100" s="393">
        <v>1</v>
      </c>
      <c r="R100" s="418" t="str">
        <f>'Age-Level'!C52</f>
        <v>Choose one line from the Law</v>
      </c>
      <c r="S100" s="384" t="str">
        <f>IF('Age-Level'!R52="A","A","")</f>
        <v/>
      </c>
      <c r="U100" s="367"/>
      <c r="V100" s="367"/>
    </row>
    <row r="101" spans="1:23" x14ac:dyDescent="0.2">
      <c r="B101" s="378" t="str">
        <f>Journey!C83</f>
        <v>Cultivate</v>
      </c>
      <c r="C101" s="374" t="str">
        <f>IF(Journey!R84="C","C",IF(Journey!R84="P","P",""))</f>
        <v/>
      </c>
      <c r="E101" s="369">
        <v>5</v>
      </c>
      <c r="F101" s="370" t="str">
        <f>Badges!C417</f>
        <v>Find common ground through</v>
      </c>
      <c r="G101" s="371"/>
      <c r="I101" s="583" t="str">
        <f>Badges!B492</f>
        <v>Trees</v>
      </c>
      <c r="J101" s="584"/>
      <c r="K101" s="584"/>
      <c r="M101" s="369"/>
      <c r="N101" s="370" t="str">
        <f>Badges!C590</f>
        <v>What's the number one reason</v>
      </c>
      <c r="O101" s="372" t="str">
        <f>IF(Badges!R590="A","A"," ")</f>
        <v xml:space="preserve"> </v>
      </c>
      <c r="Q101" s="392">
        <v>2</v>
      </c>
      <c r="R101" s="418" t="str">
        <f>'Age-Level'!C53</f>
        <v>Find a woman in your community</v>
      </c>
      <c r="S101" s="384" t="str">
        <f>IF('Age-Level'!R53="A","A","")</f>
        <v/>
      </c>
      <c r="U101" s="367"/>
      <c r="V101" s="367"/>
    </row>
    <row r="102" spans="1:23" x14ac:dyDescent="0.2">
      <c r="B102" s="378" t="str">
        <f>Journey!B86</f>
        <v>Leader in Action</v>
      </c>
      <c r="C102" s="374" t="str">
        <f>IF(Journey!R96="C","C",IF(Journey!R96="P","P",""))</f>
        <v/>
      </c>
      <c r="E102" s="369"/>
      <c r="F102" s="370" t="str">
        <f>Badges!C418</f>
        <v>Mediate a cookie conflict</v>
      </c>
      <c r="G102" s="372" t="str">
        <f>IF(Badges!R418="A","A"," ")</f>
        <v xml:space="preserve"> </v>
      </c>
      <c r="I102" s="369">
        <v>1</v>
      </c>
      <c r="J102" s="370" t="str">
        <f>Badges!C493</f>
        <v>Try some tree fun</v>
      </c>
      <c r="K102" s="371"/>
      <c r="M102" s="369">
        <v>3</v>
      </c>
      <c r="N102" s="370" t="str">
        <f>Badges!C591</f>
        <v>Get into the details</v>
      </c>
      <c r="O102" s="371"/>
      <c r="Q102" s="392">
        <v>3</v>
      </c>
      <c r="R102" s="418" t="str">
        <f>'Age-Level'!C54</f>
        <v>Gather three inspirational quotes</v>
      </c>
      <c r="S102" s="384" t="str">
        <f>IF('Age-Level'!R54="A","A","")</f>
        <v/>
      </c>
      <c r="U102" s="367"/>
      <c r="V102" s="367"/>
    </row>
    <row r="103" spans="1:23" x14ac:dyDescent="0.2">
      <c r="B103" s="386"/>
      <c r="C103" s="386"/>
      <c r="E103" s="369"/>
      <c r="F103" s="370" t="str">
        <f>Badges!C419</f>
        <v>Mediate with a pro</v>
      </c>
      <c r="G103" s="372" t="str">
        <f>IF(Badges!R419="A","A"," ")</f>
        <v xml:space="preserve"> </v>
      </c>
      <c r="I103" s="369"/>
      <c r="J103" s="370" t="str">
        <f>Badges!C494</f>
        <v>Take a tree trip</v>
      </c>
      <c r="K103" s="372" t="str">
        <f>IF(Badges!R494="A","A"," ")</f>
        <v xml:space="preserve"> </v>
      </c>
      <c r="M103" s="369"/>
      <c r="N103" s="370" t="str">
        <f>Badges!C592</f>
        <v>Decide what you want to do with</v>
      </c>
      <c r="O103" s="372" t="str">
        <f>IF(Badges!R592="A","A"," ")</f>
        <v xml:space="preserve"> </v>
      </c>
      <c r="Q103" s="392">
        <v>4</v>
      </c>
      <c r="R103" s="418" t="str">
        <f>'Age-Level'!C55</f>
        <v>Make something to remind you</v>
      </c>
      <c r="S103" s="384" t="str">
        <f>IF('Age-Level'!R55="A","A","")</f>
        <v/>
      </c>
      <c r="U103" s="367"/>
      <c r="V103" s="367"/>
    </row>
    <row r="104" spans="1:23" x14ac:dyDescent="0.2">
      <c r="A104" s="578" t="s">
        <v>149</v>
      </c>
      <c r="B104" s="579"/>
      <c r="C104" s="579"/>
      <c r="E104" s="369"/>
      <c r="F104" s="370" t="str">
        <f>Badges!C420</f>
        <v>Suggest solutions for a current</v>
      </c>
      <c r="G104" s="372" t="str">
        <f>IF(Badges!R420="A","A"," ")</f>
        <v xml:space="preserve"> </v>
      </c>
      <c r="I104" s="369"/>
      <c r="J104" s="370" t="str">
        <f>Badges!C495</f>
        <v>Design a tree house</v>
      </c>
      <c r="K104" s="372" t="str">
        <f>IF(Badges!R495="A","A"," ")</f>
        <v xml:space="preserve"> </v>
      </c>
      <c r="M104" s="369">
        <v>4</v>
      </c>
      <c r="N104" s="370" t="str">
        <f>Badges!C593</f>
        <v>Make a risk management plan</v>
      </c>
      <c r="O104" s="371"/>
      <c r="Q104" s="392">
        <v>5</v>
      </c>
      <c r="R104" s="418" t="str">
        <f>'Age-Level'!C56</f>
        <v xml:space="preserve">Make a commitment to live what </v>
      </c>
      <c r="S104" s="384" t="str">
        <f>IF('Age-Level'!R56="A","A","")</f>
        <v/>
      </c>
      <c r="U104" s="367"/>
      <c r="V104" s="367"/>
    </row>
    <row r="105" spans="1:23" x14ac:dyDescent="0.2">
      <c r="A105" s="381"/>
      <c r="B105" s="419" t="str">
        <f>Bridging!B6</f>
        <v>Pass It On!</v>
      </c>
      <c r="C105" s="373" t="str">
        <f>IF(Bridging!R10="C","C",IF(Bridging!R10="P","P",""))</f>
        <v/>
      </c>
      <c r="E105" s="583" t="str">
        <f>Badges!B423</f>
        <v>New Cuisines</v>
      </c>
      <c r="F105" s="584"/>
      <c r="G105" s="584"/>
      <c r="I105" s="369"/>
      <c r="J105" s="370" t="str">
        <f>Badges!C496</f>
        <v>Cook a tree dish</v>
      </c>
      <c r="K105" s="372" t="str">
        <f>IF(Badges!R496="A","A"," ")</f>
        <v xml:space="preserve"> </v>
      </c>
      <c r="M105" s="369"/>
      <c r="N105" s="370" t="str">
        <f>Badges!C594</f>
        <v>A risk management plan gets you</v>
      </c>
      <c r="O105" s="372" t="str">
        <f>IF(Badges!R594="A","A"," ")</f>
        <v xml:space="preserve"> </v>
      </c>
      <c r="Q105" s="586" t="str">
        <f>'Age-Level'!B58</f>
        <v>My Promise, My Faith (Year 2)</v>
      </c>
      <c r="R105" s="598"/>
      <c r="S105" s="384"/>
      <c r="U105" s="367"/>
      <c r="V105" s="367"/>
    </row>
    <row r="106" spans="1:23" x14ac:dyDescent="0.2">
      <c r="A106" s="381"/>
      <c r="B106" s="382" t="str">
        <f>Bridging!B11</f>
        <v>Look Ahead!</v>
      </c>
      <c r="C106" s="373" t="str">
        <f>IF(Bridging!R15="C","C",IF(Bridging!R15="P","P",""))</f>
        <v/>
      </c>
      <c r="E106" s="369">
        <v>1</v>
      </c>
      <c r="F106" s="370" t="str">
        <f>Badges!C424</f>
        <v>Make a dish from another country</v>
      </c>
      <c r="G106" s="371"/>
      <c r="I106" s="369">
        <v>2</v>
      </c>
      <c r="J106" s="370" t="str">
        <f>Badges!C497</f>
        <v>Dig into the amazing science of</v>
      </c>
      <c r="K106" s="371"/>
      <c r="M106" s="369">
        <v>5</v>
      </c>
      <c r="N106" s="370" t="str">
        <f>Badges!C595</f>
        <v>Get expert feedback on your plan</v>
      </c>
      <c r="O106" s="371"/>
      <c r="Q106" s="393">
        <v>1</v>
      </c>
      <c r="R106" s="418" t="str">
        <f>'Age-Level'!C59</f>
        <v>Choose one line from the Law</v>
      </c>
      <c r="S106" s="384" t="str">
        <f>IF('Age-Level'!R59="A","A","")</f>
        <v/>
      </c>
      <c r="U106" s="367"/>
      <c r="V106" s="367"/>
    </row>
    <row r="107" spans="1:23" x14ac:dyDescent="0.2">
      <c r="A107" s="381"/>
      <c r="B107" s="418" t="str">
        <f>Bridging!C16</f>
        <v>Plan a Ceremony</v>
      </c>
      <c r="C107" s="373" t="str">
        <f>IF(Bridging!R17="C","C",IF(Bridging!R17="P","P",""))</f>
        <v/>
      </c>
      <c r="E107" s="369"/>
      <c r="F107" s="370" t="str">
        <f>Badges!C425</f>
        <v>Cook something from an area of the</v>
      </c>
      <c r="G107" s="372" t="str">
        <f>IF(Badges!R425="A","A"," ")</f>
        <v xml:space="preserve"> </v>
      </c>
      <c r="I107" s="369"/>
      <c r="J107" s="370" t="str">
        <f>Badges!C498</f>
        <v>Be a naturalist in your neighborhood</v>
      </c>
      <c r="K107" s="372" t="str">
        <f>IF(Badges!R498="A","A"," ")</f>
        <v xml:space="preserve"> </v>
      </c>
      <c r="M107" s="369"/>
      <c r="N107" s="370" t="str">
        <f>Badges!C596</f>
        <v>Once you have your business plan</v>
      </c>
      <c r="O107" s="372" t="str">
        <f>IF(Badges!R596="A","A"," ")</f>
        <v xml:space="preserve"> </v>
      </c>
      <c r="Q107" s="392">
        <v>2</v>
      </c>
      <c r="R107" s="418" t="str">
        <f>'Age-Level'!C60</f>
        <v>Find a woman in your community</v>
      </c>
      <c r="S107" s="384" t="str">
        <f>IF('Age-Level'!R60="A","A","")</f>
        <v/>
      </c>
      <c r="U107" s="367"/>
      <c r="V107" s="367"/>
    </row>
    <row r="108" spans="1:23" x14ac:dyDescent="0.2">
      <c r="B108" s="383" t="s">
        <v>150</v>
      </c>
      <c r="C108" s="373" t="str">
        <f>IF(Bridging!R18="C","C",IF(Bridging!R18="P","P",""))</f>
        <v/>
      </c>
      <c r="E108" s="369"/>
      <c r="F108" s="370" t="str">
        <f>Badges!C426</f>
        <v>Find a relative, friend, or neighbor</v>
      </c>
      <c r="G108" s="372" t="str">
        <f>IF(Badges!R426="A","A"," ")</f>
        <v xml:space="preserve"> </v>
      </c>
      <c r="I108" s="369"/>
      <c r="J108" s="370" t="str">
        <f>Badges!C499</f>
        <v>Sketch and label the parts of a tree</v>
      </c>
      <c r="K108" s="372" t="str">
        <f>IF(Badges!R499="A","A"," ")</f>
        <v xml:space="preserve"> </v>
      </c>
      <c r="M108" s="583" t="str">
        <f>Badges!B612</f>
        <v>Think Big</v>
      </c>
      <c r="N108" s="584"/>
      <c r="O108" s="584"/>
      <c r="Q108" s="392">
        <v>3</v>
      </c>
      <c r="R108" s="418" t="str">
        <f>'Age-Level'!C61</f>
        <v>Gather three inspirational quotes</v>
      </c>
      <c r="S108" s="384" t="str">
        <f>IF('Age-Level'!R61="A","A","")</f>
        <v/>
      </c>
      <c r="U108" s="367"/>
      <c r="V108" s="367"/>
    </row>
    <row r="109" spans="1:23" x14ac:dyDescent="0.2">
      <c r="B109" s="377"/>
      <c r="C109" s="425"/>
      <c r="E109" s="369"/>
      <c r="F109" s="370" t="str">
        <f>Badges!C427</f>
        <v>Let a particular ingredient be your</v>
      </c>
      <c r="G109" s="372" t="str">
        <f>IF(Badges!R427="A","A"," ")</f>
        <v xml:space="preserve"> </v>
      </c>
      <c r="I109" s="369"/>
      <c r="J109" s="370" t="str">
        <f>Badges!C500</f>
        <v>Delve into the forest life cycle</v>
      </c>
      <c r="K109" s="372" t="str">
        <f>IF(Badges!R500="A","A"," ")</f>
        <v xml:space="preserve"> </v>
      </c>
      <c r="M109" s="369">
        <v>1</v>
      </c>
      <c r="N109" s="370" t="str">
        <f>Badges!C613</f>
        <v>Come up with a big idea</v>
      </c>
      <c r="O109" s="371"/>
      <c r="Q109" s="392">
        <v>4</v>
      </c>
      <c r="R109" s="418" t="str">
        <f>'Age-Level'!C62</f>
        <v>Make something to remind you</v>
      </c>
      <c r="S109" s="384" t="str">
        <f>IF('Age-Level'!R62="A","A","")</f>
        <v/>
      </c>
      <c r="U109" s="367"/>
      <c r="V109" s="367"/>
    </row>
    <row r="110" spans="1:23" x14ac:dyDescent="0.2">
      <c r="A110" s="583" t="str">
        <f>Badges!B354</f>
        <v>Comic Artist</v>
      </c>
      <c r="B110" s="584"/>
      <c r="C110" s="584"/>
      <c r="E110" s="369">
        <v>2</v>
      </c>
      <c r="F110" s="370" t="str">
        <f>Badges!C428</f>
        <v>Discover a dish from another region</v>
      </c>
      <c r="G110" s="371"/>
      <c r="I110" s="369">
        <v>3</v>
      </c>
      <c r="J110" s="370" t="str">
        <f>Badges!C501</f>
        <v>Make a creative project starring</v>
      </c>
      <c r="K110" s="371"/>
      <c r="M110" s="369"/>
      <c r="N110" s="370" t="str">
        <f>Badges!C614</f>
        <v>As you and your friends think about</v>
      </c>
      <c r="O110" s="372" t="str">
        <f>IF(Badges!R614="A","A"," ")</f>
        <v xml:space="preserve"> </v>
      </c>
      <c r="Q110" s="392">
        <v>5</v>
      </c>
      <c r="R110" s="418" t="str">
        <f>'Age-Level'!C63</f>
        <v xml:space="preserve">Make a commitment to live what </v>
      </c>
      <c r="S110" s="384" t="str">
        <f>IF('Age-Level'!R63="A","A","")</f>
        <v/>
      </c>
      <c r="U110" s="423"/>
      <c r="V110" s="423"/>
      <c r="W110" s="425"/>
    </row>
    <row r="111" spans="1:23" x14ac:dyDescent="0.2">
      <c r="A111" s="369">
        <v>1</v>
      </c>
      <c r="B111" s="370" t="str">
        <f>Badges!C355</f>
        <v>Delve into the world of comics</v>
      </c>
      <c r="C111" s="371"/>
      <c r="E111" s="369"/>
      <c r="F111" s="370" t="str">
        <f>Badges!C429</f>
        <v>Put together a meal based on a food</v>
      </c>
      <c r="G111" s="372" t="str">
        <f>IF(Badges!R429="A","A"," ")</f>
        <v xml:space="preserve"> </v>
      </c>
      <c r="I111" s="369"/>
      <c r="J111" s="370" t="str">
        <f>Badges!C502</f>
        <v>Get tree crafty</v>
      </c>
      <c r="K111" s="372" t="str">
        <f>IF(Badges!R502="A","A"," ")</f>
        <v xml:space="preserve"> </v>
      </c>
      <c r="M111" s="369">
        <v>2</v>
      </c>
      <c r="N111" s="370" t="str">
        <f>Badges!C615</f>
        <v>Take your sales to the next level</v>
      </c>
      <c r="O111" s="371"/>
      <c r="Q111" s="586" t="str">
        <f>'Age-Level'!B65</f>
        <v>My Promise, My Faith (Year 3)</v>
      </c>
      <c r="R111" s="598"/>
      <c r="S111" s="384"/>
      <c r="U111" s="367"/>
      <c r="V111" s="367"/>
    </row>
    <row r="112" spans="1:23" x14ac:dyDescent="0.2">
      <c r="A112" s="369"/>
      <c r="B112" s="370" t="str">
        <f>Badges!C356</f>
        <v>Collect comic strips from the</v>
      </c>
      <c r="C112" s="372" t="str">
        <f>IF(Badges!R356="A","A"," ")</f>
        <v xml:space="preserve"> </v>
      </c>
      <c r="E112" s="369"/>
      <c r="F112" s="370" t="str">
        <f>Badges!C430</f>
        <v>Research and cook a regional</v>
      </c>
      <c r="G112" s="372" t="str">
        <f>IF(Badges!R430="A","A"," ")</f>
        <v xml:space="preserve"> </v>
      </c>
      <c r="I112" s="369"/>
      <c r="J112" s="370" t="str">
        <f>Badges!C503</f>
        <v>Capture a tree on your convas or the</v>
      </c>
      <c r="K112" s="372" t="str">
        <f>IF(Badges!R503="A","A"," ")</f>
        <v xml:space="preserve"> </v>
      </c>
      <c r="M112" s="369"/>
      <c r="N112" s="370" t="str">
        <f>Badges!C616</f>
        <v>When you have a big goal, you have</v>
      </c>
      <c r="O112" s="372" t="str">
        <f>IF(Badges!R616="A","A"," ")</f>
        <v xml:space="preserve"> </v>
      </c>
      <c r="Q112" s="393">
        <v>1</v>
      </c>
      <c r="R112" s="418" t="str">
        <f>'Age-Level'!C66</f>
        <v>Choose one line from the Law</v>
      </c>
      <c r="S112" s="384" t="str">
        <f>IF('Age-Level'!R66="A","A","")</f>
        <v/>
      </c>
      <c r="U112" s="367"/>
      <c r="V112" s="367"/>
    </row>
    <row r="113" spans="1:22" x14ac:dyDescent="0.2">
      <c r="A113" s="369"/>
      <c r="B113" s="370" t="str">
        <f>Badges!C357</f>
        <v>Visit with a comic artist</v>
      </c>
      <c r="C113" s="372" t="str">
        <f>IF(Badges!R357="A","A"," ")</f>
        <v xml:space="preserve"> </v>
      </c>
      <c r="E113" s="369"/>
      <c r="F113" s="370" t="str">
        <f>Badges!C431</f>
        <v>Find out how well you know your</v>
      </c>
      <c r="G113" s="372" t="str">
        <f>IF(Badges!R431="A","A"," ")</f>
        <v xml:space="preserve"> </v>
      </c>
      <c r="I113" s="369"/>
      <c r="J113" s="370" t="str">
        <f>Badges!C504</f>
        <v>Create your own tree legend</v>
      </c>
      <c r="K113" s="372" t="str">
        <f>IF(Badges!R504="A","A"," ")</f>
        <v xml:space="preserve"> </v>
      </c>
      <c r="M113" s="369">
        <v>3</v>
      </c>
      <c r="N113" s="370" t="str">
        <f>Badges!C617</f>
        <v>Sell your big dream to others</v>
      </c>
      <c r="O113" s="371"/>
      <c r="Q113" s="392">
        <v>2</v>
      </c>
      <c r="R113" s="418" t="str">
        <f>'Age-Level'!C67</f>
        <v>Find a woman in your community</v>
      </c>
      <c r="S113" s="384" t="str">
        <f>IF('Age-Level'!R67="A","A","")</f>
        <v/>
      </c>
      <c r="U113" s="367"/>
      <c r="V113" s="367"/>
    </row>
    <row r="114" spans="1:22" x14ac:dyDescent="0.2">
      <c r="A114" s="369"/>
      <c r="B114" s="370" t="str">
        <f>Badges!C358</f>
        <v>Make sticky-note comics</v>
      </c>
      <c r="C114" s="372" t="str">
        <f>IF(Badges!R358="A","A"," ")</f>
        <v xml:space="preserve"> </v>
      </c>
      <c r="E114" s="369">
        <v>3</v>
      </c>
      <c r="F114" s="370" t="str">
        <f>Badges!C432</f>
        <v>Whip up a dish from another time</v>
      </c>
      <c r="G114" s="371"/>
      <c r="I114" s="369">
        <v>4</v>
      </c>
      <c r="J114" s="370" t="str">
        <f>Badges!C505</f>
        <v>Explore the connection between</v>
      </c>
      <c r="K114" s="371"/>
      <c r="M114" s="369"/>
      <c r="N114" s="370" t="str">
        <f>Badges!C618</f>
        <v>Whether you're using your cookie</v>
      </c>
      <c r="O114" s="372" t="str">
        <f>IF(Badges!R618="A","A"," ")</f>
        <v xml:space="preserve"> </v>
      </c>
      <c r="Q114" s="392">
        <v>3</v>
      </c>
      <c r="R114" s="418" t="str">
        <f>'Age-Level'!C68</f>
        <v>Gather three inspirational quotes</v>
      </c>
      <c r="S114" s="384" t="str">
        <f>IF('Age-Level'!R68="A","A","")</f>
        <v/>
      </c>
      <c r="U114" s="367"/>
      <c r="V114" s="367"/>
    </row>
    <row r="115" spans="1:22" x14ac:dyDescent="0.2">
      <c r="A115" s="369">
        <v>2</v>
      </c>
      <c r="B115" s="370" t="str">
        <f>Badges!C359</f>
        <v>Choose a story to tell</v>
      </c>
      <c r="C115" s="371"/>
      <c r="E115" s="369"/>
      <c r="F115" s="370" t="str">
        <f>Badges!C433</f>
        <v>Try a recipe inspired by a historical</v>
      </c>
      <c r="G115" s="372" t="str">
        <f>IF(Badges!R433="A","A"," ")</f>
        <v xml:space="preserve"> </v>
      </c>
      <c r="I115" s="369"/>
      <c r="J115" s="370" t="str">
        <f>Badges!C506</f>
        <v>Debate logging, clear-cutting, and</v>
      </c>
      <c r="K115" s="372" t="str">
        <f>IF(Badges!R506="A","A"," ")</f>
        <v xml:space="preserve"> </v>
      </c>
      <c r="M115" s="369">
        <v>4</v>
      </c>
      <c r="N115" s="370" t="str">
        <f>Badges!C619</f>
        <v>Ask experts to help you take your</v>
      </c>
      <c r="O115" s="371"/>
      <c r="Q115" s="392">
        <v>4</v>
      </c>
      <c r="R115" s="418" t="str">
        <f>'Age-Level'!C69</f>
        <v>Make something to remind you</v>
      </c>
      <c r="S115" s="384" t="str">
        <f>IF('Age-Level'!R69="A","A","")</f>
        <v/>
      </c>
      <c r="U115" s="367"/>
      <c r="V115" s="367"/>
    </row>
    <row r="116" spans="1:22" x14ac:dyDescent="0.2">
      <c r="A116" s="369"/>
      <c r="B116" s="370" t="str">
        <f>Badges!C360</f>
        <v>Think of a story from your life</v>
      </c>
      <c r="C116" s="372" t="str">
        <f>IF(Badges!R360="A","A"," ")</f>
        <v xml:space="preserve"> </v>
      </c>
      <c r="E116" s="369"/>
      <c r="F116" s="370" t="str">
        <f>Badges!C434</f>
        <v>Ask a grandparent or other relative</v>
      </c>
      <c r="G116" s="372" t="str">
        <f>IF(Badges!R434="A","A"," ")</f>
        <v xml:space="preserve"> </v>
      </c>
      <c r="I116" s="369"/>
      <c r="J116" s="370" t="str">
        <f>Badges!C507</f>
        <v>Chart how wood travels</v>
      </c>
      <c r="K116" s="372" t="str">
        <f>IF(Badges!R507="A","A"," ")</f>
        <v xml:space="preserve"> </v>
      </c>
      <c r="M116" s="369"/>
      <c r="N116" s="370" t="str">
        <f>Badges!C620</f>
        <v>Show your plan to a businesswoman</v>
      </c>
      <c r="O116" s="372" t="str">
        <f>IF(Badges!R620="A","A"," ")</f>
        <v xml:space="preserve"> </v>
      </c>
      <c r="Q116" s="392">
        <v>5</v>
      </c>
      <c r="R116" s="418" t="str">
        <f>'Age-Level'!C70</f>
        <v xml:space="preserve">Make a commitment to live what </v>
      </c>
      <c r="S116" s="384" t="str">
        <f>IF('Age-Level'!R70="A","A","")</f>
        <v/>
      </c>
    </row>
    <row r="117" spans="1:22" x14ac:dyDescent="0.2">
      <c r="A117" s="369"/>
      <c r="B117" s="370" t="str">
        <f>Badges!C361</f>
        <v>Think of a story from a book or</v>
      </c>
      <c r="C117" s="372" t="str">
        <f>IF(Badges!R361="A","A"," ")</f>
        <v xml:space="preserve"> </v>
      </c>
      <c r="E117" s="369"/>
      <c r="F117" s="370" t="str">
        <f>Badges!C435</f>
        <v>Pick a piece of the past that excites</v>
      </c>
      <c r="G117" s="372" t="str">
        <f>IF(Badges!R435="A","A"," ")</f>
        <v xml:space="preserve"> </v>
      </c>
      <c r="I117" s="369"/>
      <c r="J117" s="370" t="str">
        <f>Badges!C508</f>
        <v>Create a dream tree garden</v>
      </c>
      <c r="K117" s="372" t="str">
        <f>IF(Badges!R508="A","A"," ")</f>
        <v xml:space="preserve"> </v>
      </c>
      <c r="M117" s="369">
        <v>5</v>
      </c>
      <c r="N117" s="370" t="str">
        <f>Badges!C621</f>
        <v>Share your experience in a big way</v>
      </c>
      <c r="O117" s="371"/>
      <c r="Q117" s="586" t="str">
        <f>'Age-Level'!B72</f>
        <v>Safety Award</v>
      </c>
      <c r="R117" s="598"/>
      <c r="S117" s="384"/>
    </row>
    <row r="118" spans="1:22" x14ac:dyDescent="0.2">
      <c r="A118" s="369"/>
      <c r="B118" s="370" t="str">
        <f>Badges!C362</f>
        <v>Make something up</v>
      </c>
      <c r="C118" s="372" t="str">
        <f>IF(Badges!R362="A","A"," ")</f>
        <v xml:space="preserve"> </v>
      </c>
      <c r="E118" s="369">
        <v>4</v>
      </c>
      <c r="F118" s="370" t="str">
        <f>Badges!C436</f>
        <v>Cook a dish that makes a statement</v>
      </c>
      <c r="G118" s="371"/>
      <c r="I118" s="369">
        <v>5</v>
      </c>
      <c r="J118" s="370" t="str">
        <f>Badges!C509</f>
        <v>Help trees thrive</v>
      </c>
      <c r="K118" s="371"/>
      <c r="M118" s="369"/>
      <c r="N118" s="370" t="str">
        <f>Badges!C622</f>
        <v>Think of innovative ways to let your</v>
      </c>
      <c r="O118" s="372" t="str">
        <f>IF(Badges!R622="A","A"," ")</f>
        <v xml:space="preserve"> </v>
      </c>
      <c r="Q118" s="393">
        <v>1</v>
      </c>
      <c r="R118" s="418" t="str">
        <f>'Age-Level'!C73</f>
        <v>Learn how to make a room safe for a</v>
      </c>
      <c r="S118" s="384" t="str">
        <f>IF('Age-Level'!R73="A","A","")</f>
        <v/>
      </c>
    </row>
    <row r="119" spans="1:22" x14ac:dyDescent="0.2">
      <c r="A119" s="369">
        <v>3</v>
      </c>
      <c r="B119" s="370" t="str">
        <f>Badges!C363</f>
        <v>Draw it out</v>
      </c>
      <c r="C119" s="371"/>
      <c r="E119" s="369"/>
      <c r="F119" s="370" t="str">
        <f>Badges!C437</f>
        <v>Take a processed food you love and</v>
      </c>
      <c r="G119" s="372" t="str">
        <f>IF(Badges!R437="A","A"," ")</f>
        <v xml:space="preserve"> </v>
      </c>
      <c r="I119" s="369"/>
      <c r="J119" s="370" t="str">
        <f>Badges!C510</f>
        <v>Plant a tree</v>
      </c>
      <c r="K119" s="372" t="str">
        <f>IF(Badges!R510="A","A"," ")</f>
        <v xml:space="preserve"> </v>
      </c>
      <c r="M119" s="416"/>
      <c r="N119" s="385"/>
      <c r="O119" s="425"/>
      <c r="Q119" s="392">
        <v>2</v>
      </c>
      <c r="R119" s="418" t="str">
        <f>'Age-Level'!C74</f>
        <v>Find out about water safety</v>
      </c>
      <c r="S119" s="384" t="str">
        <f>IF('Age-Level'!R74="A","A","")</f>
        <v/>
      </c>
    </row>
    <row r="120" spans="1:22" x14ac:dyDescent="0.2">
      <c r="A120" s="369"/>
      <c r="B120" s="370" t="str">
        <f>Badges!C364</f>
        <v>Use tracing paper</v>
      </c>
      <c r="C120" s="372" t="str">
        <f>IF(Badges!R364="A","A"," ")</f>
        <v xml:space="preserve"> </v>
      </c>
      <c r="E120" s="369"/>
      <c r="F120" s="370" t="str">
        <f>Badges!C438</f>
        <v>Choose a veggie protein and find a</v>
      </c>
      <c r="G120" s="372" t="str">
        <f>IF(Badges!R438="A","A"," ")</f>
        <v xml:space="preserve"> </v>
      </c>
      <c r="I120" s="369"/>
      <c r="J120" s="370" t="str">
        <f>Badges!C511</f>
        <v>Tend to a tree somewhere in your</v>
      </c>
      <c r="K120" s="372" t="str">
        <f>IF(Badges!R511="A","A"," ")</f>
        <v xml:space="preserve"> </v>
      </c>
      <c r="Q120" s="392">
        <v>3</v>
      </c>
      <c r="R120" s="418" t="str">
        <f>'Age-Level'!C75</f>
        <v>Teach a Daisy or Brownie what to do if</v>
      </c>
      <c r="S120" s="384" t="str">
        <f>IF('Age-Level'!R75="A","A","")</f>
        <v/>
      </c>
    </row>
    <row r="121" spans="1:22" x14ac:dyDescent="0.2">
      <c r="A121" s="369"/>
      <c r="B121" s="370" t="str">
        <f>Badges!C365</f>
        <v>Do a "free draw."</v>
      </c>
      <c r="C121" s="372" t="str">
        <f>IF(Badges!R365="A","A"," ")</f>
        <v xml:space="preserve"> </v>
      </c>
      <c r="E121" s="369"/>
      <c r="F121" s="370" t="str">
        <f>Badges!C439</f>
        <v>Try a recipe for a special diet</v>
      </c>
      <c r="G121" s="372" t="str">
        <f>IF(Badges!R439="A","A"," ")</f>
        <v xml:space="preserve"> </v>
      </c>
      <c r="I121" s="369"/>
      <c r="J121" s="370" t="str">
        <f>Badges!C512</f>
        <v>Shadow one of the tree caretakers</v>
      </c>
      <c r="K121" s="372" t="str">
        <f>IF(Badges!R512="A","A"," ")</f>
        <v xml:space="preserve"> </v>
      </c>
      <c r="Q121" s="392">
        <v>4</v>
      </c>
      <c r="R121" s="418" t="str">
        <f>'Age-Level'!C76</f>
        <v>With your family, make sure you have</v>
      </c>
      <c r="S121" s="384" t="str">
        <f>IF('Age-Level'!R76="A","A","")</f>
        <v/>
      </c>
    </row>
    <row r="122" spans="1:22" x14ac:dyDescent="0.2">
      <c r="A122" s="369"/>
      <c r="B122" s="370" t="str">
        <f>Badges!C366</f>
        <v>Use a how-to book, video, or</v>
      </c>
      <c r="C122" s="372" t="str">
        <f>IF(Badges!R366="A","A"," ")</f>
        <v xml:space="preserve"> </v>
      </c>
      <c r="E122" s="369">
        <v>5</v>
      </c>
      <c r="F122" s="370" t="str">
        <f>Badges!C440</f>
        <v>Share your dishes on a culinary</v>
      </c>
      <c r="G122" s="371"/>
      <c r="I122" s="583" t="str">
        <f>Badges!B516</f>
        <v>Budgeting</v>
      </c>
      <c r="J122" s="584"/>
      <c r="K122" s="584"/>
      <c r="Q122" s="392">
        <v>5</v>
      </c>
      <c r="R122" s="418" t="str">
        <f>'Age-Level'!C77</f>
        <v>Discuss bullying with your Girl Scout</v>
      </c>
      <c r="S122" s="384" t="str">
        <f>IF('Age-Level'!R77="A","A","")</f>
        <v/>
      </c>
    </row>
    <row r="123" spans="1:22" x14ac:dyDescent="0.2">
      <c r="A123" s="369">
        <v>4</v>
      </c>
      <c r="B123" s="370" t="str">
        <f>Badges!C367</f>
        <v>Frame it in four panels</v>
      </c>
      <c r="C123" s="371"/>
      <c r="E123" s="369"/>
      <c r="F123" s="370" t="str">
        <f>Badges!C441</f>
        <v>Throw a potluck party</v>
      </c>
      <c r="G123" s="372" t="str">
        <f>IF(Badges!R441="A","A"," ")</f>
        <v xml:space="preserve"> </v>
      </c>
      <c r="I123" s="369">
        <v>1</v>
      </c>
      <c r="J123" s="370" t="str">
        <f>Badges!C517</f>
        <v>Practice budgeting for your values</v>
      </c>
      <c r="K123" s="371"/>
      <c r="Q123" s="392"/>
      <c r="R123" s="392"/>
      <c r="S123" s="362"/>
    </row>
    <row r="124" spans="1:22" x14ac:dyDescent="0.2">
      <c r="A124" s="369"/>
      <c r="B124" s="370" t="str">
        <f>Badges!C368</f>
        <v>Use facial expressions</v>
      </c>
      <c r="C124" s="372" t="str">
        <f>IF(Badges!R368="A","A"," ")</f>
        <v xml:space="preserve"> </v>
      </c>
      <c r="E124" s="369"/>
      <c r="F124" s="370" t="str">
        <f>Badges!C442</f>
        <v>Host a "new cuisine" party</v>
      </c>
      <c r="G124" s="372" t="str">
        <f>IF(Badges!R442="A","A"," ")</f>
        <v xml:space="preserve"> </v>
      </c>
      <c r="I124" s="369"/>
      <c r="J124" s="370" t="str">
        <f>Badges!C518</f>
        <v>Create a team values list</v>
      </c>
      <c r="K124" s="372" t="str">
        <f>IF(Badges!R518="A","A"," ")</f>
        <v xml:space="preserve"> </v>
      </c>
      <c r="Q124" s="575"/>
      <c r="R124" s="576"/>
      <c r="S124" s="576"/>
    </row>
    <row r="125" spans="1:22" x14ac:dyDescent="0.2">
      <c r="A125" s="369"/>
      <c r="B125" s="370" t="str">
        <f>Badges!C369</f>
        <v>Use body postures</v>
      </c>
      <c r="C125" s="372" t="str">
        <f>IF(Badges!R369="A","A"," ")</f>
        <v xml:space="preserve"> </v>
      </c>
      <c r="E125" s="369"/>
      <c r="F125" s="370" t="str">
        <f>Badges!C443</f>
        <v>Hold a progressive dinner with</v>
      </c>
      <c r="G125" s="372" t="str">
        <f>IF(Badges!R443="A","A"," ")</f>
        <v xml:space="preserve"> </v>
      </c>
      <c r="I125" s="369"/>
      <c r="J125" s="370" t="str">
        <f>Badges!C519</f>
        <v>Make your own values list</v>
      </c>
      <c r="K125" s="372" t="str">
        <f>IF(Badges!R519="A","A"," ")</f>
        <v xml:space="preserve"> </v>
      </c>
    </row>
    <row r="126" spans="1:22" x14ac:dyDescent="0.2">
      <c r="A126" s="369"/>
      <c r="B126" s="370" t="str">
        <f>Badges!C370</f>
        <v xml:space="preserve">Use both facial expressions and </v>
      </c>
      <c r="C126" s="372" t="str">
        <f>IF(Badges!R370="A","A"," ")</f>
        <v xml:space="preserve"> </v>
      </c>
      <c r="E126" s="583" t="str">
        <f>Badges!B446</f>
        <v>Cadette First Aid</v>
      </c>
      <c r="F126" s="584"/>
      <c r="G126" s="584"/>
      <c r="I126" s="369"/>
      <c r="J126" s="370" t="str">
        <f>Badges!C520</f>
        <v>Find out how other people budget to</v>
      </c>
      <c r="K126" s="372" t="str">
        <f>IF(Badges!R520="A","A"," ")</f>
        <v xml:space="preserve"> </v>
      </c>
    </row>
    <row r="127" spans="1:22" x14ac:dyDescent="0.2">
      <c r="A127" s="369">
        <v>5</v>
      </c>
      <c r="B127" s="370" t="str">
        <f>Badges!C371</f>
        <v>Add the words</v>
      </c>
      <c r="C127" s="371"/>
      <c r="E127" s="369">
        <v>1</v>
      </c>
      <c r="F127" s="370" t="str">
        <f>Badges!C447</f>
        <v>Understand how to care for younger</v>
      </c>
      <c r="G127" s="371"/>
      <c r="I127" s="369">
        <v>2</v>
      </c>
      <c r="J127" s="370" t="str">
        <f>Badges!C521</f>
        <v>Learn to track your spending</v>
      </c>
      <c r="K127" s="371"/>
    </row>
    <row r="128" spans="1:22" x14ac:dyDescent="0.2">
      <c r="A128" s="369"/>
      <c r="B128" s="370" t="str">
        <f>Badges!C372</f>
        <v>Add some dialogue</v>
      </c>
      <c r="C128" s="372" t="str">
        <f>IF(Badges!R372="A","A"," ")</f>
        <v xml:space="preserve"> </v>
      </c>
      <c r="E128" s="369"/>
      <c r="F128" s="370" t="str">
        <f>Badges!C448</f>
        <v>Take a babysitting class</v>
      </c>
      <c r="G128" s="372" t="str">
        <f>IF(Badges!R448="A","A"," ")</f>
        <v xml:space="preserve"> </v>
      </c>
      <c r="I128" s="369"/>
      <c r="J128" s="370" t="str">
        <f>Badges!C522</f>
        <v>Get on the "write" track</v>
      </c>
      <c r="K128" s="372" t="str">
        <f>IF(Badges!R522="A","A"," ")</f>
        <v xml:space="preserve"> </v>
      </c>
    </row>
    <row r="129" spans="1:19" x14ac:dyDescent="0.2">
      <c r="A129" s="369"/>
      <c r="B129" s="370" t="str">
        <f>Badges!C373</f>
        <v>Add thought bubbles</v>
      </c>
      <c r="C129" s="372" t="str">
        <f>IF(Badges!R373="A","A"," ")</f>
        <v xml:space="preserve"> </v>
      </c>
      <c r="E129" s="369"/>
      <c r="F129" s="370" t="str">
        <f>Badges!C449</f>
        <v>Ask a medical professional</v>
      </c>
      <c r="G129" s="372" t="str">
        <f>IF(Badges!R449="A","A"," ")</f>
        <v xml:space="preserve"> </v>
      </c>
      <c r="I129" s="369"/>
      <c r="J129" s="370" t="str">
        <f>Badges!C523</f>
        <v>Spot spending habits</v>
      </c>
      <c r="K129" s="372" t="str">
        <f>IF(Badges!R523="A","A"," ")</f>
        <v xml:space="preserve"> </v>
      </c>
    </row>
    <row r="130" spans="1:19" x14ac:dyDescent="0.2">
      <c r="A130" s="369"/>
      <c r="B130" s="370" t="str">
        <f>Badges!C374</f>
        <v>Run a narrative in separate</v>
      </c>
      <c r="C130" s="372" t="str">
        <f>IF(Badges!R374="A","A"," ")</f>
        <v xml:space="preserve"> </v>
      </c>
      <c r="E130" s="369"/>
      <c r="F130" s="370" t="str">
        <f>Badges!C450</f>
        <v>Talk to child care professionals</v>
      </c>
      <c r="G130" s="372" t="str">
        <f>IF(Badges!R450="A","A"," ")</f>
        <v xml:space="preserve"> </v>
      </c>
      <c r="I130" s="369"/>
      <c r="J130" s="370" t="str">
        <f>Badges!C524</f>
        <v>Pretend you're a psychologist</v>
      </c>
      <c r="K130" s="372" t="str">
        <f>IF(Badges!R524="A","A"," ")</f>
        <v xml:space="preserve"> </v>
      </c>
    </row>
    <row r="131" spans="1:19" x14ac:dyDescent="0.2">
      <c r="A131" s="583" t="str">
        <f>Badges!B377</f>
        <v>Good Sportsmanship</v>
      </c>
      <c r="B131" s="584"/>
      <c r="C131" s="584"/>
      <c r="E131" s="369">
        <v>2</v>
      </c>
      <c r="F131" s="370" t="str">
        <f>Badges!C451</f>
        <v>Know how to use everything in a</v>
      </c>
      <c r="G131" s="371"/>
      <c r="I131" s="369">
        <v>3</v>
      </c>
      <c r="J131" s="370" t="str">
        <f>Badges!C525</f>
        <v>Find out about different ways to save</v>
      </c>
      <c r="K131" s="371"/>
    </row>
    <row r="132" spans="1:19" x14ac:dyDescent="0.2">
      <c r="A132" s="369">
        <v>1</v>
      </c>
      <c r="B132" s="370" t="str">
        <f>Badges!C378</f>
        <v>Create your own definition of</v>
      </c>
      <c r="C132" s="371"/>
      <c r="E132" s="369"/>
      <c r="F132" s="370" t="str">
        <f>Badges!C452</f>
        <v>Talk to a medical professional</v>
      </c>
      <c r="G132" s="372" t="str">
        <f>IF(Badges!R452="A","A"," ")</f>
        <v xml:space="preserve"> </v>
      </c>
      <c r="I132" s="369"/>
      <c r="J132" s="370" t="str">
        <f>Badges!C526</f>
        <v>Do field research</v>
      </c>
      <c r="K132" s="372" t="str">
        <f>IF(Badges!R526="A","A"," ")</f>
        <v xml:space="preserve"> </v>
      </c>
    </row>
    <row r="133" spans="1:19" x14ac:dyDescent="0.2">
      <c r="A133" s="369"/>
      <c r="B133" s="370" t="str">
        <f>Badges!C379</f>
        <v>Go to a sports event</v>
      </c>
      <c r="C133" s="372" t="str">
        <f>IF(Badges!R379="A","A"," ")</f>
        <v xml:space="preserve"> </v>
      </c>
      <c r="E133" s="369"/>
      <c r="F133" s="370" t="str">
        <f>Badges!C453</f>
        <v>Take a course</v>
      </c>
      <c r="G133" s="372" t="str">
        <f>IF(Badges!R453="A","A"," ")</f>
        <v xml:space="preserve"> </v>
      </c>
      <c r="I133" s="369"/>
      <c r="J133" s="370" t="str">
        <f>Badges!C527</f>
        <v>Let money talk</v>
      </c>
      <c r="K133" s="372" t="str">
        <f>IF(Badges!R527="A","A"," ")</f>
        <v xml:space="preserve"> </v>
      </c>
    </row>
    <row r="134" spans="1:19" x14ac:dyDescent="0.2">
      <c r="A134" s="369"/>
      <c r="B134" s="370" t="str">
        <f>Badges!C380</f>
        <v>Watch a sports series</v>
      </c>
      <c r="C134" s="372" t="str">
        <f>IF(Badges!R380="A","A"," ")</f>
        <v xml:space="preserve"> </v>
      </c>
      <c r="E134" s="369"/>
      <c r="F134" s="370" t="str">
        <f>Badges!C454</f>
        <v>Talk to an emergency responder</v>
      </c>
      <c r="G134" s="372" t="str">
        <f>IF(Badges!R454="A","A"," ")</f>
        <v xml:space="preserve"> </v>
      </c>
      <c r="I134" s="369"/>
      <c r="J134" s="370" t="str">
        <f>Badges!C528</f>
        <v>Hit the books</v>
      </c>
      <c r="K134" s="372" t="str">
        <f>IF(Badges!R528="A","A"," ")</f>
        <v xml:space="preserve"> </v>
      </c>
    </row>
    <row r="135" spans="1:19" x14ac:dyDescent="0.2">
      <c r="A135" s="369"/>
      <c r="B135" s="370" t="str">
        <f>Badges!C381</f>
        <v>Head to the Web</v>
      </c>
      <c r="C135" s="372" t="str">
        <f>IF(Badges!R381="A","A"," ")</f>
        <v xml:space="preserve"> </v>
      </c>
      <c r="E135" s="369">
        <v>3</v>
      </c>
      <c r="F135" s="370" t="str">
        <f>Badges!C455</f>
        <v>Find out how to prevent serious</v>
      </c>
      <c r="G135" s="371"/>
      <c r="I135" s="369">
        <v>4</v>
      </c>
      <c r="J135" s="370" t="str">
        <f>Badges!C529</f>
        <v>Explore different ways to give</v>
      </c>
      <c r="K135" s="371"/>
    </row>
    <row r="136" spans="1:19" x14ac:dyDescent="0.2">
      <c r="A136" s="369">
        <v>2</v>
      </c>
      <c r="B136" s="370" t="str">
        <f>Badges!C382</f>
        <v>Be a good competitor</v>
      </c>
      <c r="C136" s="371"/>
      <c r="E136" s="369"/>
      <c r="F136" s="370" t="str">
        <f>Badges!C456</f>
        <v>Talk to first aiders</v>
      </c>
      <c r="G136" s="372" t="str">
        <f>IF(Badges!R456="A","A"," ")</f>
        <v xml:space="preserve"> </v>
      </c>
      <c r="I136" s="369"/>
      <c r="J136" s="370" t="str">
        <f>Badges!C530</f>
        <v>Lead with your heart</v>
      </c>
      <c r="K136" s="372" t="str">
        <f>IF(Badges!R530="A","A"," ")</f>
        <v xml:space="preserve"> </v>
      </c>
    </row>
    <row r="137" spans="1:19" x14ac:dyDescent="0.2">
      <c r="A137" s="369"/>
      <c r="B137" s="370" t="str">
        <f>Badges!C383</f>
        <v>Make an illustrated quote book</v>
      </c>
      <c r="C137" s="372" t="str">
        <f>IF(Badges!R383="A","A"," ")</f>
        <v xml:space="preserve"> </v>
      </c>
      <c r="E137" s="369"/>
      <c r="F137" s="370" t="str">
        <f>Badges!C457</f>
        <v>Ask a wilderness expert</v>
      </c>
      <c r="G137" s="372" t="str">
        <f>IF(Badges!R457="A","A"," ")</f>
        <v xml:space="preserve"> </v>
      </c>
      <c r="I137" s="369"/>
      <c r="J137" s="370" t="str">
        <f>Badges!C531</f>
        <v>Team up with others</v>
      </c>
      <c r="K137" s="372" t="str">
        <f>IF(Badges!R531="A","A"," ")</f>
        <v xml:space="preserve"> </v>
      </c>
    </row>
    <row r="138" spans="1:19" x14ac:dyDescent="0.2">
      <c r="A138" s="369"/>
      <c r="B138" s="370" t="str">
        <f>Badges!C384</f>
        <v>Talk to an athletic director, coach</v>
      </c>
      <c r="C138" s="372" t="str">
        <f>IF(Badges!R384="A","A"," ")</f>
        <v xml:space="preserve"> </v>
      </c>
      <c r="E138" s="369"/>
      <c r="F138" s="370" t="str">
        <f>Badges!C458</f>
        <v>Find out about common injuries</v>
      </c>
      <c r="G138" s="372" t="str">
        <f>IF(Badges!R458="A","A"," ")</f>
        <v xml:space="preserve"> </v>
      </c>
      <c r="I138" s="369"/>
      <c r="J138" s="370" t="str">
        <f>Badges!C532</f>
        <v>Learn from a professional</v>
      </c>
      <c r="K138" s="372" t="str">
        <f>IF(Badges!R532="A","A"," ")</f>
        <v xml:space="preserve"> </v>
      </c>
    </row>
    <row r="139" spans="1:19" x14ac:dyDescent="0.2">
      <c r="A139" s="369"/>
      <c r="B139" s="370" t="str">
        <f>Badges!C385</f>
        <v>Get a biography of a female athlete</v>
      </c>
      <c r="C139" s="372" t="str">
        <f>IF(Badges!R385="A","A"," ")</f>
        <v xml:space="preserve"> </v>
      </c>
      <c r="E139" s="416"/>
      <c r="F139" s="417"/>
      <c r="G139" s="425"/>
      <c r="H139" s="376"/>
      <c r="I139" s="416"/>
      <c r="J139" s="417"/>
      <c r="K139" s="425"/>
      <c r="L139" s="376"/>
      <c r="M139" s="376"/>
    </row>
    <row r="140" spans="1:19" ht="23.25" x14ac:dyDescent="0.35">
      <c r="A140" s="599" t="str">
        <f ca="1">MID(CELL("filename",A78),FIND(IF(ISERROR(FIND("]",CELL("filename",A78))),"$","]"),CELL("filename",A78))+1,256)</f>
        <v>Cadette 15</v>
      </c>
      <c r="B140" s="599"/>
      <c r="C140" s="599"/>
      <c r="E140" s="578" t="s">
        <v>62</v>
      </c>
      <c r="F140" s="585"/>
      <c r="G140" s="585"/>
      <c r="H140" s="376"/>
      <c r="I140" s="577" t="s">
        <v>148</v>
      </c>
      <c r="J140" s="577"/>
      <c r="K140" s="577"/>
      <c r="L140" s="376"/>
      <c r="M140" s="600" t="s">
        <v>148</v>
      </c>
      <c r="N140" s="601"/>
      <c r="O140" s="602"/>
      <c r="Q140" s="600" t="s">
        <v>148</v>
      </c>
      <c r="R140" s="601"/>
      <c r="S140" s="602"/>
    </row>
    <row r="141" spans="1:19" x14ac:dyDescent="0.2">
      <c r="A141" s="364"/>
      <c r="B141" s="365"/>
      <c r="C141" s="366" t="s">
        <v>29</v>
      </c>
      <c r="E141" s="588" t="str">
        <f>'Fun Patches'!C5</f>
        <v>&lt;LIST PATCH HERE&gt;</v>
      </c>
      <c r="F141" s="589"/>
      <c r="G141" s="372" t="str">
        <f>IF('Fun Patches'!R5="A","A"," ")</f>
        <v xml:space="preserve"> </v>
      </c>
      <c r="H141" s="376"/>
      <c r="I141" s="380" t="str">
        <f>'Council Own'!B6</f>
        <v>&lt;&lt;List Badge Here&gt;&gt;</v>
      </c>
      <c r="J141" s="380"/>
      <c r="K141" s="380"/>
      <c r="L141" s="376"/>
      <c r="M141" s="380" t="str">
        <f>'Council Own'!B54</f>
        <v>&lt;&lt;List Badge Here&gt;&gt;</v>
      </c>
      <c r="N141" s="380"/>
      <c r="O141" s="380"/>
      <c r="Q141" s="380" t="str">
        <f>'Council Own'!B102</f>
        <v>&lt;&lt;List Badge Here&gt;&gt;</v>
      </c>
      <c r="R141" s="380"/>
      <c r="S141" s="380"/>
    </row>
    <row r="142" spans="1:19" x14ac:dyDescent="0.2">
      <c r="A142" s="590" t="s">
        <v>148</v>
      </c>
      <c r="B142" s="591"/>
      <c r="C142" s="592"/>
      <c r="E142" s="586" t="str">
        <f>'Fun Patches'!C6</f>
        <v>&lt;LIST PATCH HERE&gt;</v>
      </c>
      <c r="F142" s="587"/>
      <c r="G142" s="379" t="str">
        <f>IF('Fun Patches'!R6="A","A"," ")</f>
        <v xml:space="preserve"> </v>
      </c>
      <c r="H142" s="376"/>
      <c r="I142" s="369">
        <v>1</v>
      </c>
      <c r="J142" s="418" t="str">
        <f>'Council Own'!C7</f>
        <v>Discover Savannah GA</v>
      </c>
      <c r="K142" s="379" t="str">
        <f>IF('Council Own'!R7="A","A"," ")</f>
        <v xml:space="preserve"> </v>
      </c>
      <c r="L142" s="376"/>
      <c r="M142" s="369">
        <v>1</v>
      </c>
      <c r="N142" s="418" t="str">
        <f>'Council Own'!C55</f>
        <v>&lt;List Requirement Here&gt;</v>
      </c>
      <c r="O142" s="379" t="str">
        <f>IF('Council Own'!R55="A","A"," ")</f>
        <v xml:space="preserve"> </v>
      </c>
      <c r="Q142" s="369">
        <v>1</v>
      </c>
      <c r="R142" s="418" t="str">
        <f>'Council Own'!C103</f>
        <v>&lt;List Requirement Here&gt;</v>
      </c>
      <c r="S142" s="379" t="str">
        <f>IF('Council Own'!R103="A","A"," ")</f>
        <v xml:space="preserve"> </v>
      </c>
    </row>
    <row r="143" spans="1:19" x14ac:dyDescent="0.2">
      <c r="A143" s="593" t="str">
        <f>'Council Own'!B6</f>
        <v>&lt;&lt;List Badge Here&gt;&gt;</v>
      </c>
      <c r="B143" s="594"/>
      <c r="C143" s="374" t="str">
        <f>IF('Council Own'!R28="C","C",IF('Council Own'!R28="P","P",""))</f>
        <v/>
      </c>
      <c r="E143" s="586" t="str">
        <f>'Fun Patches'!C7</f>
        <v>&lt;LIST PATCH HERE&gt;</v>
      </c>
      <c r="F143" s="587"/>
      <c r="G143" s="379" t="str">
        <f>IF('Fun Patches'!R7="A","A"," ")</f>
        <v xml:space="preserve"> </v>
      </c>
      <c r="H143" s="376"/>
      <c r="I143" s="369"/>
      <c r="J143" s="418" t="str">
        <f>'Council Own'!C8</f>
        <v>&lt;List Requirement Here&gt;</v>
      </c>
      <c r="K143" s="379" t="str">
        <f>IF('Council Own'!R8="A","A"," ")</f>
        <v xml:space="preserve"> </v>
      </c>
      <c r="L143" s="376"/>
      <c r="M143" s="369"/>
      <c r="N143" s="418" t="str">
        <f>'Council Own'!C56</f>
        <v>&lt;List Requirement Here&gt;</v>
      </c>
      <c r="O143" s="379" t="str">
        <f>IF('Council Own'!R56="A","A"," ")</f>
        <v xml:space="preserve"> </v>
      </c>
      <c r="Q143" s="369"/>
      <c r="R143" s="418" t="str">
        <f>'Council Own'!C104</f>
        <v>&lt;List Requirement Here&gt;</v>
      </c>
      <c r="S143" s="379" t="str">
        <f>IF('Council Own'!R104="A","A"," ")</f>
        <v xml:space="preserve"> </v>
      </c>
    </row>
    <row r="144" spans="1:19" x14ac:dyDescent="0.2">
      <c r="A144" s="593" t="str">
        <f>'Council Own'!B30</f>
        <v>&lt;&lt;List Badge Here&gt;&gt;</v>
      </c>
      <c r="B144" s="594"/>
      <c r="C144" s="374" t="str">
        <f>IF('Council Own'!R52="C","C",IF('Council Own'!R52="P","P",""))</f>
        <v/>
      </c>
      <c r="E144" s="586" t="str">
        <f>'Fun Patches'!C8</f>
        <v>&lt;LIST PATCH HERE&gt;</v>
      </c>
      <c r="F144" s="587"/>
      <c r="G144" s="379" t="str">
        <f>IF('Fun Patches'!R8="A","A"," ")</f>
        <v xml:space="preserve"> </v>
      </c>
      <c r="H144" s="376"/>
      <c r="I144" s="369"/>
      <c r="J144" s="418" t="str">
        <f>'Council Own'!C9</f>
        <v>&lt;List Requirement Here&gt;</v>
      </c>
      <c r="K144" s="379" t="str">
        <f>IF('Council Own'!R9="A","A"," ")</f>
        <v xml:space="preserve"> </v>
      </c>
      <c r="L144" s="376"/>
      <c r="M144" s="369"/>
      <c r="N144" s="418" t="str">
        <f>'Council Own'!C57</f>
        <v>&lt;List Requirement Here&gt;</v>
      </c>
      <c r="O144" s="379" t="str">
        <f>IF('Council Own'!R57="A","A"," ")</f>
        <v xml:space="preserve"> </v>
      </c>
      <c r="Q144" s="369"/>
      <c r="R144" s="418" t="str">
        <f>'Council Own'!C105</f>
        <v>&lt;List Requirement Here&gt;</v>
      </c>
      <c r="S144" s="379" t="str">
        <f>IF('Council Own'!R105="A","A"," ")</f>
        <v xml:space="preserve"> </v>
      </c>
    </row>
    <row r="145" spans="1:19" x14ac:dyDescent="0.2">
      <c r="A145" s="593" t="str">
        <f>'Council Own'!B54</f>
        <v>&lt;&lt;List Badge Here&gt;&gt;</v>
      </c>
      <c r="B145" s="594"/>
      <c r="C145" s="374" t="str">
        <f>IF('Council Own'!R76="C","C",IF('Council Own'!R76="P","P",""))</f>
        <v/>
      </c>
      <c r="E145" s="586" t="str">
        <f>'Fun Patches'!C9</f>
        <v>&lt;LIST PATCH HERE&gt;</v>
      </c>
      <c r="F145" s="587"/>
      <c r="G145" s="379" t="str">
        <f>IF('Fun Patches'!R9="A","A"," ")</f>
        <v xml:space="preserve"> </v>
      </c>
      <c r="H145" s="376"/>
      <c r="I145" s="369"/>
      <c r="J145" s="418" t="str">
        <f>'Council Own'!C10</f>
        <v>&lt;List Requirement Here&gt;</v>
      </c>
      <c r="K145" s="379" t="str">
        <f>IF('Council Own'!R10="A","A"," ")</f>
        <v xml:space="preserve"> </v>
      </c>
      <c r="L145" s="376"/>
      <c r="M145" s="369"/>
      <c r="N145" s="418" t="str">
        <f>'Council Own'!C58</f>
        <v>&lt;List Requirement Here&gt;</v>
      </c>
      <c r="O145" s="379" t="str">
        <f>IF('Council Own'!R58="A","A"," ")</f>
        <v xml:space="preserve"> </v>
      </c>
      <c r="Q145" s="369"/>
      <c r="R145" s="418" t="str">
        <f>'Council Own'!C106</f>
        <v>&lt;List Requirement Here&gt;</v>
      </c>
      <c r="S145" s="379" t="str">
        <f>IF('Council Own'!R106="A","A"," ")</f>
        <v xml:space="preserve"> </v>
      </c>
    </row>
    <row r="146" spans="1:19" x14ac:dyDescent="0.2">
      <c r="A146" s="593" t="str">
        <f>'Council Own'!B78</f>
        <v>&lt;&lt;List Badge Here&gt;&gt;</v>
      </c>
      <c r="B146" s="594"/>
      <c r="C146" s="374" t="str">
        <f>IF('Council Own'!R100="C","C",IF('Council Own'!R100="P","P",""))</f>
        <v/>
      </c>
      <c r="E146" s="586" t="str">
        <f>'Fun Patches'!C10</f>
        <v>&lt;LIST PATCH HERE&gt;</v>
      </c>
      <c r="F146" s="587"/>
      <c r="G146" s="379" t="str">
        <f>IF('Fun Patches'!R10="A","A"," ")</f>
        <v xml:space="preserve"> </v>
      </c>
      <c r="I146" s="369">
        <v>2</v>
      </c>
      <c r="J146" s="418" t="str">
        <f>'Council Own'!C11</f>
        <v>&lt;List Requirement Here&gt;</v>
      </c>
      <c r="K146" s="379" t="str">
        <f>IF('Council Own'!R11="A","A"," ")</f>
        <v xml:space="preserve"> </v>
      </c>
      <c r="M146" s="369">
        <v>2</v>
      </c>
      <c r="N146" s="418" t="str">
        <f>'Council Own'!C59</f>
        <v>&lt;List Requirement Here&gt;</v>
      </c>
      <c r="O146" s="379" t="str">
        <f>IF('Council Own'!R59="A","A"," ")</f>
        <v xml:space="preserve"> </v>
      </c>
      <c r="Q146" s="369">
        <v>2</v>
      </c>
      <c r="R146" s="418" t="str">
        <f>'Council Own'!C107</f>
        <v>&lt;List Requirement Here&gt;</v>
      </c>
      <c r="S146" s="379" t="str">
        <f>IF('Council Own'!R107="A","A"," ")</f>
        <v xml:space="preserve"> </v>
      </c>
    </row>
    <row r="147" spans="1:19" ht="12.75" customHeight="1" x14ac:dyDescent="0.2">
      <c r="A147" s="593" t="str">
        <f>'Council Own'!B102</f>
        <v>&lt;&lt;List Badge Here&gt;&gt;</v>
      </c>
      <c r="B147" s="594"/>
      <c r="C147" s="374" t="str">
        <f>IF('Council Own'!R124="C","C",IF('Council Own'!R124="P","P",""))</f>
        <v/>
      </c>
      <c r="E147" s="586" t="str">
        <f>'Fun Patches'!C11</f>
        <v>&lt;LIST PATCH HERE&gt;</v>
      </c>
      <c r="F147" s="587"/>
      <c r="G147" s="379" t="str">
        <f>IF('Fun Patches'!R11="A","A"," ")</f>
        <v xml:space="preserve"> </v>
      </c>
      <c r="I147" s="369"/>
      <c r="J147" s="418" t="str">
        <f>'Council Own'!C12</f>
        <v>&lt;List Requirement Here&gt;</v>
      </c>
      <c r="K147" s="379" t="str">
        <f>IF('Council Own'!R12="A","A"," ")</f>
        <v xml:space="preserve"> </v>
      </c>
      <c r="M147" s="369"/>
      <c r="N147" s="418" t="str">
        <f>'Council Own'!C60</f>
        <v>&lt;List Requirement Here&gt;</v>
      </c>
      <c r="O147" s="379" t="str">
        <f>IF('Council Own'!R60="A","A"," ")</f>
        <v xml:space="preserve"> </v>
      </c>
      <c r="Q147" s="369"/>
      <c r="R147" s="418" t="str">
        <f>'Council Own'!C108</f>
        <v>&lt;List Requirement Here&gt;</v>
      </c>
      <c r="S147" s="379" t="str">
        <f>IF('Council Own'!R108="A","A"," ")</f>
        <v xml:space="preserve"> </v>
      </c>
    </row>
    <row r="148" spans="1:19" ht="12.75" customHeight="1" x14ac:dyDescent="0.2">
      <c r="A148" s="593" t="str">
        <f>'Council Own'!B126</f>
        <v>&lt;&lt;List Badge Here&gt;&gt;</v>
      </c>
      <c r="B148" s="594"/>
      <c r="C148" s="374" t="str">
        <f>IF('Council Own'!R148="C","C",IF('Council Own'!R148="P","P",""))</f>
        <v/>
      </c>
      <c r="E148" s="586" t="str">
        <f>'Fun Patches'!C12</f>
        <v>&lt;LIST PATCH HERE&gt;</v>
      </c>
      <c r="F148" s="587"/>
      <c r="G148" s="379" t="str">
        <f>IF('Fun Patches'!R12="A","A"," ")</f>
        <v xml:space="preserve"> </v>
      </c>
      <c r="I148" s="369"/>
      <c r="J148" s="418" t="str">
        <f>'Council Own'!C13</f>
        <v>&lt;List Requirement Here&gt;</v>
      </c>
      <c r="K148" s="379" t="str">
        <f>IF('Council Own'!R13="A","A"," ")</f>
        <v xml:space="preserve"> </v>
      </c>
      <c r="M148" s="369"/>
      <c r="N148" s="418" t="str">
        <f>'Council Own'!C61</f>
        <v>&lt;List Requirement Here&gt;</v>
      </c>
      <c r="O148" s="379" t="str">
        <f>IF('Council Own'!R61="A","A"," ")</f>
        <v xml:space="preserve"> </v>
      </c>
      <c r="Q148" s="369"/>
      <c r="R148" s="418" t="str">
        <f>'Council Own'!C109</f>
        <v>&lt;List Requirement Here&gt;</v>
      </c>
      <c r="S148" s="379" t="str">
        <f>IF('Council Own'!R109="A","A"," ")</f>
        <v xml:space="preserve"> </v>
      </c>
    </row>
    <row r="149" spans="1:19" x14ac:dyDescent="0.2">
      <c r="E149" s="586" t="str">
        <f>'Fun Patches'!C13</f>
        <v>&lt;LIST PATCH HERE&gt;</v>
      </c>
      <c r="F149" s="587"/>
      <c r="G149" s="379" t="str">
        <f>IF('Fun Patches'!R13="A","A"," ")</f>
        <v xml:space="preserve"> </v>
      </c>
      <c r="I149" s="369"/>
      <c r="J149" s="418" t="str">
        <f>'Council Own'!C14</f>
        <v>&lt;List Requirement Here&gt;</v>
      </c>
      <c r="K149" s="379" t="str">
        <f>IF('Council Own'!R14="A","A"," ")</f>
        <v xml:space="preserve"> </v>
      </c>
      <c r="M149" s="369"/>
      <c r="N149" s="418" t="str">
        <f>'Council Own'!C62</f>
        <v>&lt;List Requirement Here&gt;</v>
      </c>
      <c r="O149" s="379" t="str">
        <f>IF('Council Own'!R62="A","A"," ")</f>
        <v xml:space="preserve"> </v>
      </c>
      <c r="Q149" s="369"/>
      <c r="R149" s="418" t="str">
        <f>'Council Own'!C110</f>
        <v>&lt;List Requirement Here&gt;</v>
      </c>
      <c r="S149" s="379" t="str">
        <f>IF('Council Own'!R110="A","A"," ")</f>
        <v xml:space="preserve"> </v>
      </c>
    </row>
    <row r="150" spans="1:19" x14ac:dyDescent="0.2">
      <c r="E150" s="586" t="str">
        <f>'Fun Patches'!C14</f>
        <v>&lt;LIST PATCH HERE&gt;</v>
      </c>
      <c r="F150" s="587"/>
      <c r="G150" s="379" t="str">
        <f>IF('Fun Patches'!R14="A","A"," ")</f>
        <v xml:space="preserve"> </v>
      </c>
      <c r="I150" s="369">
        <v>3</v>
      </c>
      <c r="J150" s="418" t="str">
        <f>'Council Own'!C15</f>
        <v>&lt;List Requirement Here&gt;</v>
      </c>
      <c r="K150" s="379" t="str">
        <f>IF('Council Own'!R15="A","A"," ")</f>
        <v xml:space="preserve"> </v>
      </c>
      <c r="M150" s="369">
        <v>3</v>
      </c>
      <c r="N150" s="418" t="str">
        <f>'Council Own'!C63</f>
        <v>&lt;List Requirement Here&gt;</v>
      </c>
      <c r="O150" s="379" t="str">
        <f>IF('Council Own'!R63="A","A"," ")</f>
        <v xml:space="preserve"> </v>
      </c>
      <c r="Q150" s="369">
        <v>3</v>
      </c>
      <c r="R150" s="418" t="str">
        <f>'Council Own'!C111</f>
        <v>&lt;List Requirement Here&gt;</v>
      </c>
      <c r="S150" s="379" t="str">
        <f>IF('Council Own'!R111="A","A"," ")</f>
        <v xml:space="preserve"> </v>
      </c>
    </row>
    <row r="151" spans="1:19" x14ac:dyDescent="0.2">
      <c r="E151" s="586" t="str">
        <f>'Fun Patches'!C15</f>
        <v>&lt;LIST PATCH HERE&gt;</v>
      </c>
      <c r="F151" s="587"/>
      <c r="G151" s="379" t="str">
        <f>IF('Fun Patches'!R15="A","A"," ")</f>
        <v xml:space="preserve"> </v>
      </c>
      <c r="I151" s="369"/>
      <c r="J151" s="418" t="str">
        <f>'Council Own'!C16</f>
        <v>&lt;List Requirement Here&gt;</v>
      </c>
      <c r="K151" s="379" t="str">
        <f>IF('Council Own'!R16="A","A"," ")</f>
        <v xml:space="preserve"> </v>
      </c>
      <c r="M151" s="369"/>
      <c r="N151" s="418" t="str">
        <f>'Council Own'!C64</f>
        <v>&lt;List Requirement Here&gt;</v>
      </c>
      <c r="O151" s="379" t="str">
        <f>IF('Council Own'!R64="A","A"," ")</f>
        <v xml:space="preserve"> </v>
      </c>
      <c r="Q151" s="369"/>
      <c r="R151" s="418" t="str">
        <f>'Council Own'!C112</f>
        <v>&lt;List Requirement Here&gt;</v>
      </c>
      <c r="S151" s="379" t="str">
        <f>IF('Council Own'!R112="A","A"," ")</f>
        <v xml:space="preserve"> </v>
      </c>
    </row>
    <row r="152" spans="1:19" x14ac:dyDescent="0.2">
      <c r="E152" s="586" t="str">
        <f>'Fun Patches'!C16</f>
        <v>&lt;LIST PATCH HERE&gt;</v>
      </c>
      <c r="F152" s="587"/>
      <c r="G152" s="379" t="str">
        <f>IF('Fun Patches'!R16="A","A"," ")</f>
        <v xml:space="preserve"> </v>
      </c>
      <c r="I152" s="369"/>
      <c r="J152" s="418" t="str">
        <f>'Council Own'!C17</f>
        <v>&lt;List Requirement Here&gt;</v>
      </c>
      <c r="K152" s="379" t="str">
        <f>IF('Council Own'!R17="A","A"," ")</f>
        <v xml:space="preserve"> </v>
      </c>
      <c r="M152" s="369"/>
      <c r="N152" s="418" t="str">
        <f>'Council Own'!C65</f>
        <v>&lt;List Requirement Here&gt;</v>
      </c>
      <c r="O152" s="379" t="str">
        <f>IF('Council Own'!R65="A","A"," ")</f>
        <v xml:space="preserve"> </v>
      </c>
      <c r="Q152" s="369"/>
      <c r="R152" s="418" t="str">
        <f>'Council Own'!C113</f>
        <v>&lt;List Requirement Here&gt;</v>
      </c>
      <c r="S152" s="379" t="str">
        <f>IF('Council Own'!R113="A","A"," ")</f>
        <v xml:space="preserve"> </v>
      </c>
    </row>
    <row r="153" spans="1:19" x14ac:dyDescent="0.2">
      <c r="E153" s="588" t="str">
        <f>'Fun Patches'!C17</f>
        <v>&lt;LIST PATCH HERE&gt;</v>
      </c>
      <c r="F153" s="589"/>
      <c r="G153" s="372" t="str">
        <f>IF('Fun Patches'!R17="A","A"," ")</f>
        <v xml:space="preserve"> </v>
      </c>
      <c r="I153" s="369"/>
      <c r="J153" s="418" t="str">
        <f>'Council Own'!C18</f>
        <v>&lt;List Requirement Here&gt;</v>
      </c>
      <c r="K153" s="379" t="str">
        <f>IF('Council Own'!R18="A","A"," ")</f>
        <v xml:space="preserve"> </v>
      </c>
      <c r="M153" s="369"/>
      <c r="N153" s="418" t="str">
        <f>'Council Own'!C66</f>
        <v>&lt;List Requirement Here&gt;</v>
      </c>
      <c r="O153" s="379" t="str">
        <f>IF('Council Own'!R66="A","A"," ")</f>
        <v xml:space="preserve"> </v>
      </c>
      <c r="Q153" s="369"/>
      <c r="R153" s="418" t="str">
        <f>'Council Own'!C114</f>
        <v>&lt;List Requirement Here&gt;</v>
      </c>
      <c r="S153" s="379" t="str">
        <f>IF('Council Own'!R114="A","A"," ")</f>
        <v xml:space="preserve"> </v>
      </c>
    </row>
    <row r="154" spans="1:19" x14ac:dyDescent="0.2">
      <c r="E154" s="586" t="str">
        <f>'Fun Patches'!C18</f>
        <v>&lt;LIST PATCH HERE&gt;</v>
      </c>
      <c r="F154" s="587"/>
      <c r="G154" s="379" t="str">
        <f>IF('Fun Patches'!R18="A","A"," ")</f>
        <v xml:space="preserve"> </v>
      </c>
      <c r="I154" s="369">
        <v>4</v>
      </c>
      <c r="J154" s="418" t="str">
        <f>'Council Own'!C19</f>
        <v>&lt;List Requirement Here&gt;</v>
      </c>
      <c r="K154" s="379" t="str">
        <f>IF('Council Own'!R19="A","A"," ")</f>
        <v xml:space="preserve"> </v>
      </c>
      <c r="M154" s="369">
        <v>4</v>
      </c>
      <c r="N154" s="418" t="str">
        <f>'Council Own'!C67</f>
        <v>&lt;List Requirement Here&gt;</v>
      </c>
      <c r="O154" s="379" t="str">
        <f>IF('Council Own'!R67="A","A"," ")</f>
        <v xml:space="preserve"> </v>
      </c>
      <c r="Q154" s="369">
        <v>4</v>
      </c>
      <c r="R154" s="418" t="str">
        <f>'Council Own'!C115</f>
        <v>&lt;List Requirement Here&gt;</v>
      </c>
      <c r="S154" s="379" t="str">
        <f>IF('Council Own'!R115="A","A"," ")</f>
        <v xml:space="preserve"> </v>
      </c>
    </row>
    <row r="155" spans="1:19" x14ac:dyDescent="0.2">
      <c r="E155" s="586" t="str">
        <f>'Fun Patches'!C19</f>
        <v>&lt;LIST PATCH HERE&gt;</v>
      </c>
      <c r="F155" s="587"/>
      <c r="G155" s="379" t="str">
        <f>IF('Fun Patches'!R19="A","A"," ")</f>
        <v xml:space="preserve"> </v>
      </c>
      <c r="I155" s="369"/>
      <c r="J155" s="418" t="str">
        <f>'Council Own'!C20</f>
        <v>&lt;List Requirement Here&gt;</v>
      </c>
      <c r="K155" s="379" t="str">
        <f>IF('Council Own'!R20="A","A"," ")</f>
        <v xml:space="preserve"> </v>
      </c>
      <c r="M155" s="369"/>
      <c r="N155" s="418" t="str">
        <f>'Council Own'!C68</f>
        <v>&lt;List Requirement Here&gt;</v>
      </c>
      <c r="O155" s="379" t="str">
        <f>IF('Council Own'!R68="A","A"," ")</f>
        <v xml:space="preserve"> </v>
      </c>
      <c r="Q155" s="369"/>
      <c r="R155" s="418" t="str">
        <f>'Council Own'!C116</f>
        <v>&lt;List Requirement Here&gt;</v>
      </c>
      <c r="S155" s="379" t="str">
        <f>IF('Council Own'!R116="A","A"," ")</f>
        <v xml:space="preserve"> </v>
      </c>
    </row>
    <row r="156" spans="1:19" x14ac:dyDescent="0.2">
      <c r="E156" s="586" t="str">
        <f>'Fun Patches'!C20</f>
        <v>&lt;LIST PATCH HERE&gt;</v>
      </c>
      <c r="F156" s="587"/>
      <c r="G156" s="379" t="str">
        <f>IF('Fun Patches'!R20="A","A"," ")</f>
        <v xml:space="preserve"> </v>
      </c>
      <c r="I156" s="369"/>
      <c r="J156" s="418" t="str">
        <f>'Council Own'!C21</f>
        <v>&lt;List Requirement Here&gt;</v>
      </c>
      <c r="K156" s="379" t="str">
        <f>IF('Council Own'!R21="A","A"," ")</f>
        <v xml:space="preserve"> </v>
      </c>
      <c r="M156" s="369"/>
      <c r="N156" s="418" t="str">
        <f>'Council Own'!C69</f>
        <v>&lt;List Requirement Here&gt;</v>
      </c>
      <c r="O156" s="379" t="str">
        <f>IF('Council Own'!R69="A","A"," ")</f>
        <v xml:space="preserve"> </v>
      </c>
      <c r="Q156" s="369"/>
      <c r="R156" s="418" t="str">
        <f>'Council Own'!C117</f>
        <v>&lt;List Requirement Here&gt;</v>
      </c>
      <c r="S156" s="379" t="str">
        <f>IF('Council Own'!R117="A","A"," ")</f>
        <v xml:space="preserve"> </v>
      </c>
    </row>
    <row r="157" spans="1:19" x14ac:dyDescent="0.2">
      <c r="E157" s="586" t="str">
        <f>'Fun Patches'!C21</f>
        <v>&lt;LIST PATCH HERE&gt;</v>
      </c>
      <c r="F157" s="587"/>
      <c r="G157" s="379" t="str">
        <f>IF('Fun Patches'!R21="A","A"," ")</f>
        <v xml:space="preserve"> </v>
      </c>
      <c r="I157" s="369"/>
      <c r="J157" s="418" t="str">
        <f>'Council Own'!C22</f>
        <v>&lt;List Requirement Here&gt;</v>
      </c>
      <c r="K157" s="379" t="str">
        <f>IF('Council Own'!R22="A","A"," ")</f>
        <v xml:space="preserve"> </v>
      </c>
      <c r="M157" s="369"/>
      <c r="N157" s="418" t="str">
        <f>'Council Own'!C70</f>
        <v>&lt;List Requirement Here&gt;</v>
      </c>
      <c r="O157" s="379" t="str">
        <f>IF('Council Own'!R70="A","A"," ")</f>
        <v xml:space="preserve"> </v>
      </c>
      <c r="Q157" s="369"/>
      <c r="R157" s="418" t="str">
        <f>'Council Own'!C118</f>
        <v>&lt;List Requirement Here&gt;</v>
      </c>
      <c r="S157" s="379" t="str">
        <f>IF('Council Own'!R118="A","A"," ")</f>
        <v xml:space="preserve"> </v>
      </c>
    </row>
    <row r="158" spans="1:19" x14ac:dyDescent="0.2">
      <c r="E158" s="586" t="str">
        <f>'Fun Patches'!C22</f>
        <v>&lt;LIST PATCH HERE&gt;</v>
      </c>
      <c r="F158" s="587"/>
      <c r="G158" s="379" t="str">
        <f>IF('Fun Patches'!R22="A","A"," ")</f>
        <v xml:space="preserve"> </v>
      </c>
      <c r="I158" s="369">
        <v>5</v>
      </c>
      <c r="J158" s="418" t="str">
        <f>'Council Own'!C23</f>
        <v>&lt;List Requirement Here&gt;</v>
      </c>
      <c r="K158" s="379" t="str">
        <f>IF('Council Own'!R23="A","A"," ")</f>
        <v xml:space="preserve"> </v>
      </c>
      <c r="M158" s="369">
        <v>5</v>
      </c>
      <c r="N158" s="418" t="str">
        <f>'Council Own'!C71</f>
        <v>&lt;List Requirement Here&gt;</v>
      </c>
      <c r="O158" s="379" t="str">
        <f>IF('Council Own'!R71="A","A"," ")</f>
        <v xml:space="preserve"> </v>
      </c>
      <c r="Q158" s="369">
        <v>5</v>
      </c>
      <c r="R158" s="418" t="str">
        <f>'Council Own'!C119</f>
        <v>&lt;List Requirement Here&gt;</v>
      </c>
      <c r="S158" s="379" t="str">
        <f>IF('Council Own'!R119="A","A"," ")</f>
        <v xml:space="preserve"> </v>
      </c>
    </row>
    <row r="159" spans="1:19" x14ac:dyDescent="0.2">
      <c r="E159" s="586" t="str">
        <f>'Fun Patches'!C23</f>
        <v>&lt;LIST PATCH HERE&gt;</v>
      </c>
      <c r="F159" s="587"/>
      <c r="G159" s="379" t="str">
        <f>IF('Fun Patches'!R23="A","A"," ")</f>
        <v xml:space="preserve"> </v>
      </c>
      <c r="I159" s="369"/>
      <c r="J159" s="418" t="str">
        <f>'Council Own'!C24</f>
        <v>&lt;List Requirement Here&gt;</v>
      </c>
      <c r="K159" s="379" t="str">
        <f>IF('Council Own'!R24="A","A"," ")</f>
        <v xml:space="preserve"> </v>
      </c>
      <c r="M159" s="369"/>
      <c r="N159" s="418" t="str">
        <f>'Council Own'!C72</f>
        <v>&lt;List Requirement Here&gt;</v>
      </c>
      <c r="O159" s="379" t="str">
        <f>IF('Council Own'!R72="A","A"," ")</f>
        <v xml:space="preserve"> </v>
      </c>
      <c r="Q159" s="369"/>
      <c r="R159" s="418" t="str">
        <f>'Council Own'!C120</f>
        <v>&lt;List Requirement Here&gt;</v>
      </c>
      <c r="S159" s="379" t="str">
        <f>IF('Council Own'!R120="A","A"," ")</f>
        <v xml:space="preserve"> </v>
      </c>
    </row>
    <row r="160" spans="1:19" x14ac:dyDescent="0.2">
      <c r="E160" s="586" t="str">
        <f>'Fun Patches'!C24</f>
        <v>&lt;LIST PATCH HERE&gt;</v>
      </c>
      <c r="F160" s="587"/>
      <c r="G160" s="379" t="str">
        <f>IF('Fun Patches'!R24="A","A"," ")</f>
        <v xml:space="preserve"> </v>
      </c>
      <c r="I160" s="369"/>
      <c r="J160" s="418" t="str">
        <f>'Council Own'!C25</f>
        <v>&lt;List Requirement Here&gt;</v>
      </c>
      <c r="K160" s="379" t="str">
        <f>IF('Council Own'!R25="A","A"," ")</f>
        <v xml:space="preserve"> </v>
      </c>
      <c r="M160" s="369"/>
      <c r="N160" s="418" t="str">
        <f>'Council Own'!C73</f>
        <v>&lt;List Requirement Here&gt;</v>
      </c>
      <c r="O160" s="379" t="str">
        <f>IF('Council Own'!R73="A","A"," ")</f>
        <v xml:space="preserve"> </v>
      </c>
      <c r="Q160" s="369"/>
      <c r="R160" s="418" t="str">
        <f>'Council Own'!C121</f>
        <v>&lt;List Requirement Here&gt;</v>
      </c>
      <c r="S160" s="379" t="str">
        <f>IF('Council Own'!R121="A","A"," ")</f>
        <v xml:space="preserve"> </v>
      </c>
    </row>
    <row r="161" spans="5:19" x14ac:dyDescent="0.2">
      <c r="E161" s="586" t="str">
        <f>'Fun Patches'!C25</f>
        <v>&lt;LIST PATCH HERE&gt;</v>
      </c>
      <c r="F161" s="587"/>
      <c r="G161" s="379" t="str">
        <f>IF('Fun Patches'!R25="A","A"," ")</f>
        <v xml:space="preserve"> </v>
      </c>
      <c r="I161" s="369"/>
      <c r="J161" s="418" t="str">
        <f>'Council Own'!C26</f>
        <v>&lt;List Requirement Here&gt;</v>
      </c>
      <c r="K161" s="379" t="str">
        <f>IF('Council Own'!R26="A","A"," ")</f>
        <v xml:space="preserve"> </v>
      </c>
      <c r="M161" s="369"/>
      <c r="N161" s="418" t="str">
        <f>'Council Own'!C74</f>
        <v>&lt;List Requirement Here&gt;</v>
      </c>
      <c r="O161" s="379" t="str">
        <f>IF('Council Own'!R68="A","A"," ")</f>
        <v xml:space="preserve"> </v>
      </c>
      <c r="Q161" s="369"/>
      <c r="R161" s="418" t="str">
        <f>'Council Own'!C122</f>
        <v>&lt;List Requirement Here&gt;</v>
      </c>
      <c r="S161" s="379" t="str">
        <f>IF('Council Own'!R122="A","A"," ")</f>
        <v xml:space="preserve"> </v>
      </c>
    </row>
    <row r="162" spans="5:19" x14ac:dyDescent="0.2">
      <c r="E162" s="586" t="str">
        <f>'Fun Patches'!C26</f>
        <v>&lt;LIST PATCH HERE&gt;</v>
      </c>
      <c r="F162" s="587"/>
      <c r="G162" s="379" t="str">
        <f>IF('Fun Patches'!R26="A","A"," ")</f>
        <v xml:space="preserve"> </v>
      </c>
      <c r="I162" s="380" t="str">
        <f>'Council Own'!B30</f>
        <v>&lt;&lt;List Badge Here&gt;&gt;</v>
      </c>
      <c r="J162" s="380"/>
      <c r="K162" s="380"/>
      <c r="M162" s="380" t="str">
        <f>'Council Own'!B78</f>
        <v>&lt;&lt;List Badge Here&gt;&gt;</v>
      </c>
      <c r="N162" s="380"/>
      <c r="O162" s="380"/>
      <c r="Q162" s="380" t="str">
        <f>'Council Own'!B126</f>
        <v>&lt;&lt;List Badge Here&gt;&gt;</v>
      </c>
      <c r="R162" s="380"/>
      <c r="S162" s="380"/>
    </row>
    <row r="163" spans="5:19" x14ac:dyDescent="0.2">
      <c r="E163" s="586" t="str">
        <f>'Fun Patches'!C27</f>
        <v>&lt;LIST PATCH HERE&gt;</v>
      </c>
      <c r="F163" s="587"/>
      <c r="G163" s="379" t="str">
        <f>IF('Fun Patches'!R27="A","A"," ")</f>
        <v xml:space="preserve"> </v>
      </c>
      <c r="I163" s="369">
        <v>1</v>
      </c>
      <c r="J163" s="418" t="str">
        <f>'Council Own'!C31</f>
        <v>&lt;List Requirement Here&gt;</v>
      </c>
      <c r="K163" s="379" t="str">
        <f>IF('Council Own'!R31="A","A"," ")</f>
        <v xml:space="preserve"> </v>
      </c>
      <c r="M163" s="369">
        <v>1</v>
      </c>
      <c r="N163" s="418" t="str">
        <f>'Council Own'!C79</f>
        <v>&lt;List Requirement Here&gt;</v>
      </c>
      <c r="O163" s="379" t="str">
        <f>IF('Council Own'!R79="A","A"," ")</f>
        <v xml:space="preserve"> </v>
      </c>
      <c r="Q163" s="369">
        <v>1</v>
      </c>
      <c r="R163" s="418" t="str">
        <f>'Council Own'!C127</f>
        <v>&lt;List Requirement Here&gt;</v>
      </c>
      <c r="S163" s="379" t="str">
        <f>IF('Council Own'!R127="A","A"," ")</f>
        <v xml:space="preserve"> </v>
      </c>
    </row>
    <row r="164" spans="5:19" x14ac:dyDescent="0.2">
      <c r="E164" s="586" t="str">
        <f>'Fun Patches'!C28</f>
        <v>&lt;LIST PATCH HERE&gt;</v>
      </c>
      <c r="F164" s="587"/>
      <c r="G164" s="379" t="str">
        <f>IF('Fun Patches'!R28="A","A"," ")</f>
        <v xml:space="preserve"> </v>
      </c>
      <c r="I164" s="369"/>
      <c r="J164" s="418" t="str">
        <f>'Council Own'!C32</f>
        <v>&lt;List Requirement Here&gt;</v>
      </c>
      <c r="K164" s="379" t="str">
        <f>IF('Council Own'!R32="A","A"," ")</f>
        <v xml:space="preserve"> </v>
      </c>
      <c r="M164" s="369"/>
      <c r="N164" s="418" t="str">
        <f>'Council Own'!C80</f>
        <v>&lt;List Requirement Here&gt;</v>
      </c>
      <c r="O164" s="379" t="str">
        <f>IF('Council Own'!R80="A","A"," ")</f>
        <v xml:space="preserve"> </v>
      </c>
      <c r="Q164" s="369"/>
      <c r="R164" s="418" t="str">
        <f>'Council Own'!C128</f>
        <v>&lt;List Requirement Here&gt;</v>
      </c>
      <c r="S164" s="379" t="str">
        <f>IF('Council Own'!R128="A","A"," ")</f>
        <v xml:space="preserve"> </v>
      </c>
    </row>
    <row r="165" spans="5:19" x14ac:dyDescent="0.2">
      <c r="E165" s="586" t="str">
        <f>'Fun Patches'!C29</f>
        <v>&lt;LIST PATCH HERE&gt;</v>
      </c>
      <c r="F165" s="587"/>
      <c r="G165" s="379" t="str">
        <f>IF('Fun Patches'!R29="A","A"," ")</f>
        <v xml:space="preserve"> </v>
      </c>
      <c r="I165" s="369"/>
      <c r="J165" s="418" t="str">
        <f>'Council Own'!C33</f>
        <v>&lt;List Requirement Here&gt;</v>
      </c>
      <c r="K165" s="379" t="str">
        <f>IF('Council Own'!R33="A","A"," ")</f>
        <v xml:space="preserve"> </v>
      </c>
      <c r="M165" s="369"/>
      <c r="N165" s="418" t="str">
        <f>'Council Own'!C81</f>
        <v>&lt;List Requirement Here&gt;</v>
      </c>
      <c r="O165" s="379" t="str">
        <f>IF('Council Own'!R81="A","A"," ")</f>
        <v xml:space="preserve"> </v>
      </c>
      <c r="Q165" s="369"/>
      <c r="R165" s="418" t="str">
        <f>'Council Own'!C129</f>
        <v>&lt;List Requirement Here&gt;</v>
      </c>
      <c r="S165" s="379" t="str">
        <f>IF('Council Own'!R129="A","A"," ")</f>
        <v xml:space="preserve"> </v>
      </c>
    </row>
    <row r="166" spans="5:19" x14ac:dyDescent="0.2">
      <c r="E166" s="586" t="str">
        <f>'Fun Patches'!C30</f>
        <v>&lt;LIST PATCH HERE&gt;</v>
      </c>
      <c r="F166" s="587"/>
      <c r="G166" s="379" t="str">
        <f>IF('Fun Patches'!R30="A","A"," ")</f>
        <v xml:space="preserve"> </v>
      </c>
      <c r="I166" s="369"/>
      <c r="J166" s="418" t="str">
        <f>'Council Own'!C34</f>
        <v>&lt;List Requirement Here&gt;</v>
      </c>
      <c r="K166" s="379" t="str">
        <f>IF('Council Own'!R34="A","A"," ")</f>
        <v xml:space="preserve"> </v>
      </c>
      <c r="M166" s="369"/>
      <c r="N166" s="418" t="str">
        <f>'Council Own'!C82</f>
        <v>&lt;List Requirement Here&gt;</v>
      </c>
      <c r="O166" s="379" t="str">
        <f>IF('Council Own'!R82="A","A"," ")</f>
        <v xml:space="preserve"> </v>
      </c>
      <c r="Q166" s="369"/>
      <c r="R166" s="418" t="str">
        <f>'Council Own'!C130</f>
        <v>&lt;List Requirement Here&gt;</v>
      </c>
      <c r="S166" s="379" t="str">
        <f>IF('Council Own'!R130="A","A"," ")</f>
        <v xml:space="preserve"> </v>
      </c>
    </row>
    <row r="167" spans="5:19" x14ac:dyDescent="0.2">
      <c r="E167" s="586" t="str">
        <f>'Fun Patches'!C31</f>
        <v>&lt;LIST PATCH HERE&gt;</v>
      </c>
      <c r="F167" s="587"/>
      <c r="G167" s="379" t="str">
        <f>IF('Fun Patches'!R31="A","A"," ")</f>
        <v xml:space="preserve"> </v>
      </c>
      <c r="I167" s="369">
        <v>2</v>
      </c>
      <c r="J167" s="418" t="str">
        <f>'Council Own'!C35</f>
        <v>&lt;List Requirement Here&gt;</v>
      </c>
      <c r="K167" s="379" t="str">
        <f>IF('Council Own'!R35="A","A"," ")</f>
        <v xml:space="preserve"> </v>
      </c>
      <c r="M167" s="369">
        <v>2</v>
      </c>
      <c r="N167" s="418" t="str">
        <f>'Council Own'!C83</f>
        <v>&lt;List Requirement Here&gt;</v>
      </c>
      <c r="O167" s="379" t="str">
        <f>IF('Council Own'!R83="A","A"," ")</f>
        <v xml:space="preserve"> </v>
      </c>
      <c r="Q167" s="369">
        <v>2</v>
      </c>
      <c r="R167" s="418" t="str">
        <f>'Council Own'!C131</f>
        <v>&lt;List Requirement Here&gt;</v>
      </c>
      <c r="S167" s="379" t="str">
        <f>IF('Council Own'!R131="A","A"," ")</f>
        <v xml:space="preserve"> </v>
      </c>
    </row>
    <row r="168" spans="5:19" x14ac:dyDescent="0.2">
      <c r="E168" s="586" t="str">
        <f>'Fun Patches'!C32</f>
        <v>&lt;LIST PATCH HERE&gt;</v>
      </c>
      <c r="F168" s="587"/>
      <c r="G168" s="379" t="str">
        <f>IF('Fun Patches'!R32="A","A"," ")</f>
        <v xml:space="preserve"> </v>
      </c>
      <c r="I168" s="369"/>
      <c r="J168" s="418" t="str">
        <f>'Council Own'!C36</f>
        <v>&lt;List Requirement Here&gt;</v>
      </c>
      <c r="K168" s="379" t="str">
        <f>IF('Council Own'!R36="A","A"," ")</f>
        <v xml:space="preserve"> </v>
      </c>
      <c r="M168" s="369"/>
      <c r="N168" s="418" t="str">
        <f>'Council Own'!C84</f>
        <v>&lt;List Requirement Here&gt;</v>
      </c>
      <c r="O168" s="379" t="str">
        <f>IF('Council Own'!R84="A","A"," ")</f>
        <v xml:space="preserve"> </v>
      </c>
      <c r="Q168" s="369"/>
      <c r="R168" s="418" t="str">
        <f>'Council Own'!C132</f>
        <v>&lt;List Requirement Here&gt;</v>
      </c>
      <c r="S168" s="379" t="str">
        <f>IF('Council Own'!R132="A","A"," ")</f>
        <v xml:space="preserve"> </v>
      </c>
    </row>
    <row r="169" spans="5:19" x14ac:dyDescent="0.2">
      <c r="E169" s="586" t="str">
        <f>'Fun Patches'!C33</f>
        <v>&lt;LIST PATCH HERE&gt;</v>
      </c>
      <c r="F169" s="587"/>
      <c r="G169" s="379" t="str">
        <f>IF('Fun Patches'!R33="A","A"," ")</f>
        <v xml:space="preserve"> </v>
      </c>
      <c r="I169" s="369"/>
      <c r="J169" s="418" t="str">
        <f>'Council Own'!C37</f>
        <v>&lt;List Requirement Here&gt;</v>
      </c>
      <c r="K169" s="379" t="str">
        <f>IF('Council Own'!R37="A","A"," ")</f>
        <v xml:space="preserve"> </v>
      </c>
      <c r="M169" s="369"/>
      <c r="N169" s="418" t="str">
        <f>'Council Own'!C85</f>
        <v>&lt;List Requirement Here&gt;</v>
      </c>
      <c r="O169" s="379" t="str">
        <f>IF('Council Own'!R85="A","A"," ")</f>
        <v xml:space="preserve"> </v>
      </c>
      <c r="Q169" s="369"/>
      <c r="R169" s="418" t="str">
        <f>'Council Own'!C133</f>
        <v>&lt;List Requirement Here&gt;</v>
      </c>
      <c r="S169" s="379" t="str">
        <f>IF('Council Own'!R133="A","A"," ")</f>
        <v xml:space="preserve"> </v>
      </c>
    </row>
    <row r="170" spans="5:19" x14ac:dyDescent="0.2">
      <c r="E170" s="586" t="str">
        <f>'Fun Patches'!C34</f>
        <v>&lt;LIST PATCH HERE&gt;</v>
      </c>
      <c r="F170" s="587"/>
      <c r="G170" s="379" t="str">
        <f>IF('Fun Patches'!R34="A","A"," ")</f>
        <v xml:space="preserve"> </v>
      </c>
      <c r="I170" s="369"/>
      <c r="J170" s="418" t="str">
        <f>'Council Own'!C38</f>
        <v>&lt;List Requirement Here&gt;</v>
      </c>
      <c r="K170" s="379" t="str">
        <f>IF('Council Own'!R38="A","A"," ")</f>
        <v xml:space="preserve"> </v>
      </c>
      <c r="M170" s="369"/>
      <c r="N170" s="418" t="str">
        <f>'Council Own'!C86</f>
        <v>&lt;List Requirement Here&gt;</v>
      </c>
      <c r="O170" s="379" t="str">
        <f>IF('Council Own'!R86="A","A"," ")</f>
        <v xml:space="preserve"> </v>
      </c>
      <c r="Q170" s="369"/>
      <c r="R170" s="418" t="str">
        <f>'Council Own'!C134</f>
        <v>&lt;List Requirement Here&gt;</v>
      </c>
      <c r="S170" s="379" t="str">
        <f>IF('Council Own'!R134="A","A"," ")</f>
        <v xml:space="preserve"> </v>
      </c>
    </row>
    <row r="171" spans="5:19" x14ac:dyDescent="0.2">
      <c r="E171" s="586" t="str">
        <f>'Fun Patches'!C35</f>
        <v>&lt;LIST PATCH HERE&gt;</v>
      </c>
      <c r="F171" s="587"/>
      <c r="G171" s="379" t="str">
        <f>IF('Fun Patches'!R35="A","A"," ")</f>
        <v xml:space="preserve"> </v>
      </c>
      <c r="I171" s="369">
        <v>3</v>
      </c>
      <c r="J171" s="418" t="str">
        <f>'Council Own'!C39</f>
        <v>&lt;List Requirement Here&gt;</v>
      </c>
      <c r="K171" s="379" t="str">
        <f>IF('Council Own'!R39="A","A"," ")</f>
        <v xml:space="preserve"> </v>
      </c>
      <c r="M171" s="369">
        <v>3</v>
      </c>
      <c r="N171" s="418" t="str">
        <f>'Council Own'!C87</f>
        <v>&lt;List Requirement Here&gt;</v>
      </c>
      <c r="O171" s="379" t="str">
        <f>IF('Council Own'!R87="A","A"," ")</f>
        <v xml:space="preserve"> </v>
      </c>
      <c r="Q171" s="369">
        <v>3</v>
      </c>
      <c r="R171" s="418" t="str">
        <f>'Council Own'!C135</f>
        <v>&lt;List Requirement Here&gt;</v>
      </c>
      <c r="S171" s="379" t="str">
        <f>IF('Council Own'!R135="A","A"," ")</f>
        <v xml:space="preserve"> </v>
      </c>
    </row>
    <row r="172" spans="5:19" ht="12.75" customHeight="1" x14ac:dyDescent="0.2">
      <c r="E172" s="586" t="str">
        <f>'Fun Patches'!C36</f>
        <v>&lt;LIST PATCH HERE&gt;</v>
      </c>
      <c r="F172" s="587"/>
      <c r="G172" s="379" t="str">
        <f>IF('Fun Patches'!R36="A","A"," ")</f>
        <v xml:space="preserve"> </v>
      </c>
      <c r="I172" s="369"/>
      <c r="J172" s="418" t="str">
        <f>'Council Own'!C40</f>
        <v>&lt;List Requirement Here&gt;</v>
      </c>
      <c r="K172" s="379" t="str">
        <f>IF('Council Own'!R40="A","A"," ")</f>
        <v xml:space="preserve"> </v>
      </c>
      <c r="M172" s="369"/>
      <c r="N172" s="418" t="str">
        <f>'Council Own'!C88</f>
        <v>&lt;List Requirement Here&gt;</v>
      </c>
      <c r="O172" s="379" t="str">
        <f>IF('Council Own'!R88="A","A"," ")</f>
        <v xml:space="preserve"> </v>
      </c>
      <c r="Q172" s="369"/>
      <c r="R172" s="418" t="str">
        <f>'Council Own'!C136</f>
        <v>&lt;List Requirement Here&gt;</v>
      </c>
      <c r="S172" s="379" t="str">
        <f>IF('Council Own'!R136="A","A"," ")</f>
        <v xml:space="preserve"> </v>
      </c>
    </row>
    <row r="173" spans="5:19" ht="12.75" customHeight="1" x14ac:dyDescent="0.2">
      <c r="E173" s="586" t="str">
        <f>'Fun Patches'!C37</f>
        <v>&lt;LIST PATCH HERE&gt;</v>
      </c>
      <c r="F173" s="587"/>
      <c r="G173" s="379" t="str">
        <f>IF('Fun Patches'!R37="A","A"," ")</f>
        <v xml:space="preserve"> </v>
      </c>
      <c r="I173" s="369"/>
      <c r="J173" s="418" t="str">
        <f>'Council Own'!C41</f>
        <v>&lt;List Requirement Here&gt;</v>
      </c>
      <c r="K173" s="379" t="str">
        <f>IF('Council Own'!R41="A","A"," ")</f>
        <v xml:space="preserve"> </v>
      </c>
      <c r="M173" s="369"/>
      <c r="N173" s="418" t="str">
        <f>'Council Own'!C89</f>
        <v>&lt;List Requirement Here&gt;</v>
      </c>
      <c r="O173" s="379" t="str">
        <f>IF('Council Own'!R89="A","A"," ")</f>
        <v xml:space="preserve"> </v>
      </c>
      <c r="Q173" s="369"/>
      <c r="R173" s="418" t="str">
        <f>'Council Own'!C137</f>
        <v>&lt;List Requirement Here&gt;</v>
      </c>
      <c r="S173" s="379" t="str">
        <f>IF('Council Own'!R137="A","A"," ")</f>
        <v xml:space="preserve"> </v>
      </c>
    </row>
    <row r="174" spans="5:19" x14ac:dyDescent="0.2">
      <c r="E174" s="586" t="str">
        <f>'Fun Patches'!C38</f>
        <v>&lt;LIST PATCH HERE&gt;</v>
      </c>
      <c r="F174" s="587"/>
      <c r="G174" s="379" t="str">
        <f>IF('Fun Patches'!R38="A","A"," ")</f>
        <v xml:space="preserve"> </v>
      </c>
      <c r="I174" s="369"/>
      <c r="J174" s="418" t="str">
        <f>'Council Own'!C42</f>
        <v>&lt;List Requirement Here&gt;</v>
      </c>
      <c r="K174" s="379" t="str">
        <f>IF('Council Own'!R42="A","A"," ")</f>
        <v xml:space="preserve"> </v>
      </c>
      <c r="M174" s="369"/>
      <c r="N174" s="418" t="str">
        <f>'Council Own'!C90</f>
        <v>&lt;List Requirement Here&gt;</v>
      </c>
      <c r="O174" s="379" t="str">
        <f>IF('Council Own'!R90="A","A"," ")</f>
        <v xml:space="preserve"> </v>
      </c>
      <c r="Q174" s="369"/>
      <c r="R174" s="418" t="str">
        <f>'Council Own'!C138</f>
        <v>&lt;List Requirement Here&gt;</v>
      </c>
      <c r="S174" s="379" t="str">
        <f>IF('Council Own'!R138="A","A"," ")</f>
        <v xml:space="preserve"> </v>
      </c>
    </row>
    <row r="175" spans="5:19" x14ac:dyDescent="0.2">
      <c r="E175" s="586" t="str">
        <f>'Fun Patches'!C39</f>
        <v>&lt;LIST PATCH HERE&gt;</v>
      </c>
      <c r="F175" s="587"/>
      <c r="G175" s="379" t="str">
        <f>IF('Fun Patches'!R39="A","A"," ")</f>
        <v xml:space="preserve"> </v>
      </c>
      <c r="I175" s="369">
        <v>4</v>
      </c>
      <c r="J175" s="418" t="str">
        <f>'Council Own'!C43</f>
        <v>&lt;List Requirement Here&gt;</v>
      </c>
      <c r="K175" s="379" t="str">
        <f>IF('Council Own'!R43="A","A"," ")</f>
        <v xml:space="preserve"> </v>
      </c>
      <c r="M175" s="369">
        <v>4</v>
      </c>
      <c r="N175" s="418" t="str">
        <f>'Council Own'!C91</f>
        <v>&lt;List Requirement Here&gt;</v>
      </c>
      <c r="O175" s="379" t="str">
        <f>IF('Council Own'!R91="A","A"," ")</f>
        <v xml:space="preserve"> </v>
      </c>
      <c r="Q175" s="369">
        <v>4</v>
      </c>
      <c r="R175" s="418" t="str">
        <f>'Council Own'!C139</f>
        <v>&lt;List Requirement Here&gt;</v>
      </c>
      <c r="S175" s="379" t="str">
        <f>IF('Council Own'!R139="A","A"," ")</f>
        <v xml:space="preserve"> </v>
      </c>
    </row>
    <row r="176" spans="5:19" x14ac:dyDescent="0.2">
      <c r="E176" s="586" t="str">
        <f>'Fun Patches'!C40</f>
        <v>&lt;LIST PATCH HERE&gt;</v>
      </c>
      <c r="F176" s="587"/>
      <c r="G176" s="379" t="str">
        <f>IF('Fun Patches'!R40="A","A"," ")</f>
        <v xml:space="preserve"> </v>
      </c>
      <c r="I176" s="369"/>
      <c r="J176" s="418" t="str">
        <f>'Council Own'!C44</f>
        <v>&lt;List Requirement Here&gt;</v>
      </c>
      <c r="K176" s="379" t="str">
        <f>IF('Council Own'!R44="A","A"," ")</f>
        <v xml:space="preserve"> </v>
      </c>
      <c r="M176" s="369"/>
      <c r="N176" s="418" t="str">
        <f>'Council Own'!C92</f>
        <v>&lt;List Requirement Here&gt;</v>
      </c>
      <c r="O176" s="379" t="str">
        <f>IF('Council Own'!R92="A","A"," ")</f>
        <v xml:space="preserve"> </v>
      </c>
      <c r="Q176" s="369"/>
      <c r="R176" s="418" t="str">
        <f>'Council Own'!C140</f>
        <v>&lt;List Requirement Here&gt;</v>
      </c>
      <c r="S176" s="379" t="str">
        <f>IF('Council Own'!R140="A","A"," ")</f>
        <v xml:space="preserve"> </v>
      </c>
    </row>
    <row r="177" spans="1:19" x14ac:dyDescent="0.2">
      <c r="E177" s="586" t="str">
        <f>'Fun Patches'!C41</f>
        <v>&lt;LIST PATCH HERE&gt;</v>
      </c>
      <c r="F177" s="587"/>
      <c r="G177" s="379" t="str">
        <f>IF('Fun Patches'!R41="A","A"," ")</f>
        <v xml:space="preserve"> </v>
      </c>
      <c r="I177" s="369"/>
      <c r="J177" s="418" t="str">
        <f>'Council Own'!C45</f>
        <v>&lt;List Requirement Here&gt;</v>
      </c>
      <c r="K177" s="379" t="str">
        <f>IF('Council Own'!R45="A","A"," ")</f>
        <v xml:space="preserve"> </v>
      </c>
      <c r="M177" s="369"/>
      <c r="N177" s="418" t="str">
        <f>'Council Own'!C93</f>
        <v>&lt;List Requirement Here&gt;</v>
      </c>
      <c r="O177" s="379" t="str">
        <f>IF('Council Own'!R93="A","A"," ")</f>
        <v xml:space="preserve"> </v>
      </c>
      <c r="Q177" s="369"/>
      <c r="R177" s="418" t="str">
        <f>'Council Own'!C141</f>
        <v>&lt;List Requirement Here&gt;</v>
      </c>
      <c r="S177" s="379" t="str">
        <f>IF('Council Own'!R141="A","A"," ")</f>
        <v xml:space="preserve"> </v>
      </c>
    </row>
    <row r="178" spans="1:19" x14ac:dyDescent="0.2">
      <c r="E178" s="586" t="str">
        <f>'Fun Patches'!C42</f>
        <v>&lt;LIST PATCH HERE&gt;</v>
      </c>
      <c r="F178" s="587"/>
      <c r="G178" s="379" t="str">
        <f>IF('Fun Patches'!R42="A","A"," ")</f>
        <v xml:space="preserve"> </v>
      </c>
      <c r="I178" s="369"/>
      <c r="J178" s="418" t="str">
        <f>'Council Own'!C46</f>
        <v>&lt;List Requirement Here&gt;</v>
      </c>
      <c r="K178" s="379" t="str">
        <f>IF('Council Own'!R46="A","A"," ")</f>
        <v xml:space="preserve"> </v>
      </c>
      <c r="M178" s="369"/>
      <c r="N178" s="418" t="str">
        <f>'Council Own'!C94</f>
        <v>&lt;List Requirement Here&gt;</v>
      </c>
      <c r="O178" s="379" t="str">
        <f>IF('Council Own'!R94="A","A"," ")</f>
        <v xml:space="preserve"> </v>
      </c>
      <c r="Q178" s="369"/>
      <c r="R178" s="418" t="str">
        <f>'Council Own'!C142</f>
        <v>&lt;List Requirement Here&gt;</v>
      </c>
      <c r="S178" s="379" t="str">
        <f>IF('Council Own'!R142="A","A"," ")</f>
        <v xml:space="preserve"> </v>
      </c>
    </row>
    <row r="179" spans="1:19" x14ac:dyDescent="0.2">
      <c r="E179" s="586" t="str">
        <f>'Fun Patches'!C43</f>
        <v>&lt;LIST PATCH HERE&gt;</v>
      </c>
      <c r="F179" s="587"/>
      <c r="G179" s="379" t="str">
        <f>IF('Fun Patches'!R43="A","A"," ")</f>
        <v xml:space="preserve"> </v>
      </c>
      <c r="I179" s="369">
        <v>5</v>
      </c>
      <c r="J179" s="418" t="str">
        <f>'Council Own'!C47</f>
        <v>&lt;List Requirement Here&gt;</v>
      </c>
      <c r="K179" s="379" t="str">
        <f>IF('Council Own'!R47="A","A"," ")</f>
        <v xml:space="preserve"> </v>
      </c>
      <c r="M179" s="369">
        <v>5</v>
      </c>
      <c r="N179" s="418" t="str">
        <f>'Council Own'!C95</f>
        <v>&lt;List Requirement Here&gt;</v>
      </c>
      <c r="O179" s="379" t="str">
        <f>IF('Council Own'!R95="A","A"," ")</f>
        <v xml:space="preserve"> </v>
      </c>
      <c r="Q179" s="369">
        <v>5</v>
      </c>
      <c r="R179" s="418" t="str">
        <f>'Council Own'!C143</f>
        <v>&lt;List Requirement Here&gt;</v>
      </c>
      <c r="S179" s="379" t="str">
        <f>IF('Council Own'!R143="A","A"," ")</f>
        <v xml:space="preserve"> </v>
      </c>
    </row>
    <row r="180" spans="1:19" x14ac:dyDescent="0.2">
      <c r="E180" s="586" t="str">
        <f>'Fun Patches'!C44</f>
        <v>&lt;LIST PATCH HERE&gt;</v>
      </c>
      <c r="F180" s="587"/>
      <c r="G180" s="379" t="str">
        <f>IF('Fun Patches'!R44="A","A"," ")</f>
        <v xml:space="preserve"> </v>
      </c>
      <c r="I180" s="369"/>
      <c r="J180" s="418" t="str">
        <f>'Council Own'!C48</f>
        <v>&lt;List Requirement Here&gt;</v>
      </c>
      <c r="K180" s="379" t="str">
        <f>IF('Council Own'!R48="A","A"," ")</f>
        <v xml:space="preserve"> </v>
      </c>
      <c r="M180" s="369"/>
      <c r="N180" s="418" t="str">
        <f>'Council Own'!C96</f>
        <v>&lt;List Requirement Here&gt;</v>
      </c>
      <c r="O180" s="379" t="str">
        <f>IF('Council Own'!R96="A","A"," ")</f>
        <v xml:space="preserve"> </v>
      </c>
      <c r="Q180" s="369"/>
      <c r="R180" s="418" t="str">
        <f>'Council Own'!C144</f>
        <v>&lt;List Requirement Here&gt;</v>
      </c>
      <c r="S180" s="379" t="str">
        <f>IF('Council Own'!R144="A","A"," ")</f>
        <v xml:space="preserve"> </v>
      </c>
    </row>
    <row r="181" spans="1:19" x14ac:dyDescent="0.2">
      <c r="E181" s="586" t="str">
        <f>'Fun Patches'!C45</f>
        <v>&lt;LIST PATCH HERE&gt;</v>
      </c>
      <c r="F181" s="587"/>
      <c r="G181" s="379" t="str">
        <f>IF('Fun Patches'!R45="A","A"," ")</f>
        <v xml:space="preserve"> </v>
      </c>
      <c r="I181" s="369"/>
      <c r="J181" s="418" t="str">
        <f>'Council Own'!C49</f>
        <v>&lt;List Requirement Here&gt;</v>
      </c>
      <c r="K181" s="379" t="str">
        <f>IF('Council Own'!R49="A","A"," ")</f>
        <v xml:space="preserve"> </v>
      </c>
      <c r="M181" s="369"/>
      <c r="N181" s="418" t="str">
        <f>'Council Own'!C97</f>
        <v>&lt;List Requirement Here&gt;</v>
      </c>
      <c r="O181" s="379" t="str">
        <f>IF('Council Own'!R97="A","A"," ")</f>
        <v xml:space="preserve"> </v>
      </c>
      <c r="Q181" s="369"/>
      <c r="R181" s="418" t="str">
        <f>'Council Own'!C145</f>
        <v>&lt;List Requirement Here&gt;</v>
      </c>
      <c r="S181" s="379" t="str">
        <f>IF('Council Own'!R145="A","A"," ")</f>
        <v xml:space="preserve"> </v>
      </c>
    </row>
    <row r="182" spans="1:19" x14ac:dyDescent="0.2">
      <c r="E182" s="586" t="str">
        <f>'Fun Patches'!C46</f>
        <v>&lt;LIST PATCH HERE&gt;</v>
      </c>
      <c r="F182" s="587"/>
      <c r="G182" s="379" t="str">
        <f>IF('Fun Patches'!R46="A","A"," ")</f>
        <v xml:space="preserve"> </v>
      </c>
      <c r="I182" s="369"/>
      <c r="J182" s="418" t="str">
        <f>'Council Own'!C50</f>
        <v>&lt;List Requirement Here&gt;</v>
      </c>
      <c r="K182" s="379" t="str">
        <f>IF('Council Own'!R50="A","A"," ")</f>
        <v xml:space="preserve"> </v>
      </c>
      <c r="M182" s="369"/>
      <c r="N182" s="418" t="str">
        <f>'Council Own'!C98</f>
        <v>&lt;List Requirement Here&gt;</v>
      </c>
      <c r="O182" s="379" t="str">
        <f>IF('Council Own'!R98="A","A"," ")</f>
        <v xml:space="preserve"> </v>
      </c>
      <c r="Q182" s="369"/>
      <c r="R182" s="418" t="str">
        <f>'Council Own'!C146</f>
        <v>&lt;List Requirement Here&gt;</v>
      </c>
      <c r="S182" s="379" t="str">
        <f>IF('Council Own'!R146="A","A"," ")</f>
        <v xml:space="preserve"> </v>
      </c>
    </row>
    <row r="183" spans="1:19" x14ac:dyDescent="0.2">
      <c r="E183" s="588" t="str">
        <f>'Fun Patches'!C47</f>
        <v>&lt;LIST PATCH HERE&gt;</v>
      </c>
      <c r="F183" s="589"/>
      <c r="G183" s="372" t="str">
        <f>IF('Fun Patches'!R47="A","A"," ")</f>
        <v xml:space="preserve"> </v>
      </c>
      <c r="I183" s="416"/>
      <c r="J183" s="385"/>
      <c r="K183" s="425"/>
    </row>
    <row r="184" spans="1:19" x14ac:dyDescent="0.2">
      <c r="E184" s="586" t="str">
        <f>'Fun Patches'!C48</f>
        <v>&lt;LIST PATCH HERE&gt;</v>
      </c>
      <c r="F184" s="587"/>
      <c r="G184" s="379" t="str">
        <f>IF('Fun Patches'!R48="A","A"," ")</f>
        <v xml:space="preserve"> </v>
      </c>
      <c r="I184" s="416"/>
      <c r="J184" s="385"/>
      <c r="K184" s="425"/>
    </row>
    <row r="185" spans="1:19" x14ac:dyDescent="0.2">
      <c r="E185" s="586" t="str">
        <f>'Fun Patches'!C49</f>
        <v>&lt;LIST PATCH HERE&gt;</v>
      </c>
      <c r="F185" s="587"/>
      <c r="G185" s="379" t="str">
        <f>IF('Fun Patches'!R49="A","A"," ")</f>
        <v xml:space="preserve"> </v>
      </c>
      <c r="I185" s="416"/>
      <c r="J185" s="385"/>
      <c r="K185" s="425"/>
    </row>
    <row r="186" spans="1:19" x14ac:dyDescent="0.2">
      <c r="A186" s="578" t="s">
        <v>81</v>
      </c>
      <c r="B186" s="579"/>
      <c r="C186" s="579"/>
      <c r="E186" s="586" t="str">
        <f>'Fun Patches'!C50</f>
        <v>&lt;LIST PATCH HERE&gt;</v>
      </c>
      <c r="F186" s="587"/>
      <c r="G186" s="379" t="str">
        <f>IF('Fun Patches'!R50="A","A"," ")</f>
        <v xml:space="preserve"> </v>
      </c>
      <c r="I186" s="416"/>
      <c r="J186" s="385"/>
      <c r="K186" s="425"/>
    </row>
    <row r="187" spans="1:19" x14ac:dyDescent="0.2">
      <c r="A187" s="580" t="s">
        <v>78</v>
      </c>
      <c r="B187" s="581"/>
      <c r="C187" s="582"/>
      <c r="E187" s="586" t="str">
        <f>'Fun Patches'!C51</f>
        <v>&lt;LIST PATCH HERE&gt;</v>
      </c>
      <c r="F187" s="587"/>
      <c r="G187" s="379" t="str">
        <f>IF('Fun Patches'!R51="A","A"," ")</f>
        <v xml:space="preserve"> </v>
      </c>
      <c r="I187" s="416"/>
      <c r="J187" s="385"/>
      <c r="K187" s="425"/>
    </row>
    <row r="188" spans="1:19" x14ac:dyDescent="0.2">
      <c r="A188" s="580" t="s">
        <v>79</v>
      </c>
      <c r="B188" s="581"/>
      <c r="C188" s="582"/>
      <c r="E188" s="586" t="str">
        <f>'Fun Patches'!C52</f>
        <v>&lt;LIST PATCH HERE&gt;</v>
      </c>
      <c r="F188" s="587"/>
      <c r="G188" s="379" t="str">
        <f>IF('Fun Patches'!R52="A","A"," ")</f>
        <v xml:space="preserve"> </v>
      </c>
      <c r="I188" s="416"/>
      <c r="J188" s="385"/>
      <c r="K188" s="425"/>
    </row>
    <row r="189" spans="1:19" x14ac:dyDescent="0.2">
      <c r="A189" s="595" t="s">
        <v>80</v>
      </c>
      <c r="B189" s="596"/>
      <c r="C189" s="597"/>
      <c r="E189" s="586" t="str">
        <f>'Fun Patches'!C53</f>
        <v>&lt;LIST PATCH HERE&gt;</v>
      </c>
      <c r="F189" s="587"/>
      <c r="G189" s="379" t="str">
        <f>IF('Fun Patches'!R53="A","A"," ")</f>
        <v xml:space="preserve"> </v>
      </c>
      <c r="J189" s="376"/>
      <c r="K189" s="376"/>
    </row>
    <row r="190" spans="1:19" x14ac:dyDescent="0.2">
      <c r="E190" s="586" t="str">
        <f>'Fun Patches'!C54</f>
        <v>&lt;LIST PATCH HERE&gt;</v>
      </c>
      <c r="F190" s="587"/>
      <c r="G190" s="379" t="str">
        <f>IF('Fun Patches'!R54="A","A"," ")</f>
        <v xml:space="preserve"> </v>
      </c>
    </row>
    <row r="191" spans="1:19" x14ac:dyDescent="0.2">
      <c r="E191" s="416"/>
      <c r="F191" s="385"/>
      <c r="G191" s="425"/>
    </row>
    <row r="222" spans="1:3" x14ac:dyDescent="0.2">
      <c r="A222" s="424"/>
      <c r="B222" s="424"/>
      <c r="C222" s="424"/>
    </row>
    <row r="225" spans="1:3" x14ac:dyDescent="0.2">
      <c r="A225" s="424"/>
      <c r="B225" s="424"/>
      <c r="C225" s="424"/>
    </row>
    <row r="226" spans="1:3" x14ac:dyDescent="0.2">
      <c r="A226" s="424"/>
      <c r="B226" s="424"/>
      <c r="C226" s="424"/>
    </row>
    <row r="227" spans="1:3" x14ac:dyDescent="0.2">
      <c r="A227" s="424"/>
      <c r="B227" s="424"/>
      <c r="C227" s="424"/>
    </row>
    <row r="228" spans="1:3" x14ac:dyDescent="0.2">
      <c r="A228" s="424"/>
      <c r="B228" s="424"/>
      <c r="C228" s="424"/>
    </row>
    <row r="229" spans="1:3" x14ac:dyDescent="0.2">
      <c r="A229" s="424"/>
      <c r="B229" s="424"/>
      <c r="C229" s="424"/>
    </row>
  </sheetData>
  <sheetProtection password="EB7E" sheet="1" objects="1" scenarios="1" selectLockedCells="1" selectUnlockedCells="1"/>
  <mergeCells count="178">
    <mergeCell ref="A188:C188"/>
    <mergeCell ref="E188:F188"/>
    <mergeCell ref="A189:C189"/>
    <mergeCell ref="E189:F189"/>
    <mergeCell ref="E190:F190"/>
    <mergeCell ref="E183:F183"/>
    <mergeCell ref="E184:F184"/>
    <mergeCell ref="E185:F185"/>
    <mergeCell ref="A186:C186"/>
    <mergeCell ref="E186:F186"/>
    <mergeCell ref="A187:C187"/>
    <mergeCell ref="E187:F187"/>
    <mergeCell ref="E177:F177"/>
    <mergeCell ref="E178:F178"/>
    <mergeCell ref="E179:F179"/>
    <mergeCell ref="E180:F180"/>
    <mergeCell ref="E181:F181"/>
    <mergeCell ref="E182:F182"/>
    <mergeCell ref="E171:F171"/>
    <mergeCell ref="E172:F172"/>
    <mergeCell ref="E173:F173"/>
    <mergeCell ref="E174:F174"/>
    <mergeCell ref="E175:F175"/>
    <mergeCell ref="E176:F176"/>
    <mergeCell ref="E165:F165"/>
    <mergeCell ref="E166:F166"/>
    <mergeCell ref="E167:F167"/>
    <mergeCell ref="E168:F168"/>
    <mergeCell ref="E169:F169"/>
    <mergeCell ref="E170:F170"/>
    <mergeCell ref="E159:F159"/>
    <mergeCell ref="E160:F160"/>
    <mergeCell ref="E161:F161"/>
    <mergeCell ref="E162:F162"/>
    <mergeCell ref="E163:F163"/>
    <mergeCell ref="E164:F164"/>
    <mergeCell ref="E153:F153"/>
    <mergeCell ref="E154:F154"/>
    <mergeCell ref="E155:F155"/>
    <mergeCell ref="E156:F156"/>
    <mergeCell ref="E157:F157"/>
    <mergeCell ref="E158:F158"/>
    <mergeCell ref="A148:B148"/>
    <mergeCell ref="E148:F148"/>
    <mergeCell ref="E149:F149"/>
    <mergeCell ref="E150:F150"/>
    <mergeCell ref="E151:F151"/>
    <mergeCell ref="E152:F152"/>
    <mergeCell ref="A145:B145"/>
    <mergeCell ref="E145:F145"/>
    <mergeCell ref="A146:B146"/>
    <mergeCell ref="E146:F146"/>
    <mergeCell ref="A147:B147"/>
    <mergeCell ref="E147:F147"/>
    <mergeCell ref="A142:C142"/>
    <mergeCell ref="E142:F142"/>
    <mergeCell ref="A143:B143"/>
    <mergeCell ref="E143:F143"/>
    <mergeCell ref="A144:B144"/>
    <mergeCell ref="E144:F144"/>
    <mergeCell ref="A140:C140"/>
    <mergeCell ref="E140:G140"/>
    <mergeCell ref="I140:K140"/>
    <mergeCell ref="M140:O140"/>
    <mergeCell ref="Q140:S140"/>
    <mergeCell ref="E141:F141"/>
    <mergeCell ref="Q111:R111"/>
    <mergeCell ref="Q117:R117"/>
    <mergeCell ref="I122:K122"/>
    <mergeCell ref="Q124:S124"/>
    <mergeCell ref="E126:G126"/>
    <mergeCell ref="A131:C131"/>
    <mergeCell ref="I101:K101"/>
    <mergeCell ref="A104:C104"/>
    <mergeCell ref="E105:G105"/>
    <mergeCell ref="Q105:R105"/>
    <mergeCell ref="M108:O108"/>
    <mergeCell ref="A110:C110"/>
    <mergeCell ref="Q95:R95"/>
    <mergeCell ref="Q96:R96"/>
    <mergeCell ref="M97:O97"/>
    <mergeCell ref="Q97:R97"/>
    <mergeCell ref="Q98:R98"/>
    <mergeCell ref="Q99:R99"/>
    <mergeCell ref="Q89:R89"/>
    <mergeCell ref="Q90:R90"/>
    <mergeCell ref="Q91:R91"/>
    <mergeCell ref="Q92:R92"/>
    <mergeCell ref="Q93:R93"/>
    <mergeCell ref="Q94:R94"/>
    <mergeCell ref="A85:B85"/>
    <mergeCell ref="Q85:R85"/>
    <mergeCell ref="Q86:R86"/>
    <mergeCell ref="A87:C87"/>
    <mergeCell ref="Q87:R87"/>
    <mergeCell ref="B88:C88"/>
    <mergeCell ref="Q88:R88"/>
    <mergeCell ref="A82:B82"/>
    <mergeCell ref="Q82:R82"/>
    <mergeCell ref="A83:C83"/>
    <mergeCell ref="Q83:R83"/>
    <mergeCell ref="A84:B84"/>
    <mergeCell ref="E84:G84"/>
    <mergeCell ref="Q84:R84"/>
    <mergeCell ref="A79:B79"/>
    <mergeCell ref="Q79:R79"/>
    <mergeCell ref="A80:C80"/>
    <mergeCell ref="I80:K80"/>
    <mergeCell ref="Q80:R80"/>
    <mergeCell ref="A81:B81"/>
    <mergeCell ref="Q81:R81"/>
    <mergeCell ref="A76:B76"/>
    <mergeCell ref="M76:O76"/>
    <mergeCell ref="Q76:R76"/>
    <mergeCell ref="A77:B77"/>
    <mergeCell ref="Q77:R77"/>
    <mergeCell ref="A78:B78"/>
    <mergeCell ref="Q78:R78"/>
    <mergeCell ref="A73:B73"/>
    <mergeCell ref="Q73:R73"/>
    <mergeCell ref="A74:B74"/>
    <mergeCell ref="Q74:R74"/>
    <mergeCell ref="A75:B75"/>
    <mergeCell ref="Q75:R75"/>
    <mergeCell ref="Q70:S70"/>
    <mergeCell ref="E71:G71"/>
    <mergeCell ref="I71:K71"/>
    <mergeCell ref="M71:O71"/>
    <mergeCell ref="Q71:R71"/>
    <mergeCell ref="A72:C72"/>
    <mergeCell ref="Q72:R72"/>
    <mergeCell ref="M53:O53"/>
    <mergeCell ref="I57:K57"/>
    <mergeCell ref="E61:G61"/>
    <mergeCell ref="A65:C65"/>
    <mergeCell ref="A70:C70"/>
    <mergeCell ref="E70:G70"/>
    <mergeCell ref="I70:K70"/>
    <mergeCell ref="M70:O70"/>
    <mergeCell ref="Q28:S28"/>
    <mergeCell ref="M32:O32"/>
    <mergeCell ref="I36:K36"/>
    <mergeCell ref="E40:G40"/>
    <mergeCell ref="A44:C44"/>
    <mergeCell ref="Q49:S49"/>
    <mergeCell ref="A18:B18"/>
    <mergeCell ref="A19:B19"/>
    <mergeCell ref="E19:G19"/>
    <mergeCell ref="A20:B20"/>
    <mergeCell ref="A21:B21"/>
    <mergeCell ref="A23:C23"/>
    <mergeCell ref="A13:B13"/>
    <mergeCell ref="A14:B14"/>
    <mergeCell ref="A15:B15"/>
    <mergeCell ref="I15:K15"/>
    <mergeCell ref="A16:C16"/>
    <mergeCell ref="A17:B17"/>
    <mergeCell ref="A8:B8"/>
    <mergeCell ref="A9:B9"/>
    <mergeCell ref="A10:C10"/>
    <mergeCell ref="A11:B11"/>
    <mergeCell ref="M11:O11"/>
    <mergeCell ref="A12:B12"/>
    <mergeCell ref="A3:B3"/>
    <mergeCell ref="A4:C4"/>
    <mergeCell ref="A5:B5"/>
    <mergeCell ref="A6:B6"/>
    <mergeCell ref="A7:B7"/>
    <mergeCell ref="Q7:S7"/>
    <mergeCell ref="A1:C1"/>
    <mergeCell ref="E1:G1"/>
    <mergeCell ref="I1:K1"/>
    <mergeCell ref="M1:O1"/>
    <mergeCell ref="Q1:S1"/>
    <mergeCell ref="E2:G2"/>
    <mergeCell ref="I2:K2"/>
    <mergeCell ref="M2:O2"/>
    <mergeCell ref="Q2:S2"/>
  </mergeCells>
  <pageMargins left="0.75" right="0.75" top="0.4" bottom="0.2" header="0.2" footer="0.2"/>
  <pageSetup scale="64" fitToHeight="0" orientation="landscape" horizontalDpi="300" verticalDpi="300" r:id="rId1"/>
  <headerFooter alignWithMargins="0">
    <oddHeader>&amp;C&amp;"Arial,Bold"&amp;12CadetteTrax - &amp;10&amp;D</oddHeader>
  </headerFooter>
  <rowBreaks count="1" manualBreakCount="1">
    <brk id="69"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rgb="FF92D050"/>
    <pageSetUpPr fitToPage="1"/>
  </sheetPr>
  <dimension ref="A1:Y25"/>
  <sheetViews>
    <sheetView showGridLines="0" zoomScaleNormal="100" workbookViewId="0">
      <selection activeCell="K10" sqref="K10"/>
    </sheetView>
  </sheetViews>
  <sheetFormatPr defaultRowHeight="12.75" x14ac:dyDescent="0.2"/>
  <cols>
    <col min="1" max="1" width="2.5703125" customWidth="1"/>
    <col min="2" max="3" width="17.7109375" customWidth="1"/>
    <col min="4" max="25" width="3.28515625" customWidth="1"/>
  </cols>
  <sheetData>
    <row r="1" spans="1:25" ht="12.75" customHeight="1" x14ac:dyDescent="0.25">
      <c r="A1" s="304"/>
      <c r="B1" s="305" t="s">
        <v>23</v>
      </c>
      <c r="C1" s="306">
        <f>Instructions!F3</f>
        <v>10</v>
      </c>
      <c r="D1" s="501" t="str">
        <f>Victoria!$A$1</f>
        <v>Victoria</v>
      </c>
      <c r="E1" s="501" t="str">
        <f>Darla!$A$1</f>
        <v>Darla</v>
      </c>
      <c r="F1" s="501" t="str">
        <f>Dakota!$A$1</f>
        <v>Dakota</v>
      </c>
      <c r="G1" s="501" t="str">
        <f>Chloe!$A$1</f>
        <v>Chloe</v>
      </c>
      <c r="H1" s="501" t="str">
        <f>Alex!$A$1</f>
        <v>Alex</v>
      </c>
      <c r="I1" s="501" t="str">
        <f>Olivia!$A$1</f>
        <v>Olivia</v>
      </c>
      <c r="J1" s="501" t="str">
        <f>Ava!$A$1</f>
        <v>Ava</v>
      </c>
      <c r="K1" s="501" t="str">
        <f ca="1">Elizabeth!$A$1</f>
        <v>Elizabeth</v>
      </c>
      <c r="L1" s="501" t="str">
        <f ca="1">Honor!$A$1</f>
        <v>Honor</v>
      </c>
      <c r="M1" s="501" t="str">
        <f ca="1">Kayla!$A$1</f>
        <v>Kayla</v>
      </c>
      <c r="N1" s="501" t="str">
        <f ca="1">Bekah!$A$1</f>
        <v>Bekah</v>
      </c>
      <c r="O1" s="501" t="str">
        <f ca="1">Meagan!$A$1</f>
        <v>Meagan</v>
      </c>
      <c r="P1" s="501" t="str">
        <f ca="1">'Elizabeth H'!$A$1</f>
        <v>Elizabeth H</v>
      </c>
      <c r="Q1" s="501" t="str">
        <f ca="1">'Cadette 14'!$A$1</f>
        <v>Cadette 14</v>
      </c>
      <c r="R1" s="501" t="str">
        <f ca="1">'Cadette 15'!$A$1</f>
        <v>Cadette 15</v>
      </c>
      <c r="S1" s="508" t="s">
        <v>63</v>
      </c>
      <c r="T1" s="508" t="s">
        <v>64</v>
      </c>
      <c r="U1" s="508" t="s">
        <v>65</v>
      </c>
      <c r="V1" s="508" t="s">
        <v>66</v>
      </c>
      <c r="W1" s="508" t="s">
        <v>67</v>
      </c>
      <c r="X1" s="508" t="s">
        <v>68</v>
      </c>
      <c r="Y1" s="505" t="s">
        <v>69</v>
      </c>
    </row>
    <row r="2" spans="1:25" ht="15" x14ac:dyDescent="0.25">
      <c r="A2" s="3"/>
      <c r="B2" s="93" t="s">
        <v>24</v>
      </c>
      <c r="C2" s="117">
        <f>Instructions!F5</f>
        <v>40726</v>
      </c>
      <c r="D2" s="502"/>
      <c r="E2" s="502"/>
      <c r="F2" s="502"/>
      <c r="G2" s="502"/>
      <c r="H2" s="502"/>
      <c r="I2" s="502"/>
      <c r="J2" s="502"/>
      <c r="K2" s="502"/>
      <c r="L2" s="502"/>
      <c r="M2" s="502"/>
      <c r="N2" s="502"/>
      <c r="O2" s="502"/>
      <c r="P2" s="502"/>
      <c r="Q2" s="502"/>
      <c r="R2" s="502"/>
      <c r="S2" s="509"/>
      <c r="T2" s="509"/>
      <c r="U2" s="509"/>
      <c r="V2" s="509"/>
      <c r="W2" s="509"/>
      <c r="X2" s="509"/>
      <c r="Y2" s="506"/>
    </row>
    <row r="3" spans="1:25" x14ac:dyDescent="0.2">
      <c r="A3" s="511"/>
      <c r="B3" s="511"/>
      <c r="C3" s="512"/>
      <c r="D3" s="502"/>
      <c r="E3" s="502"/>
      <c r="F3" s="502"/>
      <c r="G3" s="502"/>
      <c r="H3" s="502"/>
      <c r="I3" s="502"/>
      <c r="J3" s="502"/>
      <c r="K3" s="502"/>
      <c r="L3" s="502"/>
      <c r="M3" s="502"/>
      <c r="N3" s="502"/>
      <c r="O3" s="502"/>
      <c r="P3" s="502"/>
      <c r="Q3" s="502"/>
      <c r="R3" s="502"/>
      <c r="S3" s="509"/>
      <c r="T3" s="509"/>
      <c r="U3" s="509"/>
      <c r="V3" s="509"/>
      <c r="W3" s="509"/>
      <c r="X3" s="509"/>
      <c r="Y3" s="506"/>
    </row>
    <row r="4" spans="1:25" x14ac:dyDescent="0.2">
      <c r="A4" s="516" t="s">
        <v>83</v>
      </c>
      <c r="B4" s="516"/>
      <c r="C4" s="517"/>
      <c r="D4" s="503"/>
      <c r="E4" s="503"/>
      <c r="F4" s="503"/>
      <c r="G4" s="503"/>
      <c r="H4" s="503"/>
      <c r="I4" s="503"/>
      <c r="J4" s="503"/>
      <c r="K4" s="503"/>
      <c r="L4" s="503"/>
      <c r="M4" s="503"/>
      <c r="N4" s="503"/>
      <c r="O4" s="503"/>
      <c r="P4" s="503"/>
      <c r="Q4" s="503"/>
      <c r="R4" s="503"/>
      <c r="S4" s="510"/>
      <c r="T4" s="510"/>
      <c r="U4" s="510"/>
      <c r="V4" s="510"/>
      <c r="W4" s="510"/>
      <c r="X4" s="510"/>
      <c r="Y4" s="507"/>
    </row>
    <row r="5" spans="1:25" ht="20.25" customHeight="1" x14ac:dyDescent="0.2">
      <c r="A5" s="253"/>
      <c r="B5" s="497"/>
      <c r="C5" s="497"/>
      <c r="D5" s="499"/>
      <c r="E5" s="500"/>
      <c r="F5" s="500"/>
      <c r="G5" s="500"/>
      <c r="H5" s="500"/>
      <c r="I5" s="500"/>
      <c r="J5" s="500"/>
      <c r="K5" s="500"/>
      <c r="L5" s="500"/>
      <c r="M5" s="500"/>
      <c r="N5" s="500"/>
      <c r="O5" s="500"/>
      <c r="P5" s="500"/>
      <c r="Q5" s="500"/>
      <c r="R5" s="500"/>
      <c r="S5" s="500"/>
      <c r="T5" s="500"/>
      <c r="U5" s="500"/>
      <c r="V5" s="500"/>
      <c r="W5" s="500"/>
      <c r="X5" s="500"/>
      <c r="Y5" s="500"/>
    </row>
    <row r="6" spans="1:25" x14ac:dyDescent="0.2">
      <c r="A6" s="2">
        <v>1</v>
      </c>
      <c r="B6" s="504" t="s">
        <v>70</v>
      </c>
      <c r="C6" s="504"/>
      <c r="D6" s="17"/>
      <c r="E6" s="17"/>
      <c r="F6" s="17"/>
      <c r="G6" s="17"/>
      <c r="H6" s="17"/>
      <c r="I6" s="17"/>
      <c r="J6" s="17"/>
      <c r="K6" s="17"/>
      <c r="L6" s="17"/>
      <c r="M6" s="17"/>
      <c r="N6" s="17"/>
      <c r="O6" s="17"/>
      <c r="P6" s="17"/>
      <c r="Q6" s="17"/>
      <c r="R6" s="17"/>
      <c r="S6" s="190"/>
      <c r="T6" s="190"/>
      <c r="U6" s="190"/>
      <c r="V6" s="190"/>
      <c r="W6" s="190"/>
      <c r="X6" s="190"/>
      <c r="Y6" s="190"/>
    </row>
    <row r="7" spans="1:25" x14ac:dyDescent="0.2">
      <c r="A7" s="2">
        <v>2</v>
      </c>
      <c r="B7" s="504" t="s">
        <v>60</v>
      </c>
      <c r="C7" s="504"/>
      <c r="D7" s="17"/>
      <c r="E7" s="17"/>
      <c r="F7" s="17"/>
      <c r="G7" s="17"/>
      <c r="H7" s="17"/>
      <c r="I7" s="17"/>
      <c r="J7" s="17"/>
      <c r="K7" s="17"/>
      <c r="L7" s="17"/>
      <c r="M7" s="17"/>
      <c r="N7" s="17"/>
      <c r="O7" s="17"/>
      <c r="P7" s="17"/>
      <c r="Q7" s="17"/>
      <c r="R7" s="17"/>
      <c r="S7" s="190"/>
      <c r="T7" s="190"/>
      <c r="U7" s="190"/>
      <c r="V7" s="190"/>
      <c r="W7" s="190"/>
      <c r="X7" s="190"/>
      <c r="Y7" s="190"/>
    </row>
    <row r="8" spans="1:25" x14ac:dyDescent="0.2">
      <c r="A8" s="2">
        <v>3</v>
      </c>
      <c r="B8" s="504" t="s">
        <v>61</v>
      </c>
      <c r="C8" s="504"/>
      <c r="D8" s="17"/>
      <c r="E8" s="17"/>
      <c r="F8" s="17"/>
      <c r="G8" s="17"/>
      <c r="H8" s="17"/>
      <c r="I8" s="17"/>
      <c r="J8" s="17"/>
      <c r="K8" s="17"/>
      <c r="L8" s="17"/>
      <c r="M8" s="17"/>
      <c r="N8" s="17"/>
      <c r="O8" s="17"/>
      <c r="P8" s="17"/>
      <c r="Q8" s="17"/>
      <c r="R8" s="17"/>
      <c r="S8" s="47"/>
      <c r="T8" s="48"/>
      <c r="U8" s="48"/>
      <c r="V8" s="48"/>
      <c r="W8" s="48"/>
      <c r="X8" s="48"/>
      <c r="Y8" s="48"/>
    </row>
    <row r="9" spans="1:25" x14ac:dyDescent="0.2">
      <c r="A9" s="2">
        <v>4</v>
      </c>
      <c r="B9" s="514" t="s">
        <v>19</v>
      </c>
      <c r="C9" s="515"/>
      <c r="D9" s="17"/>
      <c r="E9" s="17"/>
      <c r="F9" s="17"/>
      <c r="G9" s="17"/>
      <c r="H9" s="17"/>
      <c r="I9" s="17"/>
      <c r="J9" s="17"/>
      <c r="K9" s="17"/>
      <c r="L9" s="17"/>
      <c r="M9" s="17"/>
      <c r="N9" s="17"/>
      <c r="O9" s="17"/>
      <c r="P9" s="17"/>
      <c r="Q9" s="17"/>
      <c r="R9" s="17"/>
      <c r="S9" s="49"/>
      <c r="T9" s="50"/>
      <c r="U9" s="50"/>
      <c r="V9" s="50"/>
      <c r="W9" s="50"/>
      <c r="X9" s="50"/>
      <c r="Y9" s="50"/>
    </row>
    <row r="10" spans="1:25" ht="13.5" thickBot="1" x14ac:dyDescent="0.25">
      <c r="A10" s="2">
        <v>5</v>
      </c>
      <c r="B10" s="514" t="s">
        <v>71</v>
      </c>
      <c r="C10" s="515"/>
      <c r="D10" s="17"/>
      <c r="E10" s="17" t="s">
        <v>864</v>
      </c>
      <c r="F10" s="17"/>
      <c r="G10" s="17" t="s">
        <v>864</v>
      </c>
      <c r="H10" s="17"/>
      <c r="I10" s="17"/>
      <c r="J10" s="17"/>
      <c r="K10" s="17" t="s">
        <v>864</v>
      </c>
      <c r="L10" s="17" t="s">
        <v>864</v>
      </c>
      <c r="M10" s="17"/>
      <c r="N10" s="17"/>
      <c r="O10" s="17"/>
      <c r="P10" s="17"/>
      <c r="Q10" s="17"/>
      <c r="R10" s="17"/>
      <c r="S10" s="190"/>
      <c r="T10" s="190"/>
      <c r="U10" s="190"/>
      <c r="V10" s="190"/>
      <c r="W10" s="190"/>
      <c r="X10" s="190"/>
      <c r="Y10" s="190"/>
    </row>
    <row r="11" spans="1:25" ht="13.5" thickBot="1" x14ac:dyDescent="0.25">
      <c r="B11" s="513" t="s">
        <v>31</v>
      </c>
      <c r="C11" s="513"/>
      <c r="D11" s="12" t="str">
        <f>IF(AND(D6="A",D7="A",D8="A",D9="A",D10="A"),"C",IF(COUNTIF(D6:D10,"A")&gt;0,"P"," "))</f>
        <v xml:space="preserve"> </v>
      </c>
      <c r="E11" s="12" t="str">
        <f t="shared" ref="E11:L11" si="0">IF(AND(E6="A",E7="A",E8="A",E9="A",E10="A"),"C",IF(COUNTIF(E6:E10,"A")&gt;0,"P"," "))</f>
        <v>P</v>
      </c>
      <c r="F11" s="12" t="str">
        <f t="shared" si="0"/>
        <v xml:space="preserve"> </v>
      </c>
      <c r="G11" s="12" t="str">
        <f t="shared" si="0"/>
        <v>P</v>
      </c>
      <c r="H11" s="12" t="str">
        <f t="shared" si="0"/>
        <v xml:space="preserve"> </v>
      </c>
      <c r="I11" s="12" t="str">
        <f t="shared" si="0"/>
        <v xml:space="preserve"> </v>
      </c>
      <c r="J11" s="12" t="str">
        <f t="shared" si="0"/>
        <v xml:space="preserve"> </v>
      </c>
      <c r="K11" s="12" t="str">
        <f t="shared" si="0"/>
        <v>P</v>
      </c>
      <c r="L11" s="12" t="str">
        <f t="shared" si="0"/>
        <v>P</v>
      </c>
      <c r="M11" s="12" t="str">
        <f t="shared" ref="M11:R11" si="1">IF(AND(M6="A",M7="A",M8="A",M9="A",M10="A"),"C",IF(COUNTIF(M6:M10,"A")&gt;0,"P"," "))</f>
        <v xml:space="preserve"> </v>
      </c>
      <c r="N11" s="12" t="str">
        <f t="shared" si="1"/>
        <v xml:space="preserve"> </v>
      </c>
      <c r="O11" s="12" t="str">
        <f t="shared" si="1"/>
        <v xml:space="preserve"> </v>
      </c>
      <c r="P11" s="12" t="str">
        <f t="shared" si="1"/>
        <v xml:space="preserve"> </v>
      </c>
      <c r="Q11" s="12" t="str">
        <f t="shared" si="1"/>
        <v xml:space="preserve"> </v>
      </c>
      <c r="R11" s="12" t="str">
        <f t="shared" si="1"/>
        <v xml:space="preserve"> </v>
      </c>
      <c r="S11" s="12" t="str">
        <f>IF(AND(S6="A",S7="A",S10="A"),"C",IF(COUNTIF(S6:S10,"A")&gt;0,"P"," "))</f>
        <v xml:space="preserve"> </v>
      </c>
      <c r="T11" s="12" t="str">
        <f t="shared" ref="T11:Y11" si="2">IF(AND(T6="A",T7="A",T10="A"),"C",IF(COUNTIF(T6:T10,"A")&gt;0,"P"," "))</f>
        <v xml:space="preserve"> </v>
      </c>
      <c r="U11" s="12" t="str">
        <f t="shared" si="2"/>
        <v xml:space="preserve"> </v>
      </c>
      <c r="V11" s="12" t="str">
        <f t="shared" si="2"/>
        <v xml:space="preserve"> </v>
      </c>
      <c r="W11" s="12" t="str">
        <f t="shared" si="2"/>
        <v xml:space="preserve"> </v>
      </c>
      <c r="X11" s="12" t="str">
        <f t="shared" si="2"/>
        <v xml:space="preserve"> </v>
      </c>
      <c r="Y11" s="12" t="str">
        <f t="shared" si="2"/>
        <v xml:space="preserve"> </v>
      </c>
    </row>
    <row r="12" spans="1:25" x14ac:dyDescent="0.2">
      <c r="A12" s="16"/>
      <c r="B12" s="497"/>
      <c r="C12" s="497"/>
      <c r="D12" s="498"/>
      <c r="E12" s="497"/>
      <c r="F12" s="497"/>
      <c r="G12" s="497"/>
      <c r="H12" s="497"/>
      <c r="I12" s="497"/>
      <c r="J12" s="497"/>
      <c r="K12" s="497"/>
      <c r="L12" s="497"/>
      <c r="M12" s="497"/>
      <c r="N12" s="497"/>
      <c r="O12" s="497"/>
      <c r="P12" s="497"/>
      <c r="Q12" s="497"/>
      <c r="R12" s="497"/>
      <c r="S12" s="497"/>
      <c r="T12" s="497"/>
      <c r="U12" s="497"/>
      <c r="V12" s="497"/>
      <c r="W12" s="497"/>
      <c r="X12" s="497"/>
      <c r="Y12" s="497"/>
    </row>
    <row r="13" spans="1:25" x14ac:dyDescent="0.2">
      <c r="A13" s="2">
        <v>1</v>
      </c>
      <c r="B13" s="504" t="s">
        <v>70</v>
      </c>
      <c r="C13" s="504"/>
      <c r="D13" s="17"/>
      <c r="E13" s="17"/>
      <c r="F13" s="17"/>
      <c r="G13" s="17"/>
      <c r="H13" s="17"/>
      <c r="I13" s="17"/>
      <c r="J13" s="17"/>
      <c r="K13" s="17"/>
      <c r="L13" s="17"/>
      <c r="M13" s="17"/>
      <c r="N13" s="17"/>
      <c r="O13" s="17"/>
      <c r="P13" s="17"/>
      <c r="Q13" s="17"/>
      <c r="R13" s="17"/>
      <c r="S13" s="190"/>
      <c r="T13" s="190"/>
      <c r="U13" s="190"/>
      <c r="V13" s="190"/>
      <c r="W13" s="190"/>
      <c r="X13" s="190"/>
      <c r="Y13" s="190"/>
    </row>
    <row r="14" spans="1:25" x14ac:dyDescent="0.2">
      <c r="A14" s="2">
        <v>2</v>
      </c>
      <c r="B14" s="504" t="s">
        <v>60</v>
      </c>
      <c r="C14" s="504"/>
      <c r="D14" s="17"/>
      <c r="E14" s="17"/>
      <c r="F14" s="17"/>
      <c r="G14" s="17"/>
      <c r="H14" s="17"/>
      <c r="I14" s="17"/>
      <c r="J14" s="17"/>
      <c r="K14" s="17"/>
      <c r="L14" s="17"/>
      <c r="M14" s="17"/>
      <c r="N14" s="17"/>
      <c r="O14" s="17"/>
      <c r="P14" s="17"/>
      <c r="Q14" s="17"/>
      <c r="R14" s="17"/>
      <c r="S14" s="190"/>
      <c r="T14" s="190"/>
      <c r="U14" s="190"/>
      <c r="V14" s="190"/>
      <c r="W14" s="190"/>
      <c r="X14" s="190"/>
      <c r="Y14" s="190"/>
    </row>
    <row r="15" spans="1:25" x14ac:dyDescent="0.2">
      <c r="A15" s="2">
        <v>3</v>
      </c>
      <c r="B15" s="504" t="s">
        <v>61</v>
      </c>
      <c r="C15" s="504"/>
      <c r="D15" s="17"/>
      <c r="E15" s="17"/>
      <c r="F15" s="17"/>
      <c r="G15" s="17"/>
      <c r="H15" s="17"/>
      <c r="I15" s="17"/>
      <c r="J15" s="17"/>
      <c r="K15" s="17"/>
      <c r="L15" s="17"/>
      <c r="M15" s="17"/>
      <c r="N15" s="17"/>
      <c r="O15" s="17"/>
      <c r="P15" s="17"/>
      <c r="Q15" s="17"/>
      <c r="R15" s="17"/>
      <c r="S15" s="47"/>
      <c r="T15" s="48"/>
      <c r="U15" s="48"/>
      <c r="V15" s="48"/>
      <c r="W15" s="48"/>
      <c r="X15" s="48"/>
      <c r="Y15" s="48"/>
    </row>
    <row r="16" spans="1:25" ht="12.75" customHeight="1" x14ac:dyDescent="0.2">
      <c r="A16" s="2">
        <v>4</v>
      </c>
      <c r="B16" s="514" t="s">
        <v>19</v>
      </c>
      <c r="C16" s="515"/>
      <c r="D16" s="17"/>
      <c r="E16" s="17"/>
      <c r="F16" s="17"/>
      <c r="G16" s="17"/>
      <c r="H16" s="17"/>
      <c r="I16" s="17"/>
      <c r="J16" s="17"/>
      <c r="K16" s="17"/>
      <c r="L16" s="17"/>
      <c r="M16" s="17"/>
      <c r="N16" s="17"/>
      <c r="O16" s="17"/>
      <c r="P16" s="17"/>
      <c r="Q16" s="17"/>
      <c r="R16" s="17"/>
      <c r="S16" s="49"/>
      <c r="T16" s="50"/>
      <c r="U16" s="50"/>
      <c r="V16" s="50"/>
      <c r="W16" s="50"/>
      <c r="X16" s="50"/>
      <c r="Y16" s="50"/>
    </row>
    <row r="17" spans="1:25" ht="13.5" thickBot="1" x14ac:dyDescent="0.25">
      <c r="A17" s="2">
        <v>5</v>
      </c>
      <c r="B17" s="514" t="s">
        <v>71</v>
      </c>
      <c r="C17" s="515"/>
      <c r="D17" s="17"/>
      <c r="E17" s="17"/>
      <c r="F17" s="17"/>
      <c r="G17" s="17"/>
      <c r="H17" s="17"/>
      <c r="I17" s="17"/>
      <c r="J17" s="17"/>
      <c r="K17" s="17"/>
      <c r="L17" s="17"/>
      <c r="M17" s="17"/>
      <c r="N17" s="17"/>
      <c r="O17" s="17"/>
      <c r="P17" s="17"/>
      <c r="Q17" s="17"/>
      <c r="R17" s="17"/>
      <c r="S17" s="190"/>
      <c r="T17" s="190"/>
      <c r="U17" s="190"/>
      <c r="V17" s="190"/>
      <c r="W17" s="190"/>
      <c r="X17" s="190"/>
      <c r="Y17" s="190"/>
    </row>
    <row r="18" spans="1:25" ht="13.5" thickBot="1" x14ac:dyDescent="0.25">
      <c r="B18" s="513" t="s">
        <v>31</v>
      </c>
      <c r="C18" s="513"/>
      <c r="D18" s="12" t="str">
        <f t="shared" ref="D18:L18" si="3">IF(AND(D13="A",D14="A",D15="A",D16="A",D17="A"),"C",IF(COUNTIF(D13:D17,"A")&gt;0,"P"," "))</f>
        <v xml:space="preserve"> </v>
      </c>
      <c r="E18" s="12" t="str">
        <f t="shared" si="3"/>
        <v xml:space="preserve"> </v>
      </c>
      <c r="F18" s="12" t="str">
        <f t="shared" si="3"/>
        <v xml:space="preserve"> </v>
      </c>
      <c r="G18" s="12" t="str">
        <f t="shared" si="3"/>
        <v xml:space="preserve"> </v>
      </c>
      <c r="H18" s="12" t="str">
        <f t="shared" si="3"/>
        <v xml:space="preserve"> </v>
      </c>
      <c r="I18" s="12" t="str">
        <f t="shared" si="3"/>
        <v xml:space="preserve"> </v>
      </c>
      <c r="J18" s="12" t="str">
        <f t="shared" si="3"/>
        <v xml:space="preserve"> </v>
      </c>
      <c r="K18" s="12" t="str">
        <f t="shared" si="3"/>
        <v xml:space="preserve"> </v>
      </c>
      <c r="L18" s="12" t="str">
        <f t="shared" si="3"/>
        <v xml:space="preserve"> </v>
      </c>
      <c r="M18" s="12" t="str">
        <f t="shared" ref="M18:R18" si="4">IF(AND(M13="A",M14="A",M15="A",M16="A",M17="A"),"C",IF(COUNTIF(M13:M17,"A")&gt;0,"P"," "))</f>
        <v xml:space="preserve"> </v>
      </c>
      <c r="N18" s="12" t="str">
        <f t="shared" si="4"/>
        <v xml:space="preserve"> </v>
      </c>
      <c r="O18" s="12" t="str">
        <f t="shared" si="4"/>
        <v xml:space="preserve"> </v>
      </c>
      <c r="P18" s="12" t="str">
        <f t="shared" si="4"/>
        <v xml:space="preserve"> </v>
      </c>
      <c r="Q18" s="12" t="str">
        <f t="shared" si="4"/>
        <v xml:space="preserve"> </v>
      </c>
      <c r="R18" s="12" t="str">
        <f t="shared" si="4"/>
        <v xml:space="preserve"> </v>
      </c>
      <c r="S18" s="12" t="str">
        <f t="shared" ref="S18:Y18" si="5">IF(AND(S13="A",S14="A",S17="A"),"C",IF(COUNTIF(S13:S17,"A")&gt;0,"P"," "))</f>
        <v xml:space="preserve"> </v>
      </c>
      <c r="T18" s="12" t="str">
        <f t="shared" si="5"/>
        <v xml:space="preserve"> </v>
      </c>
      <c r="U18" s="12" t="str">
        <f t="shared" si="5"/>
        <v xml:space="preserve"> </v>
      </c>
      <c r="V18" s="12" t="str">
        <f t="shared" si="5"/>
        <v xml:space="preserve"> </v>
      </c>
      <c r="W18" s="12" t="str">
        <f t="shared" si="5"/>
        <v xml:space="preserve"> </v>
      </c>
      <c r="X18" s="12" t="str">
        <f t="shared" si="5"/>
        <v xml:space="preserve"> </v>
      </c>
      <c r="Y18" s="12" t="str">
        <f t="shared" si="5"/>
        <v xml:space="preserve"> </v>
      </c>
    </row>
    <row r="20" spans="1:25" x14ac:dyDescent="0.2">
      <c r="A20" s="2">
        <v>1</v>
      </c>
      <c r="B20" s="504" t="s">
        <v>70</v>
      </c>
      <c r="C20" s="504"/>
      <c r="D20" s="17"/>
      <c r="E20" s="17"/>
      <c r="F20" s="17"/>
      <c r="G20" s="17"/>
      <c r="H20" s="17"/>
      <c r="I20" s="17"/>
      <c r="J20" s="17"/>
      <c r="K20" s="17"/>
      <c r="L20" s="17"/>
      <c r="M20" s="17"/>
      <c r="N20" s="17"/>
      <c r="O20" s="17"/>
      <c r="P20" s="17"/>
      <c r="Q20" s="17"/>
      <c r="R20" s="17"/>
      <c r="S20" s="190"/>
      <c r="T20" s="190"/>
      <c r="U20" s="190"/>
      <c r="V20" s="190"/>
      <c r="W20" s="190"/>
      <c r="X20" s="190"/>
      <c r="Y20" s="190"/>
    </row>
    <row r="21" spans="1:25" x14ac:dyDescent="0.2">
      <c r="A21" s="2">
        <v>2</v>
      </c>
      <c r="B21" s="504" t="s">
        <v>60</v>
      </c>
      <c r="C21" s="504"/>
      <c r="D21" s="17"/>
      <c r="E21" s="17"/>
      <c r="F21" s="17"/>
      <c r="G21" s="17"/>
      <c r="H21" s="17"/>
      <c r="I21" s="17"/>
      <c r="J21" s="17"/>
      <c r="K21" s="17"/>
      <c r="L21" s="17"/>
      <c r="M21" s="17"/>
      <c r="N21" s="17"/>
      <c r="O21" s="17"/>
      <c r="P21" s="17"/>
      <c r="Q21" s="17"/>
      <c r="R21" s="17"/>
      <c r="S21" s="190"/>
      <c r="T21" s="190"/>
      <c r="U21" s="190"/>
      <c r="V21" s="190"/>
      <c r="W21" s="190"/>
      <c r="X21" s="190"/>
      <c r="Y21" s="190"/>
    </row>
    <row r="22" spans="1:25" x14ac:dyDescent="0.2">
      <c r="A22" s="2">
        <v>3</v>
      </c>
      <c r="B22" s="504" t="s">
        <v>61</v>
      </c>
      <c r="C22" s="504"/>
      <c r="D22" s="17"/>
      <c r="E22" s="17"/>
      <c r="F22" s="17"/>
      <c r="G22" s="17"/>
      <c r="H22" s="17"/>
      <c r="I22" s="17"/>
      <c r="J22" s="17"/>
      <c r="K22" s="17"/>
      <c r="L22" s="17"/>
      <c r="M22" s="17"/>
      <c r="N22" s="17"/>
      <c r="O22" s="17"/>
      <c r="P22" s="17"/>
      <c r="Q22" s="17"/>
      <c r="R22" s="17"/>
      <c r="S22" s="47"/>
      <c r="T22" s="48"/>
      <c r="U22" s="48"/>
      <c r="V22" s="48"/>
      <c r="W22" s="48"/>
      <c r="X22" s="48"/>
      <c r="Y22" s="48"/>
    </row>
    <row r="23" spans="1:25" x14ac:dyDescent="0.2">
      <c r="A23" s="2">
        <v>4</v>
      </c>
      <c r="B23" s="514" t="s">
        <v>19</v>
      </c>
      <c r="C23" s="515"/>
      <c r="D23" s="17"/>
      <c r="E23" s="17"/>
      <c r="F23" s="17"/>
      <c r="G23" s="17"/>
      <c r="H23" s="17"/>
      <c r="I23" s="17"/>
      <c r="J23" s="17"/>
      <c r="K23" s="17"/>
      <c r="L23" s="17"/>
      <c r="M23" s="17"/>
      <c r="N23" s="17"/>
      <c r="O23" s="17"/>
      <c r="P23" s="17"/>
      <c r="Q23" s="17"/>
      <c r="R23" s="17"/>
      <c r="S23" s="49"/>
      <c r="T23" s="50"/>
      <c r="U23" s="50"/>
      <c r="V23" s="50"/>
      <c r="W23" s="50"/>
      <c r="X23" s="50"/>
      <c r="Y23" s="50"/>
    </row>
    <row r="24" spans="1:25" ht="13.5" thickBot="1" x14ac:dyDescent="0.25">
      <c r="A24" s="2">
        <v>5</v>
      </c>
      <c r="B24" s="514" t="s">
        <v>71</v>
      </c>
      <c r="C24" s="515"/>
      <c r="D24" s="17"/>
      <c r="E24" s="17"/>
      <c r="F24" s="17"/>
      <c r="G24" s="17"/>
      <c r="H24" s="17"/>
      <c r="I24" s="17"/>
      <c r="J24" s="17"/>
      <c r="K24" s="17"/>
      <c r="L24" s="17"/>
      <c r="M24" s="17"/>
      <c r="N24" s="17"/>
      <c r="O24" s="17"/>
      <c r="P24" s="17"/>
      <c r="Q24" s="17"/>
      <c r="R24" s="17"/>
      <c r="S24" s="190"/>
      <c r="T24" s="190"/>
      <c r="U24" s="190"/>
      <c r="V24" s="190"/>
      <c r="W24" s="190"/>
      <c r="X24" s="190"/>
      <c r="Y24" s="190"/>
    </row>
    <row r="25" spans="1:25" ht="13.5" thickBot="1" x14ac:dyDescent="0.25">
      <c r="B25" s="513" t="s">
        <v>31</v>
      </c>
      <c r="C25" s="513"/>
      <c r="D25" s="12" t="str">
        <f t="shared" ref="D25:R25" si="6">IF(AND(D20="A",D21="A",D22="A",D23="A",D24="A"),"C",IF(COUNTIF(D20:D24,"A")&gt;0,"P"," "))</f>
        <v xml:space="preserve"> </v>
      </c>
      <c r="E25" s="12" t="str">
        <f t="shared" si="6"/>
        <v xml:space="preserve"> </v>
      </c>
      <c r="F25" s="12" t="str">
        <f t="shared" si="6"/>
        <v xml:space="preserve"> </v>
      </c>
      <c r="G25" s="12" t="str">
        <f t="shared" si="6"/>
        <v xml:space="preserve"> </v>
      </c>
      <c r="H25" s="12" t="str">
        <f t="shared" si="6"/>
        <v xml:space="preserve"> </v>
      </c>
      <c r="I25" s="12" t="str">
        <f t="shared" si="6"/>
        <v xml:space="preserve"> </v>
      </c>
      <c r="J25" s="12" t="str">
        <f t="shared" si="6"/>
        <v xml:space="preserve"> </v>
      </c>
      <c r="K25" s="12" t="str">
        <f t="shared" si="6"/>
        <v xml:space="preserve"> </v>
      </c>
      <c r="L25" s="12" t="str">
        <f t="shared" si="6"/>
        <v xml:space="preserve"> </v>
      </c>
      <c r="M25" s="12" t="str">
        <f t="shared" si="6"/>
        <v xml:space="preserve"> </v>
      </c>
      <c r="N25" s="12" t="str">
        <f t="shared" si="6"/>
        <v xml:space="preserve"> </v>
      </c>
      <c r="O25" s="12" t="str">
        <f t="shared" si="6"/>
        <v xml:space="preserve"> </v>
      </c>
      <c r="P25" s="12" t="str">
        <f t="shared" si="6"/>
        <v xml:space="preserve"> </v>
      </c>
      <c r="Q25" s="12" t="str">
        <f t="shared" si="6"/>
        <v xml:space="preserve"> </v>
      </c>
      <c r="R25" s="12" t="str">
        <f t="shared" si="6"/>
        <v xml:space="preserve"> </v>
      </c>
      <c r="S25" s="12" t="str">
        <f t="shared" ref="S25:Y25" si="7">IF(AND(S20="A",S21="A",S24="A"),"C",IF(COUNTIF(S20:S24,"A")&gt;0,"P"," "))</f>
        <v xml:space="preserve"> </v>
      </c>
      <c r="T25" s="12" t="str">
        <f t="shared" si="7"/>
        <v xml:space="preserve"> </v>
      </c>
      <c r="U25" s="12" t="str">
        <f t="shared" si="7"/>
        <v xml:space="preserve"> </v>
      </c>
      <c r="V25" s="12" t="str">
        <f t="shared" si="7"/>
        <v xml:space="preserve"> </v>
      </c>
      <c r="W25" s="12" t="str">
        <f t="shared" si="7"/>
        <v xml:space="preserve"> </v>
      </c>
      <c r="X25" s="12" t="str">
        <f t="shared" si="7"/>
        <v xml:space="preserve"> </v>
      </c>
      <c r="Y25" s="12" t="str">
        <f t="shared" si="7"/>
        <v xml:space="preserve"> </v>
      </c>
    </row>
  </sheetData>
  <sheetProtection password="EB7E" sheet="1" objects="1" scenarios="1" selectLockedCells="1"/>
  <mergeCells count="44">
    <mergeCell ref="B25:C25"/>
    <mergeCell ref="B20:C20"/>
    <mergeCell ref="B21:C21"/>
    <mergeCell ref="B22:C22"/>
    <mergeCell ref="B23:C23"/>
    <mergeCell ref="B24:C24"/>
    <mergeCell ref="I1:I4"/>
    <mergeCell ref="X1:X4"/>
    <mergeCell ref="U1:U4"/>
    <mergeCell ref="O1:O4"/>
    <mergeCell ref="P1:P4"/>
    <mergeCell ref="K1:K4"/>
    <mergeCell ref="T1:T4"/>
    <mergeCell ref="Q1:Q4"/>
    <mergeCell ref="R1:R4"/>
    <mergeCell ref="V1:V4"/>
    <mergeCell ref="W1:W4"/>
    <mergeCell ref="A4:C4"/>
    <mergeCell ref="B11:C11"/>
    <mergeCell ref="B10:C10"/>
    <mergeCell ref="B9:C9"/>
    <mergeCell ref="B8:C8"/>
    <mergeCell ref="B7:C7"/>
    <mergeCell ref="B18:C18"/>
    <mergeCell ref="B16:C16"/>
    <mergeCell ref="B17:C17"/>
    <mergeCell ref="B14:C14"/>
    <mergeCell ref="B15:C15"/>
    <mergeCell ref="B12:Y12"/>
    <mergeCell ref="B5:Y5"/>
    <mergeCell ref="G1:G4"/>
    <mergeCell ref="B6:C6"/>
    <mergeCell ref="B13:C13"/>
    <mergeCell ref="J1:J4"/>
    <mergeCell ref="D1:D4"/>
    <mergeCell ref="M1:M4"/>
    <mergeCell ref="N1:N4"/>
    <mergeCell ref="E1:E4"/>
    <mergeCell ref="L1:L4"/>
    <mergeCell ref="H1:H4"/>
    <mergeCell ref="F1:F4"/>
    <mergeCell ref="Y1:Y4"/>
    <mergeCell ref="S1:S4"/>
    <mergeCell ref="A3:C3"/>
  </mergeCells>
  <phoneticPr fontId="2" type="noConversion"/>
  <pageMargins left="0.75" right="0.7" top="1" bottom="1" header="0.5" footer="0.5"/>
  <pageSetup orientation="landscape" r:id="rId1"/>
  <headerFooter alignWithMargins="0">
    <oddHeader>&amp;C&amp;"Arial,Bold"&amp;14CadetteTrax&amp;12
Registration - &amp;D</oddHead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Q69"/>
  <sheetViews>
    <sheetView showGridLines="0" zoomScaleNormal="100" workbookViewId="0">
      <pane ySplit="4" topLeftCell="A5" activePane="bottomLeft" state="frozen"/>
      <selection pane="bottomLeft" activeCell="A5" sqref="A5"/>
    </sheetView>
  </sheetViews>
  <sheetFormatPr defaultRowHeight="12.75" x14ac:dyDescent="0.2"/>
  <cols>
    <col min="1" max="1" width="12.140625" style="127" bestFit="1" customWidth="1"/>
    <col min="2" max="16" width="7.7109375" style="127" customWidth="1"/>
    <col min="17" max="16384" width="9.140625" style="127"/>
  </cols>
  <sheetData>
    <row r="1" spans="1:17" ht="25.5" customHeight="1" x14ac:dyDescent="0.2">
      <c r="A1" s="520" t="s">
        <v>98</v>
      </c>
      <c r="B1" s="501" t="str">
        <f>Victoria!$A$1</f>
        <v>Victoria</v>
      </c>
      <c r="C1" s="501" t="str">
        <f>Darla!$A$1</f>
        <v>Darla</v>
      </c>
      <c r="D1" s="501" t="str">
        <f>Dakota!$A$1</f>
        <v>Dakota</v>
      </c>
      <c r="E1" s="501" t="str">
        <f>Chloe!$A$1</f>
        <v>Chloe</v>
      </c>
      <c r="F1" s="501" t="str">
        <f>Alex!$A$1</f>
        <v>Alex</v>
      </c>
      <c r="G1" s="501" t="str">
        <f>Olivia!$A$1</f>
        <v>Olivia</v>
      </c>
      <c r="H1" s="501" t="str">
        <f>Ava!$A$1</f>
        <v>Ava</v>
      </c>
      <c r="I1" s="501" t="str">
        <f ca="1">Elizabeth!$A$1</f>
        <v>Elizabeth</v>
      </c>
      <c r="J1" s="501" t="str">
        <f ca="1">Honor!$A$1</f>
        <v>Honor</v>
      </c>
      <c r="K1" s="501" t="str">
        <f ca="1">Kayla!$A$1</f>
        <v>Kayla</v>
      </c>
      <c r="L1" s="501" t="str">
        <f ca="1">Bekah!$A$1</f>
        <v>Bekah</v>
      </c>
      <c r="M1" s="501" t="str">
        <f ca="1">Meagan!$A$1</f>
        <v>Meagan</v>
      </c>
      <c r="N1" s="501" t="str">
        <f ca="1">'Elizabeth H'!$A$1</f>
        <v>Elizabeth H</v>
      </c>
      <c r="O1" s="501" t="str">
        <f ca="1">'Cadette 14'!$A$1</f>
        <v>Cadette 14</v>
      </c>
      <c r="P1" s="501" t="str">
        <f ca="1">'Cadette 15'!$A$1</f>
        <v>Cadette 15</v>
      </c>
      <c r="Q1" s="518" t="s">
        <v>0</v>
      </c>
    </row>
    <row r="2" spans="1:17" x14ac:dyDescent="0.2">
      <c r="A2" s="520"/>
      <c r="B2" s="502"/>
      <c r="C2" s="502"/>
      <c r="D2" s="502"/>
      <c r="E2" s="502"/>
      <c r="F2" s="502"/>
      <c r="G2" s="502"/>
      <c r="H2" s="502"/>
      <c r="I2" s="502"/>
      <c r="J2" s="502"/>
      <c r="K2" s="502"/>
      <c r="L2" s="502"/>
      <c r="M2" s="502"/>
      <c r="N2" s="502"/>
      <c r="O2" s="502"/>
      <c r="P2" s="502"/>
      <c r="Q2" s="518"/>
    </row>
    <row r="3" spans="1:17" x14ac:dyDescent="0.2">
      <c r="B3" s="502"/>
      <c r="C3" s="502"/>
      <c r="D3" s="502"/>
      <c r="E3" s="502"/>
      <c r="F3" s="502"/>
      <c r="G3" s="502"/>
      <c r="H3" s="502"/>
      <c r="I3" s="502"/>
      <c r="J3" s="502"/>
      <c r="K3" s="502"/>
      <c r="L3" s="502"/>
      <c r="M3" s="502"/>
      <c r="N3" s="502"/>
      <c r="O3" s="502"/>
      <c r="P3" s="502"/>
      <c r="Q3" s="518"/>
    </row>
    <row r="4" spans="1:17" x14ac:dyDescent="0.2">
      <c r="A4" s="128" t="s">
        <v>52</v>
      </c>
      <c r="B4" s="503"/>
      <c r="C4" s="503"/>
      <c r="D4" s="503"/>
      <c r="E4" s="503"/>
      <c r="F4" s="503"/>
      <c r="G4" s="503"/>
      <c r="H4" s="503"/>
      <c r="I4" s="503"/>
      <c r="J4" s="503"/>
      <c r="K4" s="503"/>
      <c r="L4" s="503"/>
      <c r="M4" s="503"/>
      <c r="N4" s="503"/>
      <c r="O4" s="503"/>
      <c r="P4" s="503"/>
      <c r="Q4" s="519"/>
    </row>
    <row r="5" spans="1:17" x14ac:dyDescent="0.2">
      <c r="A5" s="129"/>
      <c r="B5" s="118"/>
      <c r="C5" s="118"/>
      <c r="D5" s="118"/>
      <c r="E5" s="118"/>
      <c r="F5" s="118"/>
      <c r="G5" s="118"/>
      <c r="H5" s="118"/>
      <c r="I5" s="118"/>
      <c r="J5" s="118"/>
      <c r="K5" s="118"/>
      <c r="L5" s="118"/>
      <c r="M5" s="118"/>
      <c r="N5" s="118"/>
      <c r="O5" s="118"/>
      <c r="P5" s="118"/>
      <c r="Q5" s="119">
        <f t="shared" ref="Q5:Q24" si="0">SUM(B5:P5)</f>
        <v>0</v>
      </c>
    </row>
    <row r="6" spans="1:17" x14ac:dyDescent="0.2">
      <c r="A6" s="130"/>
      <c r="B6" s="118"/>
      <c r="C6" s="118"/>
      <c r="D6" s="118"/>
      <c r="E6" s="118"/>
      <c r="F6" s="118"/>
      <c r="G6" s="118"/>
      <c r="H6" s="118"/>
      <c r="I6" s="118"/>
      <c r="J6" s="118"/>
      <c r="K6" s="118"/>
      <c r="L6" s="118"/>
      <c r="M6" s="118"/>
      <c r="N6" s="118"/>
      <c r="O6" s="118"/>
      <c r="P6" s="118"/>
      <c r="Q6" s="119">
        <f t="shared" si="0"/>
        <v>0</v>
      </c>
    </row>
    <row r="7" spans="1:17" x14ac:dyDescent="0.2">
      <c r="A7" s="129"/>
      <c r="B7" s="118"/>
      <c r="C7" s="118"/>
      <c r="D7" s="118"/>
      <c r="E7" s="118"/>
      <c r="F7" s="118"/>
      <c r="G7" s="118"/>
      <c r="H7" s="118"/>
      <c r="I7" s="118"/>
      <c r="J7" s="118"/>
      <c r="K7" s="118"/>
      <c r="L7" s="118"/>
      <c r="M7" s="118"/>
      <c r="N7" s="118"/>
      <c r="O7" s="118"/>
      <c r="P7" s="118"/>
      <c r="Q7" s="119">
        <f t="shared" si="0"/>
        <v>0</v>
      </c>
    </row>
    <row r="8" spans="1:17" x14ac:dyDescent="0.2">
      <c r="A8" s="129"/>
      <c r="B8" s="118"/>
      <c r="C8" s="118"/>
      <c r="D8" s="118"/>
      <c r="E8" s="118"/>
      <c r="F8" s="118"/>
      <c r="G8" s="118"/>
      <c r="H8" s="118"/>
      <c r="I8" s="118"/>
      <c r="J8" s="118"/>
      <c r="K8" s="118"/>
      <c r="L8" s="118"/>
      <c r="M8" s="118"/>
      <c r="N8" s="118"/>
      <c r="O8" s="118"/>
      <c r="P8" s="118"/>
      <c r="Q8" s="119">
        <f t="shared" si="0"/>
        <v>0</v>
      </c>
    </row>
    <row r="9" spans="1:17" x14ac:dyDescent="0.2">
      <c r="A9" s="129"/>
      <c r="B9" s="118"/>
      <c r="C9" s="118"/>
      <c r="D9" s="118"/>
      <c r="E9" s="118"/>
      <c r="F9" s="118"/>
      <c r="G9" s="118"/>
      <c r="H9" s="118"/>
      <c r="I9" s="118"/>
      <c r="J9" s="118"/>
      <c r="K9" s="118"/>
      <c r="L9" s="118"/>
      <c r="M9" s="118"/>
      <c r="N9" s="118"/>
      <c r="O9" s="118"/>
      <c r="P9" s="118"/>
      <c r="Q9" s="119">
        <f t="shared" si="0"/>
        <v>0</v>
      </c>
    </row>
    <row r="10" spans="1:17" x14ac:dyDescent="0.2">
      <c r="A10" s="129"/>
      <c r="B10" s="118"/>
      <c r="C10" s="118"/>
      <c r="D10" s="118"/>
      <c r="E10" s="118"/>
      <c r="F10" s="118"/>
      <c r="G10" s="118"/>
      <c r="H10" s="118"/>
      <c r="I10" s="118"/>
      <c r="J10" s="118"/>
      <c r="K10" s="118"/>
      <c r="L10" s="118"/>
      <c r="M10" s="118"/>
      <c r="N10" s="118"/>
      <c r="O10" s="118"/>
      <c r="P10" s="118"/>
      <c r="Q10" s="119">
        <f t="shared" si="0"/>
        <v>0</v>
      </c>
    </row>
    <row r="11" spans="1:17" x14ac:dyDescent="0.2">
      <c r="A11" s="129"/>
      <c r="B11" s="118"/>
      <c r="C11" s="118"/>
      <c r="D11" s="118"/>
      <c r="E11" s="118"/>
      <c r="F11" s="118"/>
      <c r="G11" s="118"/>
      <c r="H11" s="118"/>
      <c r="I11" s="118"/>
      <c r="J11" s="118"/>
      <c r="K11" s="118"/>
      <c r="L11" s="118"/>
      <c r="M11" s="118"/>
      <c r="N11" s="118"/>
      <c r="O11" s="118"/>
      <c r="P11" s="118"/>
      <c r="Q11" s="119">
        <f t="shared" si="0"/>
        <v>0</v>
      </c>
    </row>
    <row r="12" spans="1:17" x14ac:dyDescent="0.2">
      <c r="A12" s="129"/>
      <c r="B12" s="118"/>
      <c r="C12" s="118"/>
      <c r="D12" s="118"/>
      <c r="E12" s="118"/>
      <c r="F12" s="118"/>
      <c r="G12" s="118"/>
      <c r="H12" s="118"/>
      <c r="I12" s="118"/>
      <c r="J12" s="118"/>
      <c r="K12" s="118"/>
      <c r="L12" s="118"/>
      <c r="M12" s="118"/>
      <c r="N12" s="118"/>
      <c r="O12" s="118"/>
      <c r="P12" s="118"/>
      <c r="Q12" s="119">
        <f t="shared" si="0"/>
        <v>0</v>
      </c>
    </row>
    <row r="13" spans="1:17" x14ac:dyDescent="0.2">
      <c r="A13" s="129"/>
      <c r="B13" s="118"/>
      <c r="C13" s="118"/>
      <c r="D13" s="118"/>
      <c r="E13" s="118"/>
      <c r="F13" s="118"/>
      <c r="G13" s="118"/>
      <c r="H13" s="118"/>
      <c r="I13" s="118"/>
      <c r="J13" s="118"/>
      <c r="K13" s="118"/>
      <c r="L13" s="118"/>
      <c r="M13" s="118"/>
      <c r="N13" s="118"/>
      <c r="O13" s="118"/>
      <c r="P13" s="118"/>
      <c r="Q13" s="119">
        <f t="shared" si="0"/>
        <v>0</v>
      </c>
    </row>
    <row r="14" spans="1:17" x14ac:dyDescent="0.2">
      <c r="A14" s="129"/>
      <c r="B14" s="118"/>
      <c r="C14" s="118"/>
      <c r="D14" s="118"/>
      <c r="E14" s="118"/>
      <c r="F14" s="118"/>
      <c r="G14" s="118"/>
      <c r="H14" s="118"/>
      <c r="I14" s="118"/>
      <c r="J14" s="118"/>
      <c r="K14" s="118"/>
      <c r="L14" s="118"/>
      <c r="M14" s="118"/>
      <c r="N14" s="118"/>
      <c r="O14" s="118"/>
      <c r="P14" s="118"/>
      <c r="Q14" s="119">
        <f t="shared" si="0"/>
        <v>0</v>
      </c>
    </row>
    <row r="15" spans="1:17" x14ac:dyDescent="0.2">
      <c r="A15" s="129"/>
      <c r="B15" s="118"/>
      <c r="C15" s="118"/>
      <c r="D15" s="118"/>
      <c r="E15" s="118"/>
      <c r="F15" s="118"/>
      <c r="G15" s="118"/>
      <c r="H15" s="118"/>
      <c r="I15" s="118"/>
      <c r="J15" s="118"/>
      <c r="K15" s="118"/>
      <c r="L15" s="118"/>
      <c r="M15" s="118"/>
      <c r="N15" s="118"/>
      <c r="O15" s="118"/>
      <c r="P15" s="118"/>
      <c r="Q15" s="119">
        <f t="shared" si="0"/>
        <v>0</v>
      </c>
    </row>
    <row r="16" spans="1:17" x14ac:dyDescent="0.2">
      <c r="A16" s="129"/>
      <c r="B16" s="118"/>
      <c r="C16" s="118"/>
      <c r="D16" s="118"/>
      <c r="E16" s="118"/>
      <c r="F16" s="118"/>
      <c r="G16" s="118"/>
      <c r="H16" s="118"/>
      <c r="I16" s="118"/>
      <c r="J16" s="118"/>
      <c r="K16" s="118"/>
      <c r="L16" s="118"/>
      <c r="M16" s="118"/>
      <c r="N16" s="118"/>
      <c r="O16" s="118"/>
      <c r="P16" s="118"/>
      <c r="Q16" s="119">
        <f t="shared" si="0"/>
        <v>0</v>
      </c>
    </row>
    <row r="17" spans="1:17" x14ac:dyDescent="0.2">
      <c r="A17" s="129"/>
      <c r="B17" s="118"/>
      <c r="C17" s="118"/>
      <c r="D17" s="118"/>
      <c r="E17" s="118"/>
      <c r="F17" s="118"/>
      <c r="G17" s="118"/>
      <c r="H17" s="118"/>
      <c r="I17" s="118"/>
      <c r="J17" s="118"/>
      <c r="K17" s="118"/>
      <c r="L17" s="118"/>
      <c r="M17" s="118"/>
      <c r="N17" s="118"/>
      <c r="O17" s="118"/>
      <c r="P17" s="118"/>
      <c r="Q17" s="119">
        <f t="shared" si="0"/>
        <v>0</v>
      </c>
    </row>
    <row r="18" spans="1:17" x14ac:dyDescent="0.2">
      <c r="A18" s="129"/>
      <c r="B18" s="118"/>
      <c r="C18" s="118"/>
      <c r="D18" s="118"/>
      <c r="E18" s="118"/>
      <c r="F18" s="118"/>
      <c r="G18" s="118"/>
      <c r="H18" s="118"/>
      <c r="I18" s="118"/>
      <c r="J18" s="118"/>
      <c r="K18" s="118"/>
      <c r="L18" s="118"/>
      <c r="M18" s="118"/>
      <c r="N18" s="118"/>
      <c r="O18" s="118"/>
      <c r="P18" s="118"/>
      <c r="Q18" s="119">
        <f t="shared" si="0"/>
        <v>0</v>
      </c>
    </row>
    <row r="19" spans="1:17" x14ac:dyDescent="0.2">
      <c r="A19" s="129"/>
      <c r="B19" s="118"/>
      <c r="C19" s="118"/>
      <c r="D19" s="118"/>
      <c r="E19" s="118"/>
      <c r="F19" s="118"/>
      <c r="G19" s="118"/>
      <c r="H19" s="118"/>
      <c r="I19" s="118"/>
      <c r="J19" s="118"/>
      <c r="K19" s="118"/>
      <c r="L19" s="118"/>
      <c r="M19" s="118"/>
      <c r="N19" s="118"/>
      <c r="O19" s="118"/>
      <c r="P19" s="118"/>
      <c r="Q19" s="119">
        <f t="shared" si="0"/>
        <v>0</v>
      </c>
    </row>
    <row r="20" spans="1:17" x14ac:dyDescent="0.2">
      <c r="A20" s="129"/>
      <c r="B20" s="118"/>
      <c r="C20" s="118"/>
      <c r="D20" s="118"/>
      <c r="E20" s="118"/>
      <c r="F20" s="118"/>
      <c r="G20" s="118"/>
      <c r="H20" s="118"/>
      <c r="I20" s="118"/>
      <c r="J20" s="118"/>
      <c r="K20" s="118"/>
      <c r="L20" s="118"/>
      <c r="M20" s="118"/>
      <c r="N20" s="118"/>
      <c r="O20" s="118"/>
      <c r="P20" s="118"/>
      <c r="Q20" s="119">
        <f t="shared" si="0"/>
        <v>0</v>
      </c>
    </row>
    <row r="21" spans="1:17" x14ac:dyDescent="0.2">
      <c r="A21" s="129"/>
      <c r="B21" s="118"/>
      <c r="C21" s="118"/>
      <c r="D21" s="118"/>
      <c r="E21" s="118"/>
      <c r="F21" s="118"/>
      <c r="G21" s="118"/>
      <c r="H21" s="118"/>
      <c r="I21" s="118"/>
      <c r="J21" s="118"/>
      <c r="K21" s="118"/>
      <c r="L21" s="118"/>
      <c r="M21" s="118"/>
      <c r="N21" s="118"/>
      <c r="O21" s="118"/>
      <c r="P21" s="118"/>
      <c r="Q21" s="119">
        <f t="shared" si="0"/>
        <v>0</v>
      </c>
    </row>
    <row r="22" spans="1:17" x14ac:dyDescent="0.2">
      <c r="A22" s="129"/>
      <c r="B22" s="118"/>
      <c r="C22" s="118"/>
      <c r="D22" s="118"/>
      <c r="E22" s="118"/>
      <c r="F22" s="118"/>
      <c r="G22" s="118"/>
      <c r="H22" s="118"/>
      <c r="I22" s="118"/>
      <c r="J22" s="118"/>
      <c r="K22" s="118"/>
      <c r="L22" s="118"/>
      <c r="M22" s="118"/>
      <c r="N22" s="118"/>
      <c r="O22" s="118"/>
      <c r="P22" s="118"/>
      <c r="Q22" s="119">
        <f t="shared" si="0"/>
        <v>0</v>
      </c>
    </row>
    <row r="23" spans="1:17" x14ac:dyDescent="0.2">
      <c r="A23" s="129"/>
      <c r="B23" s="118"/>
      <c r="C23" s="118"/>
      <c r="D23" s="118"/>
      <c r="E23" s="118"/>
      <c r="F23" s="118"/>
      <c r="G23" s="118"/>
      <c r="H23" s="118"/>
      <c r="I23" s="118"/>
      <c r="J23" s="118"/>
      <c r="K23" s="118"/>
      <c r="L23" s="118"/>
      <c r="M23" s="118"/>
      <c r="N23" s="118"/>
      <c r="O23" s="118"/>
      <c r="P23" s="118"/>
      <c r="Q23" s="119">
        <f t="shared" si="0"/>
        <v>0</v>
      </c>
    </row>
    <row r="24" spans="1:17" ht="13.5" thickBot="1" x14ac:dyDescent="0.25">
      <c r="A24" s="129"/>
      <c r="B24" s="118"/>
      <c r="C24" s="118"/>
      <c r="D24" s="118"/>
      <c r="E24" s="118"/>
      <c r="F24" s="118"/>
      <c r="G24" s="118"/>
      <c r="H24" s="118"/>
      <c r="I24" s="118"/>
      <c r="J24" s="118"/>
      <c r="K24" s="118"/>
      <c r="L24" s="118"/>
      <c r="M24" s="118"/>
      <c r="N24" s="118"/>
      <c r="O24" s="118"/>
      <c r="P24" s="118"/>
      <c r="Q24" s="119">
        <f t="shared" si="0"/>
        <v>0</v>
      </c>
    </row>
    <row r="25" spans="1:17" ht="26.25" thickBot="1" x14ac:dyDescent="0.25">
      <c r="A25" s="131" t="s">
        <v>1</v>
      </c>
      <c r="B25" s="120">
        <f t="shared" ref="B25:Q25" si="1">SUM(B5:B24)</f>
        <v>0</v>
      </c>
      <c r="C25" s="120">
        <f t="shared" si="1"/>
        <v>0</v>
      </c>
      <c r="D25" s="120">
        <f t="shared" si="1"/>
        <v>0</v>
      </c>
      <c r="E25" s="120">
        <f t="shared" si="1"/>
        <v>0</v>
      </c>
      <c r="F25" s="120">
        <f t="shared" si="1"/>
        <v>0</v>
      </c>
      <c r="G25" s="120">
        <f t="shared" si="1"/>
        <v>0</v>
      </c>
      <c r="H25" s="120">
        <f t="shared" si="1"/>
        <v>0</v>
      </c>
      <c r="I25" s="120">
        <f t="shared" si="1"/>
        <v>0</v>
      </c>
      <c r="J25" s="120">
        <f t="shared" si="1"/>
        <v>0</v>
      </c>
      <c r="K25" s="120">
        <f t="shared" si="1"/>
        <v>0</v>
      </c>
      <c r="L25" s="120">
        <f t="shared" si="1"/>
        <v>0</v>
      </c>
      <c r="M25" s="120">
        <f t="shared" si="1"/>
        <v>0</v>
      </c>
      <c r="N25" s="120">
        <f t="shared" si="1"/>
        <v>0</v>
      </c>
      <c r="O25" s="120">
        <f t="shared" si="1"/>
        <v>0</v>
      </c>
      <c r="P25" s="120">
        <f t="shared" si="1"/>
        <v>0</v>
      </c>
      <c r="Q25" s="132">
        <f t="shared" si="1"/>
        <v>0</v>
      </c>
    </row>
    <row r="27" spans="1:17" x14ac:dyDescent="0.2">
      <c r="A27" s="129"/>
      <c r="B27" s="118"/>
      <c r="C27" s="118"/>
      <c r="D27" s="118"/>
      <c r="E27" s="118"/>
      <c r="F27" s="118"/>
      <c r="G27" s="118"/>
      <c r="H27" s="118"/>
      <c r="I27" s="118"/>
      <c r="J27" s="118"/>
      <c r="K27" s="118"/>
      <c r="L27" s="118"/>
      <c r="M27" s="118"/>
      <c r="N27" s="118"/>
      <c r="O27" s="118"/>
      <c r="P27" s="118"/>
      <c r="Q27" s="119">
        <f t="shared" ref="Q27:Q46" si="2">SUM(B27:P27)</f>
        <v>0</v>
      </c>
    </row>
    <row r="28" spans="1:17" x14ac:dyDescent="0.2">
      <c r="A28" s="130"/>
      <c r="B28" s="118"/>
      <c r="C28" s="118"/>
      <c r="D28" s="118"/>
      <c r="E28" s="118"/>
      <c r="F28" s="118"/>
      <c r="G28" s="118"/>
      <c r="H28" s="118"/>
      <c r="I28" s="118"/>
      <c r="J28" s="118"/>
      <c r="K28" s="118"/>
      <c r="L28" s="118"/>
      <c r="M28" s="118"/>
      <c r="N28" s="118"/>
      <c r="O28" s="118"/>
      <c r="P28" s="118"/>
      <c r="Q28" s="119">
        <f t="shared" si="2"/>
        <v>0</v>
      </c>
    </row>
    <row r="29" spans="1:17" x14ac:dyDescent="0.2">
      <c r="A29" s="129"/>
      <c r="B29" s="118"/>
      <c r="C29" s="118"/>
      <c r="D29" s="118"/>
      <c r="E29" s="118"/>
      <c r="F29" s="118"/>
      <c r="G29" s="118"/>
      <c r="H29" s="118"/>
      <c r="I29" s="118"/>
      <c r="J29" s="118"/>
      <c r="K29" s="118"/>
      <c r="L29" s="118"/>
      <c r="M29" s="118"/>
      <c r="N29" s="118"/>
      <c r="O29" s="118"/>
      <c r="P29" s="118"/>
      <c r="Q29" s="119">
        <f t="shared" si="2"/>
        <v>0</v>
      </c>
    </row>
    <row r="30" spans="1:17" x14ac:dyDescent="0.2">
      <c r="A30" s="129"/>
      <c r="B30" s="118"/>
      <c r="C30" s="118"/>
      <c r="D30" s="118"/>
      <c r="E30" s="118"/>
      <c r="F30" s="118"/>
      <c r="G30" s="118"/>
      <c r="H30" s="118"/>
      <c r="I30" s="118"/>
      <c r="J30" s="118"/>
      <c r="K30" s="118"/>
      <c r="L30" s="118"/>
      <c r="M30" s="118"/>
      <c r="N30" s="118"/>
      <c r="O30" s="118"/>
      <c r="P30" s="118"/>
      <c r="Q30" s="119">
        <f t="shared" si="2"/>
        <v>0</v>
      </c>
    </row>
    <row r="31" spans="1:17" x14ac:dyDescent="0.2">
      <c r="A31" s="129"/>
      <c r="B31" s="118"/>
      <c r="C31" s="118"/>
      <c r="D31" s="118"/>
      <c r="E31" s="118"/>
      <c r="F31" s="118"/>
      <c r="G31" s="118"/>
      <c r="H31" s="118"/>
      <c r="I31" s="118"/>
      <c r="J31" s="118"/>
      <c r="K31" s="118"/>
      <c r="L31" s="118"/>
      <c r="M31" s="118"/>
      <c r="N31" s="118"/>
      <c r="O31" s="118"/>
      <c r="P31" s="118"/>
      <c r="Q31" s="119">
        <f t="shared" si="2"/>
        <v>0</v>
      </c>
    </row>
    <row r="32" spans="1:17" x14ac:dyDescent="0.2">
      <c r="A32" s="129"/>
      <c r="B32" s="118"/>
      <c r="C32" s="118"/>
      <c r="D32" s="118"/>
      <c r="E32" s="118"/>
      <c r="F32" s="118"/>
      <c r="G32" s="118"/>
      <c r="H32" s="118"/>
      <c r="I32" s="118"/>
      <c r="J32" s="118"/>
      <c r="K32" s="118"/>
      <c r="L32" s="118"/>
      <c r="M32" s="118"/>
      <c r="N32" s="118"/>
      <c r="O32" s="118"/>
      <c r="P32" s="118"/>
      <c r="Q32" s="119">
        <f t="shared" si="2"/>
        <v>0</v>
      </c>
    </row>
    <row r="33" spans="1:17" x14ac:dyDescent="0.2">
      <c r="A33" s="129"/>
      <c r="B33" s="118"/>
      <c r="C33" s="118"/>
      <c r="D33" s="118"/>
      <c r="E33" s="118"/>
      <c r="F33" s="118"/>
      <c r="G33" s="118"/>
      <c r="H33" s="118"/>
      <c r="I33" s="118"/>
      <c r="J33" s="118"/>
      <c r="K33" s="118"/>
      <c r="L33" s="118"/>
      <c r="M33" s="118"/>
      <c r="N33" s="118"/>
      <c r="O33" s="118"/>
      <c r="P33" s="118"/>
      <c r="Q33" s="119">
        <f t="shared" si="2"/>
        <v>0</v>
      </c>
    </row>
    <row r="34" spans="1:17" x14ac:dyDescent="0.2">
      <c r="A34" s="129"/>
      <c r="B34" s="118"/>
      <c r="C34" s="118"/>
      <c r="D34" s="118"/>
      <c r="E34" s="118"/>
      <c r="F34" s="118"/>
      <c r="G34" s="118"/>
      <c r="H34" s="118"/>
      <c r="I34" s="118"/>
      <c r="J34" s="118"/>
      <c r="K34" s="118"/>
      <c r="L34" s="118"/>
      <c r="M34" s="118"/>
      <c r="N34" s="118"/>
      <c r="O34" s="118"/>
      <c r="P34" s="118"/>
      <c r="Q34" s="119">
        <f t="shared" si="2"/>
        <v>0</v>
      </c>
    </row>
    <row r="35" spans="1:17" x14ac:dyDescent="0.2">
      <c r="A35" s="129"/>
      <c r="B35" s="118"/>
      <c r="C35" s="118"/>
      <c r="D35" s="118"/>
      <c r="E35" s="118"/>
      <c r="F35" s="118"/>
      <c r="G35" s="118"/>
      <c r="H35" s="118"/>
      <c r="I35" s="118"/>
      <c r="J35" s="118"/>
      <c r="K35" s="118"/>
      <c r="L35" s="118"/>
      <c r="M35" s="118"/>
      <c r="N35" s="118"/>
      <c r="O35" s="118"/>
      <c r="P35" s="118"/>
      <c r="Q35" s="119">
        <f t="shared" si="2"/>
        <v>0</v>
      </c>
    </row>
    <row r="36" spans="1:17" x14ac:dyDescent="0.2">
      <c r="A36" s="129"/>
      <c r="B36" s="118"/>
      <c r="C36" s="118"/>
      <c r="D36" s="118"/>
      <c r="E36" s="118"/>
      <c r="F36" s="118"/>
      <c r="G36" s="118"/>
      <c r="H36" s="118"/>
      <c r="I36" s="118"/>
      <c r="J36" s="118"/>
      <c r="K36" s="118"/>
      <c r="L36" s="118"/>
      <c r="M36" s="118"/>
      <c r="N36" s="118"/>
      <c r="O36" s="118"/>
      <c r="P36" s="118"/>
      <c r="Q36" s="119">
        <f t="shared" si="2"/>
        <v>0</v>
      </c>
    </row>
    <row r="37" spans="1:17" x14ac:dyDescent="0.2">
      <c r="A37" s="129"/>
      <c r="B37" s="118"/>
      <c r="C37" s="118"/>
      <c r="D37" s="118"/>
      <c r="E37" s="118"/>
      <c r="F37" s="118"/>
      <c r="G37" s="118"/>
      <c r="H37" s="118"/>
      <c r="I37" s="118"/>
      <c r="J37" s="118"/>
      <c r="K37" s="118"/>
      <c r="L37" s="118"/>
      <c r="M37" s="118"/>
      <c r="N37" s="118"/>
      <c r="O37" s="118"/>
      <c r="P37" s="118"/>
      <c r="Q37" s="119">
        <f t="shared" si="2"/>
        <v>0</v>
      </c>
    </row>
    <row r="38" spans="1:17" x14ac:dyDescent="0.2">
      <c r="A38" s="129"/>
      <c r="B38" s="118"/>
      <c r="C38" s="118"/>
      <c r="D38" s="118"/>
      <c r="E38" s="118"/>
      <c r="F38" s="118"/>
      <c r="G38" s="118"/>
      <c r="H38" s="118"/>
      <c r="I38" s="118"/>
      <c r="J38" s="118"/>
      <c r="K38" s="118"/>
      <c r="L38" s="118"/>
      <c r="M38" s="118"/>
      <c r="N38" s="118"/>
      <c r="O38" s="118"/>
      <c r="P38" s="118"/>
      <c r="Q38" s="119">
        <f t="shared" si="2"/>
        <v>0</v>
      </c>
    </row>
    <row r="39" spans="1:17" x14ac:dyDescent="0.2">
      <c r="A39" s="129"/>
      <c r="B39" s="118"/>
      <c r="C39" s="118"/>
      <c r="D39" s="118"/>
      <c r="E39" s="118"/>
      <c r="F39" s="118"/>
      <c r="G39" s="118"/>
      <c r="H39" s="118"/>
      <c r="I39" s="118"/>
      <c r="J39" s="118"/>
      <c r="K39" s="118"/>
      <c r="L39" s="118"/>
      <c r="M39" s="118"/>
      <c r="N39" s="118"/>
      <c r="O39" s="118"/>
      <c r="P39" s="118"/>
      <c r="Q39" s="119">
        <f t="shared" si="2"/>
        <v>0</v>
      </c>
    </row>
    <row r="40" spans="1:17" x14ac:dyDescent="0.2">
      <c r="A40" s="129"/>
      <c r="B40" s="118"/>
      <c r="C40" s="118"/>
      <c r="D40" s="118"/>
      <c r="E40" s="118"/>
      <c r="F40" s="118"/>
      <c r="G40" s="118"/>
      <c r="H40" s="118"/>
      <c r="I40" s="118"/>
      <c r="J40" s="118"/>
      <c r="K40" s="118"/>
      <c r="L40" s="118"/>
      <c r="M40" s="118"/>
      <c r="N40" s="118"/>
      <c r="O40" s="118"/>
      <c r="P40" s="118"/>
      <c r="Q40" s="119">
        <f t="shared" si="2"/>
        <v>0</v>
      </c>
    </row>
    <row r="41" spans="1:17" x14ac:dyDescent="0.2">
      <c r="A41" s="129"/>
      <c r="B41" s="118"/>
      <c r="C41" s="118"/>
      <c r="D41" s="118"/>
      <c r="E41" s="118"/>
      <c r="F41" s="118"/>
      <c r="G41" s="118"/>
      <c r="H41" s="118"/>
      <c r="I41" s="118"/>
      <c r="J41" s="118"/>
      <c r="K41" s="118"/>
      <c r="L41" s="118"/>
      <c r="M41" s="118"/>
      <c r="N41" s="118"/>
      <c r="O41" s="118"/>
      <c r="P41" s="118"/>
      <c r="Q41" s="119">
        <f t="shared" si="2"/>
        <v>0</v>
      </c>
    </row>
    <row r="42" spans="1:17" x14ac:dyDescent="0.2">
      <c r="A42" s="129"/>
      <c r="B42" s="118"/>
      <c r="C42" s="118"/>
      <c r="D42" s="118"/>
      <c r="E42" s="118"/>
      <c r="F42" s="118"/>
      <c r="G42" s="118"/>
      <c r="H42" s="118"/>
      <c r="I42" s="118"/>
      <c r="J42" s="118"/>
      <c r="K42" s="118"/>
      <c r="L42" s="118"/>
      <c r="M42" s="118"/>
      <c r="N42" s="118"/>
      <c r="O42" s="118"/>
      <c r="P42" s="118"/>
      <c r="Q42" s="119">
        <f t="shared" si="2"/>
        <v>0</v>
      </c>
    </row>
    <row r="43" spans="1:17" x14ac:dyDescent="0.2">
      <c r="A43" s="129"/>
      <c r="B43" s="118"/>
      <c r="C43" s="118"/>
      <c r="D43" s="118"/>
      <c r="E43" s="118"/>
      <c r="F43" s="118"/>
      <c r="G43" s="118"/>
      <c r="H43" s="118"/>
      <c r="I43" s="118"/>
      <c r="J43" s="118"/>
      <c r="K43" s="118"/>
      <c r="L43" s="118"/>
      <c r="M43" s="118"/>
      <c r="N43" s="118"/>
      <c r="O43" s="118"/>
      <c r="P43" s="118"/>
      <c r="Q43" s="119">
        <f t="shared" si="2"/>
        <v>0</v>
      </c>
    </row>
    <row r="44" spans="1:17" x14ac:dyDescent="0.2">
      <c r="A44" s="129"/>
      <c r="B44" s="118"/>
      <c r="C44" s="118"/>
      <c r="D44" s="118"/>
      <c r="E44" s="118"/>
      <c r="F44" s="118"/>
      <c r="G44" s="118"/>
      <c r="H44" s="118"/>
      <c r="I44" s="118"/>
      <c r="J44" s="118"/>
      <c r="K44" s="118"/>
      <c r="L44" s="118"/>
      <c r="M44" s="118"/>
      <c r="N44" s="118"/>
      <c r="O44" s="118"/>
      <c r="P44" s="118"/>
      <c r="Q44" s="119">
        <f t="shared" si="2"/>
        <v>0</v>
      </c>
    </row>
    <row r="45" spans="1:17" x14ac:dyDescent="0.2">
      <c r="A45" s="129"/>
      <c r="B45" s="118"/>
      <c r="C45" s="118"/>
      <c r="D45" s="118"/>
      <c r="E45" s="118"/>
      <c r="F45" s="118"/>
      <c r="G45" s="118"/>
      <c r="H45" s="118"/>
      <c r="I45" s="118"/>
      <c r="J45" s="118"/>
      <c r="K45" s="118"/>
      <c r="L45" s="118"/>
      <c r="M45" s="118"/>
      <c r="N45" s="118"/>
      <c r="O45" s="118"/>
      <c r="P45" s="118"/>
      <c r="Q45" s="119">
        <f t="shared" si="2"/>
        <v>0</v>
      </c>
    </row>
    <row r="46" spans="1:17" ht="13.5" thickBot="1" x14ac:dyDescent="0.25">
      <c r="A46" s="129"/>
      <c r="B46" s="118"/>
      <c r="C46" s="118"/>
      <c r="D46" s="118"/>
      <c r="E46" s="118"/>
      <c r="F46" s="118"/>
      <c r="G46" s="118"/>
      <c r="H46" s="118"/>
      <c r="I46" s="118"/>
      <c r="J46" s="118"/>
      <c r="K46" s="118"/>
      <c r="L46" s="118"/>
      <c r="M46" s="118"/>
      <c r="N46" s="118"/>
      <c r="O46" s="118"/>
      <c r="P46" s="118"/>
      <c r="Q46" s="119">
        <f t="shared" si="2"/>
        <v>0</v>
      </c>
    </row>
    <row r="47" spans="1:17" ht="26.25" thickBot="1" x14ac:dyDescent="0.25">
      <c r="A47" s="131" t="s">
        <v>1</v>
      </c>
      <c r="B47" s="120">
        <f t="shared" ref="B47:Q47" si="3">SUM(B27:B46)</f>
        <v>0</v>
      </c>
      <c r="C47" s="120">
        <f t="shared" si="3"/>
        <v>0</v>
      </c>
      <c r="D47" s="120">
        <f t="shared" si="3"/>
        <v>0</v>
      </c>
      <c r="E47" s="120">
        <f t="shared" si="3"/>
        <v>0</v>
      </c>
      <c r="F47" s="120">
        <f t="shared" si="3"/>
        <v>0</v>
      </c>
      <c r="G47" s="120">
        <f t="shared" si="3"/>
        <v>0</v>
      </c>
      <c r="H47" s="120">
        <f t="shared" si="3"/>
        <v>0</v>
      </c>
      <c r="I47" s="120">
        <f t="shared" si="3"/>
        <v>0</v>
      </c>
      <c r="J47" s="120">
        <f t="shared" si="3"/>
        <v>0</v>
      </c>
      <c r="K47" s="120">
        <f t="shared" si="3"/>
        <v>0</v>
      </c>
      <c r="L47" s="120">
        <f t="shared" si="3"/>
        <v>0</v>
      </c>
      <c r="M47" s="120">
        <f t="shared" si="3"/>
        <v>0</v>
      </c>
      <c r="N47" s="120">
        <f t="shared" si="3"/>
        <v>0</v>
      </c>
      <c r="O47" s="120">
        <f t="shared" si="3"/>
        <v>0</v>
      </c>
      <c r="P47" s="120">
        <f t="shared" si="3"/>
        <v>0</v>
      </c>
      <c r="Q47" s="132">
        <f t="shared" si="3"/>
        <v>0</v>
      </c>
    </row>
    <row r="49" spans="1:17" x14ac:dyDescent="0.2">
      <c r="A49" s="129"/>
      <c r="B49" s="118"/>
      <c r="C49" s="118"/>
      <c r="D49" s="118"/>
      <c r="E49" s="118"/>
      <c r="F49" s="118"/>
      <c r="G49" s="118"/>
      <c r="H49" s="118"/>
      <c r="I49" s="118"/>
      <c r="J49" s="118"/>
      <c r="K49" s="118"/>
      <c r="L49" s="118"/>
      <c r="M49" s="118"/>
      <c r="N49" s="118"/>
      <c r="O49" s="118"/>
      <c r="P49" s="118"/>
      <c r="Q49" s="119">
        <f t="shared" ref="Q49:Q68" si="4">SUM(B49:P49)</f>
        <v>0</v>
      </c>
    </row>
    <row r="50" spans="1:17" x14ac:dyDescent="0.2">
      <c r="A50" s="130"/>
      <c r="B50" s="118"/>
      <c r="C50" s="118"/>
      <c r="D50" s="118"/>
      <c r="E50" s="118"/>
      <c r="F50" s="118"/>
      <c r="G50" s="118"/>
      <c r="H50" s="118"/>
      <c r="I50" s="118"/>
      <c r="J50" s="118"/>
      <c r="K50" s="118"/>
      <c r="L50" s="118"/>
      <c r="M50" s="118"/>
      <c r="N50" s="118"/>
      <c r="O50" s="118"/>
      <c r="P50" s="118"/>
      <c r="Q50" s="119">
        <f t="shared" si="4"/>
        <v>0</v>
      </c>
    </row>
    <row r="51" spans="1:17" x14ac:dyDescent="0.2">
      <c r="A51" s="129"/>
      <c r="B51" s="118"/>
      <c r="C51" s="118"/>
      <c r="D51" s="118"/>
      <c r="E51" s="118"/>
      <c r="F51" s="118"/>
      <c r="G51" s="118"/>
      <c r="H51" s="118"/>
      <c r="I51" s="118"/>
      <c r="J51" s="118"/>
      <c r="K51" s="118"/>
      <c r="L51" s="118"/>
      <c r="M51" s="118"/>
      <c r="N51" s="118"/>
      <c r="O51" s="118"/>
      <c r="P51" s="118"/>
      <c r="Q51" s="119">
        <f t="shared" si="4"/>
        <v>0</v>
      </c>
    </row>
    <row r="52" spans="1:17" x14ac:dyDescent="0.2">
      <c r="A52" s="129"/>
      <c r="B52" s="118"/>
      <c r="C52" s="118"/>
      <c r="D52" s="118"/>
      <c r="E52" s="118"/>
      <c r="F52" s="118"/>
      <c r="G52" s="118"/>
      <c r="H52" s="118"/>
      <c r="I52" s="118"/>
      <c r="J52" s="118"/>
      <c r="K52" s="118"/>
      <c r="L52" s="118"/>
      <c r="M52" s="118"/>
      <c r="N52" s="118"/>
      <c r="O52" s="118"/>
      <c r="P52" s="118"/>
      <c r="Q52" s="119">
        <f t="shared" si="4"/>
        <v>0</v>
      </c>
    </row>
    <row r="53" spans="1:17" x14ac:dyDescent="0.2">
      <c r="A53" s="129"/>
      <c r="B53" s="118"/>
      <c r="C53" s="118"/>
      <c r="D53" s="118"/>
      <c r="E53" s="118"/>
      <c r="F53" s="118"/>
      <c r="G53" s="118"/>
      <c r="H53" s="118"/>
      <c r="I53" s="118"/>
      <c r="J53" s="118"/>
      <c r="K53" s="118"/>
      <c r="L53" s="118"/>
      <c r="M53" s="118"/>
      <c r="N53" s="118"/>
      <c r="O53" s="118"/>
      <c r="P53" s="118"/>
      <c r="Q53" s="119">
        <f t="shared" si="4"/>
        <v>0</v>
      </c>
    </row>
    <row r="54" spans="1:17" x14ac:dyDescent="0.2">
      <c r="A54" s="129"/>
      <c r="B54" s="118"/>
      <c r="C54" s="118"/>
      <c r="D54" s="118"/>
      <c r="E54" s="118"/>
      <c r="F54" s="118"/>
      <c r="G54" s="118"/>
      <c r="H54" s="118"/>
      <c r="I54" s="118"/>
      <c r="J54" s="118"/>
      <c r="K54" s="118"/>
      <c r="L54" s="118"/>
      <c r="M54" s="118"/>
      <c r="N54" s="118"/>
      <c r="O54" s="118"/>
      <c r="P54" s="118"/>
      <c r="Q54" s="119">
        <f t="shared" si="4"/>
        <v>0</v>
      </c>
    </row>
    <row r="55" spans="1:17" x14ac:dyDescent="0.2">
      <c r="A55" s="129"/>
      <c r="B55" s="118"/>
      <c r="C55" s="118"/>
      <c r="D55" s="118"/>
      <c r="E55" s="118"/>
      <c r="F55" s="118"/>
      <c r="G55" s="118"/>
      <c r="H55" s="118"/>
      <c r="I55" s="118"/>
      <c r="J55" s="118"/>
      <c r="K55" s="118"/>
      <c r="L55" s="118"/>
      <c r="M55" s="118"/>
      <c r="N55" s="118"/>
      <c r="O55" s="118"/>
      <c r="P55" s="118"/>
      <c r="Q55" s="119">
        <f t="shared" si="4"/>
        <v>0</v>
      </c>
    </row>
    <row r="56" spans="1:17" x14ac:dyDescent="0.2">
      <c r="A56" s="129"/>
      <c r="B56" s="118"/>
      <c r="C56" s="118"/>
      <c r="D56" s="118"/>
      <c r="E56" s="118"/>
      <c r="F56" s="118"/>
      <c r="G56" s="118"/>
      <c r="H56" s="118"/>
      <c r="I56" s="118"/>
      <c r="J56" s="118"/>
      <c r="K56" s="118"/>
      <c r="L56" s="118"/>
      <c r="M56" s="118"/>
      <c r="N56" s="118"/>
      <c r="O56" s="118"/>
      <c r="P56" s="118"/>
      <c r="Q56" s="119">
        <f t="shared" si="4"/>
        <v>0</v>
      </c>
    </row>
    <row r="57" spans="1:17" x14ac:dyDescent="0.2">
      <c r="A57" s="129"/>
      <c r="B57" s="118"/>
      <c r="C57" s="118"/>
      <c r="D57" s="118"/>
      <c r="E57" s="118"/>
      <c r="F57" s="118"/>
      <c r="G57" s="118"/>
      <c r="H57" s="118"/>
      <c r="I57" s="118"/>
      <c r="J57" s="118"/>
      <c r="K57" s="118"/>
      <c r="L57" s="118"/>
      <c r="M57" s="118"/>
      <c r="N57" s="118"/>
      <c r="O57" s="118"/>
      <c r="P57" s="118"/>
      <c r="Q57" s="119">
        <f t="shared" si="4"/>
        <v>0</v>
      </c>
    </row>
    <row r="58" spans="1:17" x14ac:dyDescent="0.2">
      <c r="A58" s="129"/>
      <c r="B58" s="118"/>
      <c r="C58" s="118"/>
      <c r="D58" s="118"/>
      <c r="E58" s="118"/>
      <c r="F58" s="118"/>
      <c r="G58" s="118"/>
      <c r="H58" s="118"/>
      <c r="I58" s="118"/>
      <c r="J58" s="118"/>
      <c r="K58" s="118"/>
      <c r="L58" s="118"/>
      <c r="M58" s="118"/>
      <c r="N58" s="118"/>
      <c r="O58" s="118"/>
      <c r="P58" s="118"/>
      <c r="Q58" s="119">
        <f t="shared" si="4"/>
        <v>0</v>
      </c>
    </row>
    <row r="59" spans="1:17" x14ac:dyDescent="0.2">
      <c r="A59" s="129"/>
      <c r="B59" s="118"/>
      <c r="C59" s="118"/>
      <c r="D59" s="118"/>
      <c r="E59" s="118"/>
      <c r="F59" s="118"/>
      <c r="G59" s="118"/>
      <c r="H59" s="118"/>
      <c r="I59" s="118"/>
      <c r="J59" s="118"/>
      <c r="K59" s="118"/>
      <c r="L59" s="118"/>
      <c r="M59" s="118"/>
      <c r="N59" s="118"/>
      <c r="O59" s="118"/>
      <c r="P59" s="118"/>
      <c r="Q59" s="119">
        <f t="shared" si="4"/>
        <v>0</v>
      </c>
    </row>
    <row r="60" spans="1:17" x14ac:dyDescent="0.2">
      <c r="A60" s="129"/>
      <c r="B60" s="118"/>
      <c r="C60" s="118"/>
      <c r="D60" s="118"/>
      <c r="E60" s="118"/>
      <c r="F60" s="118"/>
      <c r="G60" s="118"/>
      <c r="H60" s="118"/>
      <c r="I60" s="118"/>
      <c r="J60" s="118"/>
      <c r="K60" s="118"/>
      <c r="L60" s="118"/>
      <c r="M60" s="118"/>
      <c r="N60" s="118"/>
      <c r="O60" s="118"/>
      <c r="P60" s="118"/>
      <c r="Q60" s="119">
        <f t="shared" si="4"/>
        <v>0</v>
      </c>
    </row>
    <row r="61" spans="1:17" x14ac:dyDescent="0.2">
      <c r="A61" s="129"/>
      <c r="B61" s="118"/>
      <c r="C61" s="118"/>
      <c r="D61" s="118"/>
      <c r="E61" s="118"/>
      <c r="F61" s="118"/>
      <c r="G61" s="118"/>
      <c r="H61" s="118"/>
      <c r="I61" s="118"/>
      <c r="J61" s="118"/>
      <c r="K61" s="118"/>
      <c r="L61" s="118"/>
      <c r="M61" s="118"/>
      <c r="N61" s="118"/>
      <c r="O61" s="118"/>
      <c r="P61" s="118"/>
      <c r="Q61" s="119">
        <f t="shared" si="4"/>
        <v>0</v>
      </c>
    </row>
    <row r="62" spans="1:17" x14ac:dyDescent="0.2">
      <c r="A62" s="129"/>
      <c r="B62" s="118"/>
      <c r="C62" s="118"/>
      <c r="D62" s="118"/>
      <c r="E62" s="118"/>
      <c r="F62" s="118"/>
      <c r="G62" s="118"/>
      <c r="H62" s="118"/>
      <c r="I62" s="118"/>
      <c r="J62" s="118"/>
      <c r="K62" s="118"/>
      <c r="L62" s="118"/>
      <c r="M62" s="118"/>
      <c r="N62" s="118"/>
      <c r="O62" s="118"/>
      <c r="P62" s="118"/>
      <c r="Q62" s="119">
        <f t="shared" si="4"/>
        <v>0</v>
      </c>
    </row>
    <row r="63" spans="1:17" x14ac:dyDescent="0.2">
      <c r="A63" s="129"/>
      <c r="B63" s="118"/>
      <c r="C63" s="118"/>
      <c r="D63" s="118"/>
      <c r="E63" s="118"/>
      <c r="F63" s="118"/>
      <c r="G63" s="118"/>
      <c r="H63" s="118"/>
      <c r="I63" s="118"/>
      <c r="J63" s="118"/>
      <c r="K63" s="118"/>
      <c r="L63" s="118"/>
      <c r="M63" s="118"/>
      <c r="N63" s="118"/>
      <c r="O63" s="118"/>
      <c r="P63" s="118"/>
      <c r="Q63" s="119">
        <f t="shared" si="4"/>
        <v>0</v>
      </c>
    </row>
    <row r="64" spans="1:17" x14ac:dyDescent="0.2">
      <c r="A64" s="129"/>
      <c r="B64" s="118"/>
      <c r="C64" s="118"/>
      <c r="D64" s="118"/>
      <c r="E64" s="118"/>
      <c r="F64" s="118"/>
      <c r="G64" s="118"/>
      <c r="H64" s="118"/>
      <c r="I64" s="118"/>
      <c r="J64" s="118"/>
      <c r="K64" s="118"/>
      <c r="L64" s="118"/>
      <c r="M64" s="118"/>
      <c r="N64" s="118"/>
      <c r="O64" s="118"/>
      <c r="P64" s="118"/>
      <c r="Q64" s="119">
        <f t="shared" si="4"/>
        <v>0</v>
      </c>
    </row>
    <row r="65" spans="1:17" x14ac:dyDescent="0.2">
      <c r="A65" s="129"/>
      <c r="B65" s="118"/>
      <c r="C65" s="118"/>
      <c r="D65" s="118"/>
      <c r="E65" s="118"/>
      <c r="F65" s="118"/>
      <c r="G65" s="118"/>
      <c r="H65" s="118"/>
      <c r="I65" s="118"/>
      <c r="J65" s="118"/>
      <c r="K65" s="118"/>
      <c r="L65" s="118"/>
      <c r="M65" s="118"/>
      <c r="N65" s="118"/>
      <c r="O65" s="118"/>
      <c r="P65" s="118"/>
      <c r="Q65" s="119">
        <f t="shared" si="4"/>
        <v>0</v>
      </c>
    </row>
    <row r="66" spans="1:17" x14ac:dyDescent="0.2">
      <c r="A66" s="129"/>
      <c r="B66" s="118"/>
      <c r="C66" s="118"/>
      <c r="D66" s="118"/>
      <c r="E66" s="118"/>
      <c r="F66" s="118"/>
      <c r="G66" s="118"/>
      <c r="H66" s="118"/>
      <c r="I66" s="118"/>
      <c r="J66" s="118"/>
      <c r="K66" s="118"/>
      <c r="L66" s="118"/>
      <c r="M66" s="118"/>
      <c r="N66" s="118"/>
      <c r="O66" s="118"/>
      <c r="P66" s="118"/>
      <c r="Q66" s="119">
        <f t="shared" si="4"/>
        <v>0</v>
      </c>
    </row>
    <row r="67" spans="1:17" x14ac:dyDescent="0.2">
      <c r="A67" s="129"/>
      <c r="B67" s="118"/>
      <c r="C67" s="118"/>
      <c r="D67" s="118"/>
      <c r="E67" s="118"/>
      <c r="F67" s="118"/>
      <c r="G67" s="118"/>
      <c r="H67" s="118"/>
      <c r="I67" s="118"/>
      <c r="J67" s="118"/>
      <c r="K67" s="118"/>
      <c r="L67" s="118"/>
      <c r="M67" s="118"/>
      <c r="N67" s="118"/>
      <c r="O67" s="118"/>
      <c r="P67" s="118"/>
      <c r="Q67" s="119">
        <f t="shared" si="4"/>
        <v>0</v>
      </c>
    </row>
    <row r="68" spans="1:17" ht="13.5" thickBot="1" x14ac:dyDescent="0.25">
      <c r="A68" s="129"/>
      <c r="B68" s="118"/>
      <c r="C68" s="118"/>
      <c r="D68" s="118"/>
      <c r="E68" s="118"/>
      <c r="F68" s="118"/>
      <c r="G68" s="118"/>
      <c r="H68" s="118"/>
      <c r="I68" s="118"/>
      <c r="J68" s="118"/>
      <c r="K68" s="118"/>
      <c r="L68" s="118"/>
      <c r="M68" s="118"/>
      <c r="N68" s="118"/>
      <c r="O68" s="118"/>
      <c r="P68" s="118"/>
      <c r="Q68" s="119">
        <f t="shared" si="4"/>
        <v>0</v>
      </c>
    </row>
    <row r="69" spans="1:17" ht="26.25" thickBot="1" x14ac:dyDescent="0.25">
      <c r="A69" s="131" t="s">
        <v>1</v>
      </c>
      <c r="B69" s="120">
        <f t="shared" ref="B69:Q69" si="5">SUM(B49:B68)</f>
        <v>0</v>
      </c>
      <c r="C69" s="120">
        <f t="shared" si="5"/>
        <v>0</v>
      </c>
      <c r="D69" s="120">
        <f t="shared" si="5"/>
        <v>0</v>
      </c>
      <c r="E69" s="120">
        <f t="shared" si="5"/>
        <v>0</v>
      </c>
      <c r="F69" s="120">
        <f t="shared" si="5"/>
        <v>0</v>
      </c>
      <c r="G69" s="120">
        <f t="shared" si="5"/>
        <v>0</v>
      </c>
      <c r="H69" s="120">
        <f t="shared" si="5"/>
        <v>0</v>
      </c>
      <c r="I69" s="120">
        <f t="shared" si="5"/>
        <v>0</v>
      </c>
      <c r="J69" s="120">
        <f t="shared" si="5"/>
        <v>0</v>
      </c>
      <c r="K69" s="120">
        <f t="shared" si="5"/>
        <v>0</v>
      </c>
      <c r="L69" s="120">
        <f t="shared" si="5"/>
        <v>0</v>
      </c>
      <c r="M69" s="120">
        <f t="shared" si="5"/>
        <v>0</v>
      </c>
      <c r="N69" s="120">
        <f t="shared" si="5"/>
        <v>0</v>
      </c>
      <c r="O69" s="120">
        <f t="shared" si="5"/>
        <v>0</v>
      </c>
      <c r="P69" s="120">
        <f t="shared" si="5"/>
        <v>0</v>
      </c>
      <c r="Q69" s="132">
        <f t="shared" si="5"/>
        <v>0</v>
      </c>
    </row>
  </sheetData>
  <sheetProtection password="EB7E" sheet="1" objects="1" scenarios="1" selectLockedCells="1"/>
  <mergeCells count="17">
    <mergeCell ref="F1:F4"/>
    <mergeCell ref="G1:G4"/>
    <mergeCell ref="H1:H4"/>
    <mergeCell ref="I1:I4"/>
    <mergeCell ref="J1:J4"/>
    <mergeCell ref="A1:A2"/>
    <mergeCell ref="B1:B4"/>
    <mergeCell ref="C1:C4"/>
    <mergeCell ref="D1:D4"/>
    <mergeCell ref="E1:E4"/>
    <mergeCell ref="N1:N4"/>
    <mergeCell ref="O1:O4"/>
    <mergeCell ref="P1:P4"/>
    <mergeCell ref="Q1:Q4"/>
    <mergeCell ref="K1:K4"/>
    <mergeCell ref="L1:L4"/>
    <mergeCell ref="M1:M4"/>
  </mergeCells>
  <pageMargins left="0.7" right="0.7" top="0.75" bottom="0.75" header="0.3" footer="0.3"/>
  <pageSetup scale="67" orientation="portrait" horizontalDpi="300" verticalDpi="300" r:id="rId1"/>
  <headerFooter>
    <oddHeader>&amp;C&amp;"Arial,Bold"&amp;14CadetteTrax
&amp;12Dues Page - &amp;D</oddHeader>
    <oddFooter>&amp;CPage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FFC000"/>
    <pageSetUpPr fitToPage="1"/>
  </sheetPr>
  <dimension ref="A1:Q104"/>
  <sheetViews>
    <sheetView showGridLines="0" zoomScaleNormal="100" workbookViewId="0">
      <pane ySplit="4" topLeftCell="A5" activePane="bottomLeft" state="frozen"/>
      <selection pane="bottomLeft" activeCell="J14" sqref="J14"/>
    </sheetView>
  </sheetViews>
  <sheetFormatPr defaultRowHeight="12.75" x14ac:dyDescent="0.2"/>
  <cols>
    <col min="1" max="1" width="10.85546875" style="7" customWidth="1"/>
    <col min="2" max="2" width="53" style="7" customWidth="1"/>
    <col min="3" max="17" width="3.28515625" style="7" customWidth="1"/>
    <col min="18" max="16384" width="9.140625" style="7"/>
  </cols>
  <sheetData>
    <row r="1" spans="1:17" ht="12.75" customHeight="1" x14ac:dyDescent="0.2">
      <c r="A1" s="521" t="s">
        <v>51</v>
      </c>
      <c r="B1" s="522"/>
      <c r="C1" s="501" t="str">
        <f>Victoria!$A$1</f>
        <v>Victoria</v>
      </c>
      <c r="D1" s="501" t="str">
        <f>Darla!$A$1</f>
        <v>Darla</v>
      </c>
      <c r="E1" s="501" t="str">
        <f>Dakota!$A$1</f>
        <v>Dakota</v>
      </c>
      <c r="F1" s="501" t="str">
        <f>Chloe!$A$1</f>
        <v>Chloe</v>
      </c>
      <c r="G1" s="501" t="str">
        <f>Alex!$A$1</f>
        <v>Alex</v>
      </c>
      <c r="H1" s="501" t="str">
        <f>Olivia!$A$1</f>
        <v>Olivia</v>
      </c>
      <c r="I1" s="501" t="str">
        <f>Ava!$A$1</f>
        <v>Ava</v>
      </c>
      <c r="J1" s="501" t="str">
        <f ca="1">Elizabeth!$A$1</f>
        <v>Elizabeth</v>
      </c>
      <c r="K1" s="501" t="str">
        <f ca="1">Honor!$A$1</f>
        <v>Honor</v>
      </c>
      <c r="L1" s="501" t="str">
        <f ca="1">Kayla!$A$1</f>
        <v>Kayla</v>
      </c>
      <c r="M1" s="501" t="str">
        <f ca="1">Bekah!$A$1</f>
        <v>Bekah</v>
      </c>
      <c r="N1" s="501" t="str">
        <f ca="1">Meagan!$A$1</f>
        <v>Meagan</v>
      </c>
      <c r="O1" s="501" t="str">
        <f ca="1">'Elizabeth H'!$A$1</f>
        <v>Elizabeth H</v>
      </c>
      <c r="P1" s="501" t="str">
        <f ca="1">'Cadette 14'!$A$1</f>
        <v>Cadette 14</v>
      </c>
      <c r="Q1" s="501" t="str">
        <f ca="1">'Cadette 15'!$A$1</f>
        <v>Cadette 15</v>
      </c>
    </row>
    <row r="2" spans="1:17" ht="12.75" customHeight="1" x14ac:dyDescent="0.2">
      <c r="A2" s="523" t="s">
        <v>20</v>
      </c>
      <c r="B2" s="524"/>
      <c r="C2" s="502"/>
      <c r="D2" s="502"/>
      <c r="E2" s="502"/>
      <c r="F2" s="502"/>
      <c r="G2" s="502"/>
      <c r="H2" s="502"/>
      <c r="I2" s="502"/>
      <c r="J2" s="502"/>
      <c r="K2" s="502"/>
      <c r="L2" s="502"/>
      <c r="M2" s="502"/>
      <c r="N2" s="502"/>
      <c r="O2" s="502"/>
      <c r="P2" s="502"/>
      <c r="Q2" s="502"/>
    </row>
    <row r="3" spans="1:17" ht="12.75" customHeight="1" x14ac:dyDescent="0.2">
      <c r="A3" s="6"/>
      <c r="B3" s="397"/>
      <c r="C3" s="502"/>
      <c r="D3" s="502"/>
      <c r="E3" s="502"/>
      <c r="F3" s="502"/>
      <c r="G3" s="502"/>
      <c r="H3" s="502"/>
      <c r="I3" s="502"/>
      <c r="J3" s="502"/>
      <c r="K3" s="502"/>
      <c r="L3" s="502"/>
      <c r="M3" s="502"/>
      <c r="N3" s="502"/>
      <c r="O3" s="502"/>
      <c r="P3" s="502"/>
      <c r="Q3" s="502"/>
    </row>
    <row r="4" spans="1:17" ht="12.75" customHeight="1" x14ac:dyDescent="0.2">
      <c r="A4" s="398" t="s">
        <v>52</v>
      </c>
      <c r="B4" s="399" t="s">
        <v>59</v>
      </c>
      <c r="C4" s="503"/>
      <c r="D4" s="503"/>
      <c r="E4" s="503"/>
      <c r="F4" s="503"/>
      <c r="G4" s="503"/>
      <c r="H4" s="503"/>
      <c r="I4" s="503"/>
      <c r="J4" s="503"/>
      <c r="K4" s="503"/>
      <c r="L4" s="503"/>
      <c r="M4" s="503"/>
      <c r="N4" s="503"/>
      <c r="O4" s="503"/>
      <c r="P4" s="503"/>
      <c r="Q4" s="503"/>
    </row>
    <row r="5" spans="1:17" x14ac:dyDescent="0.2">
      <c r="A5" s="35">
        <v>41169</v>
      </c>
      <c r="B5" s="27" t="s">
        <v>865</v>
      </c>
      <c r="C5" s="17" t="s">
        <v>864</v>
      </c>
      <c r="D5" s="17" t="s">
        <v>864</v>
      </c>
      <c r="E5" s="17"/>
      <c r="F5" s="17" t="s">
        <v>864</v>
      </c>
      <c r="G5" s="17" t="s">
        <v>864</v>
      </c>
      <c r="H5" s="17" t="s">
        <v>864</v>
      </c>
      <c r="I5" s="17"/>
      <c r="J5" s="17"/>
      <c r="K5" s="17"/>
      <c r="L5" s="17"/>
      <c r="M5" s="17"/>
      <c r="N5" s="17"/>
      <c r="O5" s="17"/>
      <c r="P5" s="17"/>
      <c r="Q5" s="17"/>
    </row>
    <row r="6" spans="1:17" x14ac:dyDescent="0.2">
      <c r="A6" s="35">
        <v>41183</v>
      </c>
      <c r="B6" s="27" t="s">
        <v>865</v>
      </c>
      <c r="C6" s="10" t="s">
        <v>864</v>
      </c>
      <c r="D6" s="10"/>
      <c r="E6" s="10" t="s">
        <v>864</v>
      </c>
      <c r="F6" s="10"/>
      <c r="G6" s="10"/>
      <c r="H6" s="10" t="s">
        <v>864</v>
      </c>
      <c r="I6" s="10" t="s">
        <v>864</v>
      </c>
      <c r="J6" s="10" t="s">
        <v>864</v>
      </c>
      <c r="K6" s="10" t="s">
        <v>864</v>
      </c>
      <c r="L6" s="10"/>
      <c r="M6" s="10"/>
      <c r="N6" s="10"/>
      <c r="O6" s="10"/>
      <c r="P6" s="10"/>
      <c r="Q6" s="10"/>
    </row>
    <row r="7" spans="1:17" x14ac:dyDescent="0.2">
      <c r="A7" s="35">
        <v>41197</v>
      </c>
      <c r="B7" s="27" t="s">
        <v>910</v>
      </c>
      <c r="C7" s="10" t="s">
        <v>30</v>
      </c>
      <c r="D7" s="10" t="s">
        <v>864</v>
      </c>
      <c r="E7" s="10" t="s">
        <v>864</v>
      </c>
      <c r="F7" s="10"/>
      <c r="G7" s="10"/>
      <c r="H7" s="10" t="s">
        <v>864</v>
      </c>
      <c r="I7" s="10" t="s">
        <v>864</v>
      </c>
      <c r="J7" s="10" t="s">
        <v>864</v>
      </c>
      <c r="K7" s="10"/>
      <c r="L7" s="10"/>
      <c r="M7" s="10"/>
      <c r="N7" s="10"/>
      <c r="O7" s="10"/>
      <c r="P7" s="10"/>
      <c r="Q7" s="10"/>
    </row>
    <row r="8" spans="1:17" x14ac:dyDescent="0.2">
      <c r="A8" s="35">
        <v>41218</v>
      </c>
      <c r="B8" s="28" t="s">
        <v>910</v>
      </c>
      <c r="C8" s="10" t="s">
        <v>864</v>
      </c>
      <c r="D8" s="10" t="s">
        <v>864</v>
      </c>
      <c r="E8" s="10" t="s">
        <v>864</v>
      </c>
      <c r="F8" s="10" t="s">
        <v>864</v>
      </c>
      <c r="G8" s="10" t="s">
        <v>864</v>
      </c>
      <c r="H8" s="10" t="s">
        <v>864</v>
      </c>
      <c r="I8" s="10"/>
      <c r="J8" s="10" t="s">
        <v>864</v>
      </c>
      <c r="K8" s="10" t="s">
        <v>864</v>
      </c>
      <c r="L8" s="10"/>
      <c r="M8" s="10"/>
      <c r="N8" s="10"/>
      <c r="O8" s="10"/>
      <c r="P8" s="10"/>
      <c r="Q8" s="10"/>
    </row>
    <row r="9" spans="1:17" x14ac:dyDescent="0.2">
      <c r="A9" s="35">
        <v>41232</v>
      </c>
      <c r="B9" s="28" t="s">
        <v>906</v>
      </c>
      <c r="C9" s="10" t="s">
        <v>864</v>
      </c>
      <c r="D9" s="10" t="s">
        <v>864</v>
      </c>
      <c r="E9" s="10"/>
      <c r="F9" s="10"/>
      <c r="G9" s="10"/>
      <c r="H9" s="10"/>
      <c r="I9" s="10" t="s">
        <v>864</v>
      </c>
      <c r="J9" s="10" t="s">
        <v>864</v>
      </c>
      <c r="K9" s="10"/>
      <c r="L9" s="10"/>
      <c r="M9" s="10"/>
      <c r="N9" s="10"/>
      <c r="O9" s="10"/>
      <c r="P9" s="10"/>
      <c r="Q9" s="10"/>
    </row>
    <row r="10" spans="1:17" x14ac:dyDescent="0.2">
      <c r="A10" s="35">
        <v>41246</v>
      </c>
      <c r="B10" s="27" t="s">
        <v>907</v>
      </c>
      <c r="C10" s="10"/>
      <c r="D10" s="10"/>
      <c r="E10" s="10"/>
      <c r="F10" s="10"/>
      <c r="G10" s="10"/>
      <c r="H10" s="10"/>
      <c r="I10" s="10"/>
      <c r="J10" s="10"/>
      <c r="K10" s="10"/>
      <c r="L10" s="10"/>
      <c r="M10" s="10"/>
      <c r="N10" s="10"/>
      <c r="O10" s="10"/>
      <c r="P10" s="10"/>
      <c r="Q10" s="10"/>
    </row>
    <row r="11" spans="1:17" x14ac:dyDescent="0.2">
      <c r="A11" s="35">
        <v>41260</v>
      </c>
      <c r="B11" s="28" t="s">
        <v>908</v>
      </c>
      <c r="C11" s="10" t="s">
        <v>864</v>
      </c>
      <c r="D11" s="10" t="s">
        <v>864</v>
      </c>
      <c r="E11" s="10"/>
      <c r="F11" s="10"/>
      <c r="G11" s="10"/>
      <c r="H11" s="10"/>
      <c r="I11" s="10" t="s">
        <v>864</v>
      </c>
      <c r="J11" s="10" t="s">
        <v>864</v>
      </c>
      <c r="K11" s="10" t="s">
        <v>864</v>
      </c>
      <c r="L11" s="10"/>
      <c r="M11" s="10"/>
      <c r="N11" s="10"/>
      <c r="O11" s="10"/>
      <c r="P11" s="10"/>
      <c r="Q11" s="10"/>
    </row>
    <row r="12" spans="1:17" x14ac:dyDescent="0.2">
      <c r="A12" s="35">
        <v>41281</v>
      </c>
      <c r="B12" s="28" t="s">
        <v>909</v>
      </c>
      <c r="C12" s="10" t="s">
        <v>864</v>
      </c>
      <c r="D12" s="10" t="s">
        <v>864</v>
      </c>
      <c r="E12" s="10"/>
      <c r="F12" s="10"/>
      <c r="G12" s="10"/>
      <c r="H12" s="10" t="s">
        <v>864</v>
      </c>
      <c r="I12" s="10" t="s">
        <v>864</v>
      </c>
      <c r="J12" s="10" t="s">
        <v>864</v>
      </c>
      <c r="K12" s="10" t="s">
        <v>864</v>
      </c>
      <c r="L12" s="10"/>
      <c r="M12" s="10"/>
      <c r="N12" s="10"/>
      <c r="O12" s="10"/>
      <c r="P12" s="10"/>
      <c r="Q12" s="10"/>
    </row>
    <row r="13" spans="1:17" x14ac:dyDescent="0.2">
      <c r="A13" s="35">
        <v>41295</v>
      </c>
      <c r="B13" s="27" t="s">
        <v>912</v>
      </c>
      <c r="C13" s="10" t="s">
        <v>864</v>
      </c>
      <c r="D13" s="10"/>
      <c r="E13" s="10"/>
      <c r="F13" s="10"/>
      <c r="G13" s="10"/>
      <c r="H13" s="10"/>
      <c r="I13" s="10" t="s">
        <v>864</v>
      </c>
      <c r="J13" s="10" t="s">
        <v>864</v>
      </c>
      <c r="K13" s="10"/>
      <c r="L13" s="10"/>
      <c r="M13" s="10"/>
      <c r="N13" s="10"/>
      <c r="O13" s="10"/>
      <c r="P13" s="10"/>
      <c r="Q13" s="10"/>
    </row>
    <row r="14" spans="1:17" x14ac:dyDescent="0.2">
      <c r="A14" s="35">
        <v>41309</v>
      </c>
      <c r="B14" s="28" t="s">
        <v>913</v>
      </c>
      <c r="C14" s="10" t="s">
        <v>864</v>
      </c>
      <c r="D14" s="10" t="s">
        <v>864</v>
      </c>
      <c r="E14" s="10"/>
      <c r="F14" s="10"/>
      <c r="G14" s="10"/>
      <c r="H14" s="10" t="s">
        <v>864</v>
      </c>
      <c r="I14" s="10" t="s">
        <v>864</v>
      </c>
      <c r="J14" s="10" t="s">
        <v>864</v>
      </c>
      <c r="K14" s="10"/>
      <c r="L14" s="10"/>
      <c r="M14" s="10"/>
      <c r="N14" s="10"/>
      <c r="O14" s="10"/>
      <c r="P14" s="10"/>
      <c r="Q14" s="10"/>
    </row>
    <row r="15" spans="1:17" x14ac:dyDescent="0.2">
      <c r="A15" s="35"/>
      <c r="B15" s="28"/>
      <c r="C15" s="10"/>
      <c r="D15" s="10"/>
      <c r="E15" s="10"/>
      <c r="F15" s="10"/>
      <c r="G15" s="10"/>
      <c r="H15" s="10"/>
      <c r="I15" s="10"/>
      <c r="J15" s="10"/>
      <c r="K15" s="10"/>
      <c r="L15" s="10"/>
      <c r="M15" s="10"/>
      <c r="N15" s="10"/>
      <c r="O15" s="10"/>
      <c r="P15" s="10"/>
      <c r="Q15" s="10"/>
    </row>
    <row r="16" spans="1:17" x14ac:dyDescent="0.2">
      <c r="A16" s="35"/>
      <c r="B16" s="28"/>
      <c r="C16" s="10"/>
      <c r="D16" s="10"/>
      <c r="E16" s="10"/>
      <c r="F16" s="10"/>
      <c r="G16" s="10"/>
      <c r="H16" s="10"/>
      <c r="I16" s="10"/>
      <c r="J16" s="10"/>
      <c r="K16" s="10"/>
      <c r="L16" s="10"/>
      <c r="M16" s="10"/>
      <c r="N16" s="10"/>
      <c r="O16" s="10"/>
      <c r="P16" s="10"/>
      <c r="Q16" s="10"/>
    </row>
    <row r="17" spans="1:17" x14ac:dyDescent="0.2">
      <c r="A17" s="35"/>
      <c r="B17" s="28"/>
      <c r="C17" s="10"/>
      <c r="D17" s="10"/>
      <c r="E17" s="10"/>
      <c r="F17" s="10"/>
      <c r="G17" s="10"/>
      <c r="H17" s="10"/>
      <c r="I17" s="10"/>
      <c r="J17" s="10"/>
      <c r="K17" s="10"/>
      <c r="L17" s="10"/>
      <c r="M17" s="10"/>
      <c r="N17" s="10"/>
      <c r="O17" s="10"/>
      <c r="P17" s="10"/>
      <c r="Q17" s="10"/>
    </row>
    <row r="18" spans="1:17" x14ac:dyDescent="0.2">
      <c r="A18" s="35"/>
      <c r="B18" s="27"/>
      <c r="C18" s="24"/>
      <c r="D18" s="24"/>
      <c r="E18" s="24"/>
      <c r="F18" s="24"/>
      <c r="G18" s="24"/>
      <c r="H18" s="24"/>
      <c r="I18" s="24"/>
      <c r="J18" s="24"/>
      <c r="K18" s="24"/>
      <c r="L18" s="24"/>
      <c r="M18" s="24"/>
      <c r="N18" s="24"/>
      <c r="O18" s="24"/>
      <c r="P18" s="24"/>
      <c r="Q18" s="24"/>
    </row>
    <row r="19" spans="1:17" x14ac:dyDescent="0.2">
      <c r="A19" s="35"/>
      <c r="B19" s="28"/>
      <c r="C19" s="10"/>
      <c r="D19" s="11"/>
      <c r="E19" s="11"/>
      <c r="F19" s="11"/>
      <c r="G19" s="11"/>
      <c r="H19" s="11"/>
      <c r="I19" s="11"/>
      <c r="J19" s="11"/>
      <c r="K19" s="11"/>
      <c r="L19" s="11"/>
      <c r="M19" s="11"/>
      <c r="N19" s="11"/>
      <c r="O19" s="10"/>
      <c r="P19" s="11"/>
      <c r="Q19" s="11"/>
    </row>
    <row r="20" spans="1:17" x14ac:dyDescent="0.2">
      <c r="A20" s="35"/>
      <c r="B20" s="28"/>
      <c r="C20" s="25"/>
      <c r="D20" s="25"/>
      <c r="E20" s="25"/>
      <c r="F20" s="25"/>
      <c r="G20" s="25"/>
      <c r="H20" s="25"/>
      <c r="I20" s="25"/>
      <c r="J20" s="25"/>
      <c r="K20" s="25"/>
      <c r="L20" s="25"/>
      <c r="M20" s="25"/>
      <c r="N20" s="25"/>
      <c r="O20" s="25"/>
      <c r="P20" s="25"/>
      <c r="Q20" s="25"/>
    </row>
    <row r="21" spans="1:17" x14ac:dyDescent="0.2">
      <c r="A21" s="35"/>
      <c r="B21" s="29"/>
      <c r="C21" s="26"/>
      <c r="D21" s="26"/>
      <c r="E21" s="26"/>
      <c r="F21" s="26"/>
      <c r="G21" s="26"/>
      <c r="H21" s="26"/>
      <c r="I21" s="26"/>
      <c r="J21" s="26"/>
      <c r="K21" s="26"/>
      <c r="L21" s="26"/>
      <c r="M21" s="26"/>
      <c r="N21" s="26"/>
      <c r="O21" s="26"/>
      <c r="P21" s="26"/>
      <c r="Q21" s="26"/>
    </row>
    <row r="22" spans="1:17" x14ac:dyDescent="0.2">
      <c r="A22" s="35"/>
      <c r="B22" s="29"/>
      <c r="C22" s="26"/>
      <c r="D22" s="26"/>
      <c r="E22" s="26"/>
      <c r="F22" s="26"/>
      <c r="G22" s="26"/>
      <c r="H22" s="26"/>
      <c r="I22" s="26"/>
      <c r="J22" s="26"/>
      <c r="K22" s="26"/>
      <c r="L22" s="26"/>
      <c r="M22" s="26"/>
      <c r="N22" s="26"/>
      <c r="O22" s="26"/>
      <c r="P22" s="26"/>
      <c r="Q22" s="26"/>
    </row>
    <row r="23" spans="1:17" x14ac:dyDescent="0.2">
      <c r="A23" s="35"/>
      <c r="B23" s="30"/>
      <c r="C23" s="10"/>
      <c r="D23" s="10"/>
      <c r="E23" s="10"/>
      <c r="F23" s="10"/>
      <c r="G23" s="10"/>
      <c r="H23" s="10"/>
      <c r="I23" s="10"/>
      <c r="J23" s="10"/>
      <c r="K23" s="10"/>
      <c r="L23" s="10"/>
      <c r="M23" s="10"/>
      <c r="N23" s="10"/>
      <c r="O23" s="10"/>
      <c r="P23" s="10"/>
      <c r="Q23" s="10"/>
    </row>
    <row r="24" spans="1:17" x14ac:dyDescent="0.2">
      <c r="A24" s="35"/>
      <c r="B24" s="29"/>
      <c r="C24" s="10"/>
      <c r="D24" s="10"/>
      <c r="E24" s="10"/>
      <c r="F24" s="10"/>
      <c r="G24" s="10"/>
      <c r="H24" s="10"/>
      <c r="I24" s="10"/>
      <c r="J24" s="10"/>
      <c r="K24" s="10"/>
      <c r="L24" s="10"/>
      <c r="M24" s="10"/>
      <c r="N24" s="10"/>
      <c r="O24" s="10"/>
      <c r="P24" s="10"/>
      <c r="Q24" s="10"/>
    </row>
    <row r="25" spans="1:17" x14ac:dyDescent="0.2">
      <c r="A25" s="35"/>
      <c r="B25" s="28"/>
      <c r="C25" s="10"/>
      <c r="D25" s="10"/>
      <c r="E25" s="10"/>
      <c r="F25" s="10"/>
      <c r="G25" s="10"/>
      <c r="H25" s="10"/>
      <c r="I25" s="10"/>
      <c r="J25" s="10"/>
      <c r="K25" s="10"/>
      <c r="L25" s="10"/>
      <c r="M25" s="10"/>
      <c r="N25" s="10"/>
      <c r="O25" s="10"/>
      <c r="P25" s="10"/>
      <c r="Q25" s="10"/>
    </row>
    <row r="26" spans="1:17" x14ac:dyDescent="0.2">
      <c r="A26" s="35"/>
      <c r="B26" s="31"/>
      <c r="C26" s="10"/>
      <c r="D26" s="10"/>
      <c r="E26" s="10"/>
      <c r="F26" s="10"/>
      <c r="G26" s="10"/>
      <c r="H26" s="10"/>
      <c r="I26" s="10"/>
      <c r="J26" s="10"/>
      <c r="K26" s="10"/>
      <c r="L26" s="10"/>
      <c r="M26" s="10"/>
      <c r="N26" s="10"/>
      <c r="O26" s="10"/>
      <c r="P26" s="10"/>
      <c r="Q26" s="10"/>
    </row>
    <row r="27" spans="1:17" x14ac:dyDescent="0.2">
      <c r="A27" s="35"/>
      <c r="B27" s="28"/>
      <c r="C27" s="10"/>
      <c r="D27" s="10"/>
      <c r="E27" s="10"/>
      <c r="F27" s="10"/>
      <c r="G27" s="10"/>
      <c r="H27" s="10"/>
      <c r="I27" s="10"/>
      <c r="J27" s="10"/>
      <c r="K27" s="10"/>
      <c r="L27" s="10"/>
      <c r="M27" s="10"/>
      <c r="N27" s="10"/>
      <c r="O27" s="10"/>
      <c r="P27" s="10"/>
      <c r="Q27" s="10"/>
    </row>
    <row r="28" spans="1:17" x14ac:dyDescent="0.2">
      <c r="A28" s="35"/>
      <c r="B28" s="31"/>
      <c r="C28" s="10"/>
      <c r="D28" s="10"/>
      <c r="E28" s="10"/>
      <c r="F28" s="10"/>
      <c r="G28" s="10"/>
      <c r="H28" s="10"/>
      <c r="I28" s="10"/>
      <c r="J28" s="10"/>
      <c r="K28" s="10"/>
      <c r="L28" s="10"/>
      <c r="M28" s="10"/>
      <c r="N28" s="10"/>
      <c r="O28" s="10"/>
      <c r="P28" s="10"/>
      <c r="Q28" s="10"/>
    </row>
    <row r="29" spans="1:17" x14ac:dyDescent="0.2">
      <c r="A29" s="35"/>
      <c r="B29" s="32"/>
      <c r="C29" s="10"/>
      <c r="D29" s="10"/>
      <c r="E29" s="10"/>
      <c r="F29" s="10"/>
      <c r="G29" s="10"/>
      <c r="H29" s="10"/>
      <c r="I29" s="10"/>
      <c r="J29" s="10"/>
      <c r="K29" s="10"/>
      <c r="L29" s="10"/>
      <c r="M29" s="10"/>
      <c r="N29" s="10"/>
      <c r="O29" s="10"/>
      <c r="P29" s="10"/>
      <c r="Q29" s="10"/>
    </row>
    <row r="30" spans="1:17" x14ac:dyDescent="0.2">
      <c r="A30" s="35"/>
      <c r="B30" s="28"/>
      <c r="C30" s="10"/>
      <c r="D30" s="10"/>
      <c r="E30" s="10"/>
      <c r="F30" s="10"/>
      <c r="G30" s="10"/>
      <c r="H30" s="10"/>
      <c r="I30" s="10"/>
      <c r="J30" s="10"/>
      <c r="K30" s="10"/>
      <c r="L30" s="10"/>
      <c r="M30" s="10"/>
      <c r="N30" s="10"/>
      <c r="O30" s="10"/>
      <c r="P30" s="10"/>
      <c r="Q30" s="10"/>
    </row>
    <row r="31" spans="1:17" x14ac:dyDescent="0.2">
      <c r="A31" s="35"/>
      <c r="B31" s="28"/>
      <c r="C31" s="10"/>
      <c r="D31" s="10"/>
      <c r="E31" s="10"/>
      <c r="F31" s="10"/>
      <c r="G31" s="10"/>
      <c r="H31" s="10"/>
      <c r="I31" s="10"/>
      <c r="J31" s="10"/>
      <c r="K31" s="10"/>
      <c r="L31" s="10"/>
      <c r="M31" s="10"/>
      <c r="N31" s="10"/>
      <c r="O31" s="10"/>
      <c r="P31" s="10"/>
      <c r="Q31" s="10"/>
    </row>
    <row r="32" spans="1:17" x14ac:dyDescent="0.2">
      <c r="A32" s="35"/>
      <c r="B32" s="28"/>
      <c r="C32" s="10"/>
      <c r="D32" s="10"/>
      <c r="E32" s="10"/>
      <c r="F32" s="10"/>
      <c r="G32" s="10"/>
      <c r="H32" s="10"/>
      <c r="I32" s="10"/>
      <c r="J32" s="10"/>
      <c r="K32" s="10"/>
      <c r="L32" s="10"/>
      <c r="M32" s="10"/>
      <c r="N32" s="10"/>
      <c r="O32" s="10"/>
      <c r="P32" s="10"/>
      <c r="Q32" s="10"/>
    </row>
    <row r="33" spans="1:17" x14ac:dyDescent="0.2">
      <c r="A33" s="35"/>
      <c r="B33" s="32"/>
      <c r="C33" s="10"/>
      <c r="D33" s="10"/>
      <c r="E33" s="10"/>
      <c r="F33" s="10"/>
      <c r="G33" s="10"/>
      <c r="H33" s="10"/>
      <c r="I33" s="10"/>
      <c r="J33" s="10"/>
      <c r="K33" s="10"/>
      <c r="L33" s="10"/>
      <c r="M33" s="10"/>
      <c r="N33" s="10"/>
      <c r="O33" s="10"/>
      <c r="P33" s="10"/>
      <c r="Q33" s="10"/>
    </row>
    <row r="34" spans="1:17" x14ac:dyDescent="0.2">
      <c r="A34" s="35"/>
      <c r="B34" s="28"/>
      <c r="C34" s="10"/>
      <c r="D34" s="10"/>
      <c r="E34" s="10"/>
      <c r="F34" s="10"/>
      <c r="G34" s="10"/>
      <c r="H34" s="10"/>
      <c r="I34" s="10"/>
      <c r="J34" s="10"/>
      <c r="K34" s="10"/>
      <c r="L34" s="10"/>
      <c r="M34" s="10"/>
      <c r="N34" s="10"/>
      <c r="O34" s="10"/>
      <c r="P34" s="10"/>
      <c r="Q34" s="10"/>
    </row>
    <row r="35" spans="1:17" x14ac:dyDescent="0.2">
      <c r="A35" s="35"/>
      <c r="B35" s="28"/>
      <c r="C35" s="10"/>
      <c r="D35" s="10"/>
      <c r="E35" s="10"/>
      <c r="F35" s="10"/>
      <c r="G35" s="10"/>
      <c r="H35" s="10"/>
      <c r="I35" s="10"/>
      <c r="J35" s="10"/>
      <c r="K35" s="10"/>
      <c r="L35" s="10"/>
      <c r="M35" s="10"/>
      <c r="N35" s="10"/>
      <c r="O35" s="10"/>
      <c r="P35" s="10"/>
      <c r="Q35" s="10"/>
    </row>
    <row r="36" spans="1:17" x14ac:dyDescent="0.2">
      <c r="A36" s="35"/>
      <c r="B36" s="28"/>
      <c r="C36" s="10"/>
      <c r="D36" s="10"/>
      <c r="E36" s="10"/>
      <c r="F36" s="10"/>
      <c r="G36" s="10"/>
      <c r="H36" s="10"/>
      <c r="I36" s="10"/>
      <c r="J36" s="10"/>
      <c r="K36" s="10"/>
      <c r="L36" s="10"/>
      <c r="M36" s="10"/>
      <c r="N36" s="10"/>
      <c r="O36" s="10"/>
      <c r="P36" s="10"/>
      <c r="Q36" s="10"/>
    </row>
    <row r="37" spans="1:17" x14ac:dyDescent="0.2">
      <c r="A37" s="35"/>
      <c r="B37" s="28"/>
      <c r="C37" s="10"/>
      <c r="D37" s="10"/>
      <c r="E37" s="10"/>
      <c r="F37" s="10"/>
      <c r="G37" s="10"/>
      <c r="H37" s="10"/>
      <c r="I37" s="10"/>
      <c r="J37" s="10"/>
      <c r="K37" s="10"/>
      <c r="L37" s="10"/>
      <c r="M37" s="10"/>
      <c r="N37" s="10"/>
      <c r="O37" s="10"/>
      <c r="P37" s="10"/>
      <c r="Q37" s="10"/>
    </row>
    <row r="38" spans="1:17" x14ac:dyDescent="0.2">
      <c r="A38" s="35"/>
      <c r="B38" s="28"/>
      <c r="C38" s="10"/>
      <c r="D38" s="10"/>
      <c r="E38" s="10"/>
      <c r="F38" s="10"/>
      <c r="G38" s="10"/>
      <c r="H38" s="10"/>
      <c r="I38" s="10"/>
      <c r="J38" s="10"/>
      <c r="K38" s="10"/>
      <c r="L38" s="10"/>
      <c r="M38" s="10"/>
      <c r="N38" s="10"/>
      <c r="O38" s="10"/>
      <c r="P38" s="10"/>
      <c r="Q38" s="10"/>
    </row>
    <row r="39" spans="1:17" x14ac:dyDescent="0.2">
      <c r="A39" s="35"/>
      <c r="B39" s="28"/>
      <c r="C39" s="10"/>
      <c r="D39" s="10"/>
      <c r="E39" s="10"/>
      <c r="F39" s="10"/>
      <c r="G39" s="10"/>
      <c r="H39" s="10"/>
      <c r="I39" s="10"/>
      <c r="J39" s="10"/>
      <c r="K39" s="10"/>
      <c r="L39" s="10"/>
      <c r="M39" s="10"/>
      <c r="N39" s="10"/>
      <c r="O39" s="10"/>
      <c r="P39" s="10"/>
      <c r="Q39" s="10"/>
    </row>
    <row r="40" spans="1:17" x14ac:dyDescent="0.2">
      <c r="A40" s="35"/>
      <c r="B40" s="28"/>
      <c r="C40" s="10"/>
      <c r="D40" s="10"/>
      <c r="E40" s="10"/>
      <c r="F40" s="10"/>
      <c r="G40" s="10"/>
      <c r="H40" s="10"/>
      <c r="I40" s="10"/>
      <c r="J40" s="10"/>
      <c r="K40" s="10"/>
      <c r="L40" s="10"/>
      <c r="M40" s="10"/>
      <c r="N40" s="10"/>
      <c r="O40" s="10"/>
      <c r="P40" s="10"/>
      <c r="Q40" s="10"/>
    </row>
    <row r="41" spans="1:17" x14ac:dyDescent="0.2">
      <c r="A41" s="35"/>
      <c r="B41" s="28"/>
      <c r="C41" s="10"/>
      <c r="D41" s="10"/>
      <c r="E41" s="10"/>
      <c r="F41" s="10"/>
      <c r="G41" s="10"/>
      <c r="H41" s="10"/>
      <c r="I41" s="10"/>
      <c r="J41" s="10"/>
      <c r="K41" s="10"/>
      <c r="L41" s="10"/>
      <c r="M41" s="10"/>
      <c r="N41" s="10"/>
      <c r="O41" s="10"/>
      <c r="P41" s="10"/>
      <c r="Q41" s="10"/>
    </row>
    <row r="42" spans="1:17" x14ac:dyDescent="0.2">
      <c r="A42" s="35"/>
      <c r="B42" s="28"/>
      <c r="C42" s="10"/>
      <c r="D42" s="10"/>
      <c r="E42" s="10"/>
      <c r="F42" s="10"/>
      <c r="G42" s="10"/>
      <c r="H42" s="10"/>
      <c r="I42" s="10"/>
      <c r="J42" s="10"/>
      <c r="K42" s="10"/>
      <c r="L42" s="10"/>
      <c r="M42" s="10"/>
      <c r="N42" s="10"/>
      <c r="O42" s="10"/>
      <c r="P42" s="10"/>
      <c r="Q42" s="10"/>
    </row>
    <row r="43" spans="1:17" x14ac:dyDescent="0.2">
      <c r="A43" s="35"/>
      <c r="B43" s="28"/>
      <c r="C43" s="10"/>
      <c r="D43" s="10"/>
      <c r="E43" s="10"/>
      <c r="F43" s="10"/>
      <c r="G43" s="10"/>
      <c r="H43" s="10"/>
      <c r="I43" s="10"/>
      <c r="J43" s="10"/>
      <c r="K43" s="10"/>
      <c r="L43" s="10"/>
      <c r="M43" s="10"/>
      <c r="N43" s="10"/>
      <c r="O43" s="10"/>
      <c r="P43" s="10"/>
      <c r="Q43" s="10"/>
    </row>
    <row r="44" spans="1:17" x14ac:dyDescent="0.2">
      <c r="A44" s="35"/>
      <c r="B44" s="28"/>
      <c r="C44" s="10"/>
      <c r="D44" s="10"/>
      <c r="E44" s="10"/>
      <c r="F44" s="10"/>
      <c r="G44" s="10"/>
      <c r="H44" s="10"/>
      <c r="I44" s="10"/>
      <c r="J44" s="10"/>
      <c r="K44" s="10"/>
      <c r="L44" s="10"/>
      <c r="M44" s="10"/>
      <c r="N44" s="10"/>
      <c r="O44" s="10"/>
      <c r="P44" s="10"/>
      <c r="Q44" s="10"/>
    </row>
    <row r="45" spans="1:17" x14ac:dyDescent="0.2">
      <c r="A45" s="35"/>
      <c r="B45" s="28"/>
      <c r="C45" s="10"/>
      <c r="D45" s="10"/>
      <c r="E45" s="10"/>
      <c r="F45" s="10"/>
      <c r="G45" s="10"/>
      <c r="H45" s="10"/>
      <c r="I45" s="10"/>
      <c r="J45" s="10"/>
      <c r="K45" s="10"/>
      <c r="L45" s="10"/>
      <c r="M45" s="10"/>
      <c r="N45" s="10"/>
      <c r="O45" s="10"/>
      <c r="P45" s="10"/>
      <c r="Q45" s="10"/>
    </row>
    <row r="46" spans="1:17" x14ac:dyDescent="0.2">
      <c r="A46" s="35"/>
      <c r="B46" s="28"/>
      <c r="C46" s="10"/>
      <c r="D46" s="10"/>
      <c r="E46" s="10"/>
      <c r="F46" s="10"/>
      <c r="G46" s="10"/>
      <c r="H46" s="10"/>
      <c r="I46" s="10"/>
      <c r="J46" s="10"/>
      <c r="K46" s="10"/>
      <c r="L46" s="10"/>
      <c r="M46" s="10"/>
      <c r="N46" s="10"/>
      <c r="O46" s="10"/>
      <c r="P46" s="10"/>
      <c r="Q46" s="10"/>
    </row>
    <row r="47" spans="1:17" x14ac:dyDescent="0.2">
      <c r="A47" s="35"/>
      <c r="B47" s="28"/>
      <c r="C47" s="10"/>
      <c r="D47" s="10"/>
      <c r="E47" s="10"/>
      <c r="F47" s="10"/>
      <c r="G47" s="10"/>
      <c r="H47" s="10"/>
      <c r="I47" s="10"/>
      <c r="J47" s="10"/>
      <c r="K47" s="10"/>
      <c r="L47" s="10"/>
      <c r="M47" s="10"/>
      <c r="N47" s="10"/>
      <c r="O47" s="10"/>
      <c r="P47" s="10"/>
      <c r="Q47" s="10"/>
    </row>
    <row r="48" spans="1:17" x14ac:dyDescent="0.2">
      <c r="A48" s="35"/>
      <c r="B48" s="28"/>
      <c r="C48" s="10"/>
      <c r="D48" s="10"/>
      <c r="E48" s="10"/>
      <c r="F48" s="10"/>
      <c r="G48" s="10"/>
      <c r="H48" s="10"/>
      <c r="I48" s="10"/>
      <c r="J48" s="10"/>
      <c r="K48" s="10"/>
      <c r="L48" s="10"/>
      <c r="M48" s="10"/>
      <c r="N48" s="10"/>
      <c r="O48" s="10"/>
      <c r="P48" s="10"/>
      <c r="Q48" s="10"/>
    </row>
    <row r="49" spans="1:17" x14ac:dyDescent="0.2">
      <c r="A49" s="35"/>
      <c r="B49" s="28"/>
      <c r="C49" s="10"/>
      <c r="D49" s="10"/>
      <c r="E49" s="10"/>
      <c r="F49" s="10"/>
      <c r="G49" s="10"/>
      <c r="H49" s="10"/>
      <c r="I49" s="10"/>
      <c r="J49" s="10"/>
      <c r="K49" s="10"/>
      <c r="L49" s="10"/>
      <c r="M49" s="10"/>
      <c r="N49" s="10"/>
      <c r="O49" s="10"/>
      <c r="P49" s="10"/>
      <c r="Q49" s="10"/>
    </row>
    <row r="50" spans="1:17" x14ac:dyDescent="0.2">
      <c r="A50" s="35"/>
      <c r="B50" s="28"/>
      <c r="C50" s="10"/>
      <c r="D50" s="10"/>
      <c r="E50" s="10"/>
      <c r="F50" s="10"/>
      <c r="G50" s="10"/>
      <c r="H50" s="10"/>
      <c r="I50" s="10"/>
      <c r="J50" s="10"/>
      <c r="K50" s="10"/>
      <c r="L50" s="10"/>
      <c r="M50" s="10"/>
      <c r="N50" s="10"/>
      <c r="O50" s="10"/>
      <c r="P50" s="10"/>
      <c r="Q50" s="10"/>
    </row>
    <row r="51" spans="1:17" x14ac:dyDescent="0.2">
      <c r="A51" s="35"/>
      <c r="B51" s="28"/>
      <c r="C51" s="10"/>
      <c r="D51" s="10"/>
      <c r="E51" s="10"/>
      <c r="F51" s="10"/>
      <c r="G51" s="10"/>
      <c r="H51" s="10"/>
      <c r="I51" s="10"/>
      <c r="J51" s="10"/>
      <c r="K51" s="10"/>
      <c r="L51" s="10"/>
      <c r="M51" s="10"/>
      <c r="N51" s="10"/>
      <c r="O51" s="10"/>
      <c r="P51" s="10"/>
      <c r="Q51" s="10"/>
    </row>
    <row r="52" spans="1:17" x14ac:dyDescent="0.2">
      <c r="A52" s="35"/>
      <c r="B52" s="28"/>
      <c r="C52" s="10"/>
      <c r="D52" s="10"/>
      <c r="E52" s="10"/>
      <c r="F52" s="10"/>
      <c r="G52" s="10"/>
      <c r="H52" s="10"/>
      <c r="I52" s="10"/>
      <c r="J52" s="10"/>
      <c r="K52" s="10"/>
      <c r="L52" s="10"/>
      <c r="M52" s="10"/>
      <c r="N52" s="10"/>
      <c r="O52" s="10"/>
      <c r="P52" s="10"/>
      <c r="Q52" s="10"/>
    </row>
    <row r="53" spans="1:17" x14ac:dyDescent="0.2">
      <c r="A53" s="35"/>
      <c r="B53" s="28"/>
      <c r="C53" s="10"/>
      <c r="D53" s="10"/>
      <c r="E53" s="10"/>
      <c r="F53" s="10"/>
      <c r="G53" s="10"/>
      <c r="H53" s="10"/>
      <c r="I53" s="10"/>
      <c r="J53" s="10"/>
      <c r="K53" s="10"/>
      <c r="L53" s="10"/>
      <c r="M53" s="10"/>
      <c r="N53" s="10"/>
      <c r="O53" s="10"/>
      <c r="P53" s="10"/>
      <c r="Q53" s="10"/>
    </row>
    <row r="54" spans="1:17" x14ac:dyDescent="0.2">
      <c r="A54" s="35"/>
      <c r="B54" s="28"/>
      <c r="C54" s="10"/>
      <c r="D54" s="10"/>
      <c r="E54" s="10"/>
      <c r="F54" s="10"/>
      <c r="G54" s="10"/>
      <c r="H54" s="10"/>
      <c r="I54" s="10"/>
      <c r="J54" s="10"/>
      <c r="K54" s="10"/>
      <c r="L54" s="10"/>
      <c r="M54" s="10"/>
      <c r="N54" s="10"/>
      <c r="O54" s="10"/>
      <c r="P54" s="10"/>
      <c r="Q54" s="10"/>
    </row>
    <row r="55" spans="1:17" x14ac:dyDescent="0.2">
      <c r="A55" s="35"/>
      <c r="B55" s="28"/>
      <c r="C55" s="10"/>
      <c r="D55" s="10"/>
      <c r="E55" s="10"/>
      <c r="F55" s="10"/>
      <c r="G55" s="10"/>
      <c r="H55" s="10"/>
      <c r="I55" s="10"/>
      <c r="J55" s="10"/>
      <c r="K55" s="10"/>
      <c r="L55" s="10"/>
      <c r="M55" s="10"/>
      <c r="N55" s="10"/>
      <c r="O55" s="10"/>
      <c r="P55" s="10"/>
      <c r="Q55" s="10"/>
    </row>
    <row r="56" spans="1:17" x14ac:dyDescent="0.2">
      <c r="A56" s="35"/>
      <c r="B56" s="28"/>
      <c r="C56" s="10"/>
      <c r="D56" s="10"/>
      <c r="E56" s="10"/>
      <c r="F56" s="10"/>
      <c r="G56" s="10"/>
      <c r="H56" s="10"/>
      <c r="I56" s="10"/>
      <c r="J56" s="10"/>
      <c r="K56" s="10"/>
      <c r="L56" s="10"/>
      <c r="M56" s="10"/>
      <c r="N56" s="10"/>
      <c r="O56" s="10"/>
      <c r="P56" s="10"/>
      <c r="Q56" s="10"/>
    </row>
    <row r="57" spans="1:17" x14ac:dyDescent="0.2">
      <c r="A57" s="35"/>
      <c r="B57" s="28"/>
      <c r="C57" s="10"/>
      <c r="D57" s="10"/>
      <c r="E57" s="10"/>
      <c r="F57" s="10"/>
      <c r="G57" s="10"/>
      <c r="H57" s="10"/>
      <c r="I57" s="10"/>
      <c r="J57" s="10"/>
      <c r="K57" s="10"/>
      <c r="L57" s="10"/>
      <c r="M57" s="10"/>
      <c r="N57" s="10"/>
      <c r="O57" s="10"/>
      <c r="P57" s="10"/>
      <c r="Q57" s="10"/>
    </row>
    <row r="58" spans="1:17" x14ac:dyDescent="0.2">
      <c r="A58" s="35"/>
      <c r="B58" s="28"/>
      <c r="C58" s="10"/>
      <c r="D58" s="10"/>
      <c r="E58" s="10"/>
      <c r="F58" s="10"/>
      <c r="G58" s="10"/>
      <c r="H58" s="10"/>
      <c r="I58" s="10"/>
      <c r="J58" s="10"/>
      <c r="K58" s="10"/>
      <c r="L58" s="10"/>
      <c r="M58" s="10"/>
      <c r="N58" s="10"/>
      <c r="O58" s="10"/>
      <c r="P58" s="10"/>
      <c r="Q58" s="10"/>
    </row>
    <row r="59" spans="1:17" x14ac:dyDescent="0.2">
      <c r="A59" s="35"/>
      <c r="B59" s="28"/>
      <c r="C59" s="10"/>
      <c r="D59" s="10"/>
      <c r="E59" s="10"/>
      <c r="F59" s="10"/>
      <c r="G59" s="10"/>
      <c r="H59" s="10"/>
      <c r="I59" s="10"/>
      <c r="J59" s="10"/>
      <c r="K59" s="10"/>
      <c r="L59" s="10"/>
      <c r="M59" s="10"/>
      <c r="N59" s="10"/>
      <c r="O59" s="10"/>
      <c r="P59" s="10"/>
      <c r="Q59" s="10"/>
    </row>
    <row r="60" spans="1:17" x14ac:dyDescent="0.2">
      <c r="A60" s="35"/>
      <c r="B60" s="33"/>
      <c r="C60" s="10"/>
      <c r="D60" s="10"/>
      <c r="E60" s="10"/>
      <c r="F60" s="10"/>
      <c r="G60" s="10"/>
      <c r="H60" s="10"/>
      <c r="I60" s="10"/>
      <c r="J60" s="10"/>
      <c r="K60" s="10"/>
      <c r="L60" s="10"/>
      <c r="M60" s="10"/>
      <c r="N60" s="10"/>
      <c r="O60" s="10"/>
      <c r="P60" s="10"/>
      <c r="Q60" s="10"/>
    </row>
    <row r="61" spans="1:17" x14ac:dyDescent="0.2">
      <c r="A61" s="35"/>
      <c r="B61" s="34"/>
      <c r="C61" s="26"/>
      <c r="D61" s="26"/>
      <c r="E61" s="26"/>
      <c r="F61" s="26"/>
      <c r="G61" s="26"/>
      <c r="H61" s="26"/>
      <c r="I61" s="26"/>
      <c r="J61" s="26"/>
      <c r="K61" s="26"/>
      <c r="L61" s="26"/>
      <c r="M61" s="26"/>
      <c r="N61" s="26"/>
      <c r="O61" s="26"/>
      <c r="P61" s="26"/>
      <c r="Q61" s="26"/>
    </row>
    <row r="62" spans="1:17" x14ac:dyDescent="0.2">
      <c r="A62" s="35"/>
      <c r="B62" s="34"/>
      <c r="C62" s="26"/>
      <c r="D62" s="26"/>
      <c r="E62" s="26"/>
      <c r="F62" s="26"/>
      <c r="G62" s="26"/>
      <c r="H62" s="26"/>
      <c r="I62" s="26"/>
      <c r="J62" s="26"/>
      <c r="K62" s="26"/>
      <c r="L62" s="26"/>
      <c r="M62" s="26"/>
      <c r="N62" s="26"/>
      <c r="O62" s="26"/>
      <c r="P62" s="26"/>
      <c r="Q62" s="26"/>
    </row>
    <row r="63" spans="1:17" x14ac:dyDescent="0.2">
      <c r="A63" s="35"/>
      <c r="B63" s="34"/>
      <c r="C63" s="26"/>
      <c r="D63" s="26"/>
      <c r="E63" s="26"/>
      <c r="F63" s="26"/>
      <c r="G63" s="26"/>
      <c r="H63" s="26"/>
      <c r="I63" s="26"/>
      <c r="J63" s="26"/>
      <c r="K63" s="26"/>
      <c r="L63" s="26"/>
      <c r="M63" s="26"/>
      <c r="N63" s="26"/>
      <c r="O63" s="26"/>
      <c r="P63" s="26"/>
      <c r="Q63" s="26"/>
    </row>
    <row r="64" spans="1:17" x14ac:dyDescent="0.2">
      <c r="A64" s="35"/>
      <c r="B64" s="34"/>
      <c r="C64" s="26"/>
      <c r="D64" s="26"/>
      <c r="E64" s="26"/>
      <c r="F64" s="26"/>
      <c r="G64" s="26"/>
      <c r="H64" s="26"/>
      <c r="I64" s="26"/>
      <c r="J64" s="26"/>
      <c r="K64" s="26"/>
      <c r="L64" s="26"/>
      <c r="M64" s="26"/>
      <c r="N64" s="26"/>
      <c r="O64" s="26"/>
      <c r="P64" s="26"/>
      <c r="Q64" s="26"/>
    </row>
    <row r="65" spans="1:17" x14ac:dyDescent="0.2">
      <c r="A65" s="35"/>
      <c r="B65" s="34"/>
      <c r="C65" s="26"/>
      <c r="D65" s="26"/>
      <c r="E65" s="26"/>
      <c r="F65" s="26"/>
      <c r="G65" s="26"/>
      <c r="H65" s="26"/>
      <c r="I65" s="26"/>
      <c r="J65" s="26"/>
      <c r="K65" s="26"/>
      <c r="L65" s="26"/>
      <c r="M65" s="26"/>
      <c r="N65" s="26"/>
      <c r="O65" s="26"/>
      <c r="P65" s="26"/>
      <c r="Q65" s="26"/>
    </row>
    <row r="66" spans="1:17" x14ac:dyDescent="0.2">
      <c r="A66" s="35"/>
      <c r="B66" s="34"/>
      <c r="C66" s="26"/>
      <c r="D66" s="26"/>
      <c r="E66" s="26"/>
      <c r="F66" s="26"/>
      <c r="G66" s="26"/>
      <c r="H66" s="26"/>
      <c r="I66" s="26"/>
      <c r="J66" s="26"/>
      <c r="K66" s="26"/>
      <c r="L66" s="26"/>
      <c r="M66" s="26"/>
      <c r="N66" s="26"/>
      <c r="O66" s="26"/>
      <c r="P66" s="26"/>
      <c r="Q66" s="26"/>
    </row>
    <row r="67" spans="1:17" x14ac:dyDescent="0.2">
      <c r="A67" s="35"/>
      <c r="B67" s="34"/>
      <c r="C67" s="26"/>
      <c r="D67" s="26"/>
      <c r="E67" s="26"/>
      <c r="F67" s="26"/>
      <c r="G67" s="26"/>
      <c r="H67" s="26"/>
      <c r="I67" s="26"/>
      <c r="J67" s="26"/>
      <c r="K67" s="26"/>
      <c r="L67" s="26"/>
      <c r="M67" s="26"/>
      <c r="N67" s="26"/>
      <c r="O67" s="26"/>
      <c r="P67" s="26"/>
      <c r="Q67" s="26"/>
    </row>
    <row r="68" spans="1:17" x14ac:dyDescent="0.2">
      <c r="A68" s="35"/>
      <c r="B68" s="34"/>
      <c r="C68" s="26"/>
      <c r="D68" s="26"/>
      <c r="E68" s="26"/>
      <c r="F68" s="26"/>
      <c r="G68" s="26"/>
      <c r="H68" s="26"/>
      <c r="I68" s="26"/>
      <c r="J68" s="26"/>
      <c r="K68" s="26"/>
      <c r="L68" s="26"/>
      <c r="M68" s="26"/>
      <c r="N68" s="26"/>
      <c r="O68" s="26"/>
      <c r="P68" s="26"/>
      <c r="Q68" s="26"/>
    </row>
    <row r="69" spans="1:17" x14ac:dyDescent="0.2">
      <c r="A69" s="35"/>
      <c r="B69" s="34"/>
      <c r="C69" s="26"/>
      <c r="D69" s="26"/>
      <c r="E69" s="26"/>
      <c r="F69" s="26"/>
      <c r="G69" s="26"/>
      <c r="H69" s="26"/>
      <c r="I69" s="26"/>
      <c r="J69" s="26"/>
      <c r="K69" s="26"/>
      <c r="L69" s="26"/>
      <c r="M69" s="26"/>
      <c r="N69" s="26"/>
      <c r="O69" s="26"/>
      <c r="P69" s="26"/>
      <c r="Q69" s="26"/>
    </row>
    <row r="70" spans="1:17" x14ac:dyDescent="0.2">
      <c r="A70" s="35"/>
      <c r="B70" s="34"/>
      <c r="C70" s="26"/>
      <c r="D70" s="26"/>
      <c r="E70" s="26"/>
      <c r="F70" s="26"/>
      <c r="G70" s="26"/>
      <c r="H70" s="26"/>
      <c r="I70" s="26"/>
      <c r="J70" s="26"/>
      <c r="K70" s="26"/>
      <c r="L70" s="26"/>
      <c r="M70" s="26"/>
      <c r="N70" s="26"/>
      <c r="O70" s="26"/>
      <c r="P70" s="26"/>
      <c r="Q70" s="26"/>
    </row>
    <row r="71" spans="1:17" x14ac:dyDescent="0.2">
      <c r="A71" s="35"/>
      <c r="B71" s="34"/>
      <c r="C71" s="26"/>
      <c r="D71" s="26"/>
      <c r="E71" s="26"/>
      <c r="F71" s="26"/>
      <c r="G71" s="26"/>
      <c r="H71" s="26"/>
      <c r="I71" s="26"/>
      <c r="J71" s="26"/>
      <c r="K71" s="26"/>
      <c r="L71" s="26"/>
      <c r="M71" s="26"/>
      <c r="N71" s="26"/>
      <c r="O71" s="26"/>
      <c r="P71" s="26"/>
      <c r="Q71" s="26"/>
    </row>
    <row r="72" spans="1:17" x14ac:dyDescent="0.2">
      <c r="A72" s="35"/>
      <c r="B72" s="34"/>
      <c r="C72" s="26"/>
      <c r="D72" s="26"/>
      <c r="E72" s="26"/>
      <c r="F72" s="26"/>
      <c r="G72" s="26"/>
      <c r="H72" s="26"/>
      <c r="I72" s="26"/>
      <c r="J72" s="26"/>
      <c r="K72" s="26"/>
      <c r="L72" s="26"/>
      <c r="M72" s="26"/>
      <c r="N72" s="26"/>
      <c r="O72" s="26"/>
      <c r="P72" s="26"/>
      <c r="Q72" s="26"/>
    </row>
    <row r="73" spans="1:17" x14ac:dyDescent="0.2">
      <c r="A73" s="35"/>
      <c r="B73" s="34"/>
      <c r="C73" s="26"/>
      <c r="D73" s="26"/>
      <c r="E73" s="26"/>
      <c r="F73" s="26"/>
      <c r="G73" s="26"/>
      <c r="H73" s="26"/>
      <c r="I73" s="26"/>
      <c r="J73" s="26"/>
      <c r="K73" s="26"/>
      <c r="L73" s="26"/>
      <c r="M73" s="26"/>
      <c r="N73" s="26"/>
      <c r="O73" s="26"/>
      <c r="P73" s="26"/>
      <c r="Q73" s="26"/>
    </row>
    <row r="74" spans="1:17" x14ac:dyDescent="0.2">
      <c r="A74" s="35"/>
      <c r="B74" s="34"/>
      <c r="C74" s="26"/>
      <c r="D74" s="26"/>
      <c r="E74" s="26"/>
      <c r="F74" s="26"/>
      <c r="G74" s="26"/>
      <c r="H74" s="26"/>
      <c r="I74" s="26"/>
      <c r="J74" s="26"/>
      <c r="K74" s="26"/>
      <c r="L74" s="26"/>
      <c r="M74" s="26"/>
      <c r="N74" s="26"/>
      <c r="O74" s="26"/>
      <c r="P74" s="26"/>
      <c r="Q74" s="26"/>
    </row>
    <row r="75" spans="1:17" x14ac:dyDescent="0.2">
      <c r="A75" s="35"/>
      <c r="B75" s="34"/>
      <c r="C75" s="26"/>
      <c r="D75" s="26"/>
      <c r="E75" s="26"/>
      <c r="F75" s="26"/>
      <c r="G75" s="26"/>
      <c r="H75" s="26"/>
      <c r="I75" s="26"/>
      <c r="J75" s="26"/>
      <c r="K75" s="26"/>
      <c r="L75" s="26"/>
      <c r="M75" s="26"/>
      <c r="N75" s="26"/>
      <c r="O75" s="26"/>
      <c r="P75" s="26"/>
      <c r="Q75" s="26"/>
    </row>
    <row r="76" spans="1:17" x14ac:dyDescent="0.2">
      <c r="A76" s="35"/>
      <c r="B76" s="34"/>
      <c r="C76" s="26"/>
      <c r="D76" s="26"/>
      <c r="E76" s="26"/>
      <c r="F76" s="26"/>
      <c r="G76" s="26"/>
      <c r="H76" s="26"/>
      <c r="I76" s="26"/>
      <c r="J76" s="26"/>
      <c r="K76" s="26"/>
      <c r="L76" s="26"/>
      <c r="M76" s="26"/>
      <c r="N76" s="26"/>
      <c r="O76" s="26"/>
      <c r="P76" s="26"/>
      <c r="Q76" s="26"/>
    </row>
    <row r="77" spans="1:17" x14ac:dyDescent="0.2">
      <c r="A77" s="35"/>
      <c r="B77" s="34"/>
      <c r="C77" s="26"/>
      <c r="D77" s="26"/>
      <c r="E77" s="26"/>
      <c r="F77" s="26"/>
      <c r="G77" s="26"/>
      <c r="H77" s="26"/>
      <c r="I77" s="26"/>
      <c r="J77" s="26"/>
      <c r="K77" s="26"/>
      <c r="L77" s="26"/>
      <c r="M77" s="26"/>
      <c r="N77" s="26"/>
      <c r="O77" s="26"/>
      <c r="P77" s="26"/>
      <c r="Q77" s="26"/>
    </row>
    <row r="78" spans="1:17" x14ac:dyDescent="0.2">
      <c r="A78" s="35"/>
      <c r="B78" s="34"/>
      <c r="C78" s="26"/>
      <c r="D78" s="26"/>
      <c r="E78" s="26"/>
      <c r="F78" s="26"/>
      <c r="G78" s="26"/>
      <c r="H78" s="26"/>
      <c r="I78" s="26"/>
      <c r="J78" s="26"/>
      <c r="K78" s="26"/>
      <c r="L78" s="26"/>
      <c r="M78" s="26"/>
      <c r="N78" s="26"/>
      <c r="O78" s="26"/>
      <c r="P78" s="26"/>
      <c r="Q78" s="26"/>
    </row>
    <row r="79" spans="1:17" x14ac:dyDescent="0.2">
      <c r="A79" s="35"/>
      <c r="B79" s="34"/>
      <c r="C79" s="26"/>
      <c r="D79" s="26"/>
      <c r="E79" s="26"/>
      <c r="F79" s="26"/>
      <c r="G79" s="26"/>
      <c r="H79" s="26"/>
      <c r="I79" s="26"/>
      <c r="J79" s="26"/>
      <c r="K79" s="26"/>
      <c r="L79" s="26"/>
      <c r="M79" s="26"/>
      <c r="N79" s="26"/>
      <c r="O79" s="26"/>
      <c r="P79" s="26"/>
      <c r="Q79" s="26"/>
    </row>
    <row r="80" spans="1:17" x14ac:dyDescent="0.2">
      <c r="A80" s="35"/>
      <c r="B80" s="34"/>
      <c r="C80" s="26"/>
      <c r="D80" s="26"/>
      <c r="E80" s="26"/>
      <c r="F80" s="26"/>
      <c r="G80" s="26"/>
      <c r="H80" s="26"/>
      <c r="I80" s="26"/>
      <c r="J80" s="26"/>
      <c r="K80" s="26"/>
      <c r="L80" s="26"/>
      <c r="M80" s="26"/>
      <c r="N80" s="26"/>
      <c r="O80" s="26"/>
      <c r="P80" s="26"/>
      <c r="Q80" s="26"/>
    </row>
    <row r="81" spans="1:17" x14ac:dyDescent="0.2">
      <c r="A81" s="35"/>
      <c r="B81" s="34"/>
      <c r="C81" s="26"/>
      <c r="D81" s="26"/>
      <c r="E81" s="26"/>
      <c r="F81" s="26"/>
      <c r="G81" s="26"/>
      <c r="H81" s="26"/>
      <c r="I81" s="26"/>
      <c r="J81" s="26"/>
      <c r="K81" s="26"/>
      <c r="L81" s="26"/>
      <c r="M81" s="26"/>
      <c r="N81" s="26"/>
      <c r="O81" s="26"/>
      <c r="P81" s="26"/>
      <c r="Q81" s="26"/>
    </row>
    <row r="82" spans="1:17" x14ac:dyDescent="0.2">
      <c r="A82" s="35"/>
      <c r="B82" s="34"/>
      <c r="C82" s="26"/>
      <c r="D82" s="26"/>
      <c r="E82" s="26"/>
      <c r="F82" s="26"/>
      <c r="G82" s="26"/>
      <c r="H82" s="26"/>
      <c r="I82" s="26"/>
      <c r="J82" s="26"/>
      <c r="K82" s="26"/>
      <c r="L82" s="26"/>
      <c r="M82" s="26"/>
      <c r="N82" s="26"/>
      <c r="O82" s="26"/>
      <c r="P82" s="26"/>
      <c r="Q82" s="26"/>
    </row>
    <row r="83" spans="1:17" x14ac:dyDescent="0.2">
      <c r="A83" s="35"/>
      <c r="B83" s="34"/>
      <c r="C83" s="26"/>
      <c r="D83" s="26"/>
      <c r="E83" s="26"/>
      <c r="F83" s="26"/>
      <c r="G83" s="26"/>
      <c r="H83" s="26"/>
      <c r="I83" s="26"/>
      <c r="J83" s="26"/>
      <c r="K83" s="26"/>
      <c r="L83" s="26"/>
      <c r="M83" s="26"/>
      <c r="N83" s="26"/>
      <c r="O83" s="26"/>
      <c r="P83" s="26"/>
      <c r="Q83" s="26"/>
    </row>
    <row r="84" spans="1:17" x14ac:dyDescent="0.2">
      <c r="A84" s="35"/>
      <c r="B84" s="34"/>
      <c r="C84" s="26"/>
      <c r="D84" s="26"/>
      <c r="E84" s="26"/>
      <c r="F84" s="26"/>
      <c r="G84" s="26"/>
      <c r="H84" s="26"/>
      <c r="I84" s="26"/>
      <c r="J84" s="26"/>
      <c r="K84" s="26"/>
      <c r="L84" s="26"/>
      <c r="M84" s="26"/>
      <c r="N84" s="26"/>
      <c r="O84" s="26"/>
      <c r="P84" s="26"/>
      <c r="Q84" s="26"/>
    </row>
    <row r="85" spans="1:17" x14ac:dyDescent="0.2">
      <c r="A85" s="35"/>
      <c r="B85" s="34"/>
      <c r="C85" s="26"/>
      <c r="D85" s="26"/>
      <c r="E85" s="26"/>
      <c r="F85" s="26"/>
      <c r="G85" s="26"/>
      <c r="H85" s="26"/>
      <c r="I85" s="26"/>
      <c r="J85" s="26"/>
      <c r="K85" s="26"/>
      <c r="L85" s="26"/>
      <c r="M85" s="26"/>
      <c r="N85" s="26"/>
      <c r="O85" s="26"/>
      <c r="P85" s="26"/>
      <c r="Q85" s="26"/>
    </row>
    <row r="86" spans="1:17" x14ac:dyDescent="0.2">
      <c r="A86" s="35"/>
      <c r="B86" s="34"/>
      <c r="C86" s="26"/>
      <c r="D86" s="26"/>
      <c r="E86" s="26"/>
      <c r="F86" s="26"/>
      <c r="G86" s="26"/>
      <c r="H86" s="26"/>
      <c r="I86" s="26"/>
      <c r="J86" s="26"/>
      <c r="K86" s="26"/>
      <c r="L86" s="26"/>
      <c r="M86" s="26"/>
      <c r="N86" s="26"/>
      <c r="O86" s="26"/>
      <c r="P86" s="26"/>
      <c r="Q86" s="26"/>
    </row>
    <row r="87" spans="1:17" x14ac:dyDescent="0.2">
      <c r="A87" s="35"/>
      <c r="B87" s="34"/>
      <c r="C87" s="26"/>
      <c r="D87" s="26"/>
      <c r="E87" s="26"/>
      <c r="F87" s="26"/>
      <c r="G87" s="26"/>
      <c r="H87" s="26"/>
      <c r="I87" s="26"/>
      <c r="J87" s="26"/>
      <c r="K87" s="26"/>
      <c r="L87" s="26"/>
      <c r="M87" s="26"/>
      <c r="N87" s="26"/>
      <c r="O87" s="26"/>
      <c r="P87" s="26"/>
      <c r="Q87" s="26"/>
    </row>
    <row r="88" spans="1:17" x14ac:dyDescent="0.2">
      <c r="A88" s="35"/>
      <c r="B88" s="34"/>
      <c r="C88" s="26"/>
      <c r="D88" s="26"/>
      <c r="E88" s="26"/>
      <c r="F88" s="26"/>
      <c r="G88" s="26"/>
      <c r="H88" s="26"/>
      <c r="I88" s="26"/>
      <c r="J88" s="26"/>
      <c r="K88" s="26"/>
      <c r="L88" s="26"/>
      <c r="M88" s="26"/>
      <c r="N88" s="26"/>
      <c r="O88" s="26"/>
      <c r="P88" s="26"/>
      <c r="Q88" s="26"/>
    </row>
    <row r="89" spans="1:17" x14ac:dyDescent="0.2">
      <c r="A89" s="35"/>
      <c r="B89" s="34"/>
      <c r="C89" s="26"/>
      <c r="D89" s="26"/>
      <c r="E89" s="26"/>
      <c r="F89" s="26"/>
      <c r="G89" s="26"/>
      <c r="H89" s="26"/>
      <c r="I89" s="26"/>
      <c r="J89" s="26"/>
      <c r="K89" s="26"/>
      <c r="L89" s="26"/>
      <c r="M89" s="26"/>
      <c r="N89" s="26"/>
      <c r="O89" s="26"/>
      <c r="P89" s="26"/>
      <c r="Q89" s="26"/>
    </row>
    <row r="90" spans="1:17" x14ac:dyDescent="0.2">
      <c r="A90" s="35"/>
      <c r="B90" s="34"/>
      <c r="C90" s="26"/>
      <c r="D90" s="26"/>
      <c r="E90" s="26"/>
      <c r="F90" s="26"/>
      <c r="G90" s="26"/>
      <c r="H90" s="26"/>
      <c r="I90" s="26"/>
      <c r="J90" s="26"/>
      <c r="K90" s="26"/>
      <c r="L90" s="26"/>
      <c r="M90" s="26"/>
      <c r="N90" s="26"/>
      <c r="O90" s="26"/>
      <c r="P90" s="26"/>
      <c r="Q90" s="26"/>
    </row>
    <row r="91" spans="1:17" x14ac:dyDescent="0.2">
      <c r="A91" s="35"/>
      <c r="B91" s="34"/>
      <c r="C91" s="26"/>
      <c r="D91" s="26"/>
      <c r="E91" s="26"/>
      <c r="F91" s="26"/>
      <c r="G91" s="26"/>
      <c r="H91" s="26"/>
      <c r="I91" s="26"/>
      <c r="J91" s="26"/>
      <c r="K91" s="26"/>
      <c r="L91" s="26"/>
      <c r="M91" s="26"/>
      <c r="N91" s="26"/>
      <c r="O91" s="26"/>
      <c r="P91" s="26"/>
      <c r="Q91" s="26"/>
    </row>
    <row r="92" spans="1:17" x14ac:dyDescent="0.2">
      <c r="A92" s="35"/>
      <c r="B92" s="34"/>
      <c r="C92" s="26"/>
      <c r="D92" s="26"/>
      <c r="E92" s="26"/>
      <c r="F92" s="26"/>
      <c r="G92" s="26"/>
      <c r="H92" s="26"/>
      <c r="I92" s="26"/>
      <c r="J92" s="26"/>
      <c r="K92" s="26"/>
      <c r="L92" s="26"/>
      <c r="M92" s="26"/>
      <c r="N92" s="26"/>
      <c r="O92" s="26"/>
      <c r="P92" s="26"/>
      <c r="Q92" s="26"/>
    </row>
    <row r="93" spans="1:17" x14ac:dyDescent="0.2">
      <c r="A93" s="35"/>
      <c r="B93" s="34"/>
      <c r="C93" s="26"/>
      <c r="D93" s="26"/>
      <c r="E93" s="26"/>
      <c r="F93" s="26"/>
      <c r="G93" s="26"/>
      <c r="H93" s="26"/>
      <c r="I93" s="26"/>
      <c r="J93" s="26"/>
      <c r="K93" s="26"/>
      <c r="L93" s="26"/>
      <c r="M93" s="26"/>
      <c r="N93" s="26"/>
      <c r="O93" s="26"/>
      <c r="P93" s="26"/>
      <c r="Q93" s="26"/>
    </row>
    <row r="94" spans="1:17" x14ac:dyDescent="0.2">
      <c r="A94" s="35"/>
      <c r="B94" s="34"/>
      <c r="C94" s="26"/>
      <c r="D94" s="26"/>
      <c r="E94" s="26"/>
      <c r="F94" s="26"/>
      <c r="G94" s="26"/>
      <c r="H94" s="26"/>
      <c r="I94" s="26"/>
      <c r="J94" s="26"/>
      <c r="K94" s="26"/>
      <c r="L94" s="26"/>
      <c r="M94" s="26"/>
      <c r="N94" s="26"/>
      <c r="O94" s="26"/>
      <c r="P94" s="26"/>
      <c r="Q94" s="26"/>
    </row>
    <row r="95" spans="1:17" x14ac:dyDescent="0.2">
      <c r="A95" s="35"/>
      <c r="B95" s="34"/>
      <c r="C95" s="26"/>
      <c r="D95" s="26"/>
      <c r="E95" s="26"/>
      <c r="F95" s="26"/>
      <c r="G95" s="26"/>
      <c r="H95" s="26"/>
      <c r="I95" s="26"/>
      <c r="J95" s="26"/>
      <c r="K95" s="26"/>
      <c r="L95" s="26"/>
      <c r="M95" s="26"/>
      <c r="N95" s="26"/>
      <c r="O95" s="26"/>
      <c r="P95" s="26"/>
      <c r="Q95" s="26"/>
    </row>
    <row r="96" spans="1:17" x14ac:dyDescent="0.2">
      <c r="A96" s="35"/>
      <c r="B96" s="34"/>
      <c r="C96" s="26"/>
      <c r="D96" s="26"/>
      <c r="E96" s="26"/>
      <c r="F96" s="26"/>
      <c r="G96" s="26"/>
      <c r="H96" s="26"/>
      <c r="I96" s="26"/>
      <c r="J96" s="26"/>
      <c r="K96" s="26"/>
      <c r="L96" s="26"/>
      <c r="M96" s="26"/>
      <c r="N96" s="26"/>
      <c r="O96" s="26"/>
      <c r="P96" s="26"/>
      <c r="Q96" s="26"/>
    </row>
    <row r="97" spans="1:17" x14ac:dyDescent="0.2">
      <c r="A97" s="35"/>
      <c r="B97" s="34"/>
      <c r="C97" s="26"/>
      <c r="D97" s="26"/>
      <c r="E97" s="26"/>
      <c r="F97" s="26"/>
      <c r="G97" s="26"/>
      <c r="H97" s="26"/>
      <c r="I97" s="26"/>
      <c r="J97" s="26"/>
      <c r="K97" s="26"/>
      <c r="L97" s="26"/>
      <c r="M97" s="26"/>
      <c r="N97" s="26"/>
      <c r="O97" s="26"/>
      <c r="P97" s="26"/>
      <c r="Q97" s="26"/>
    </row>
    <row r="98" spans="1:17" x14ac:dyDescent="0.2">
      <c r="A98" s="35"/>
      <c r="B98" s="34"/>
      <c r="C98" s="26"/>
      <c r="D98" s="26"/>
      <c r="E98" s="26"/>
      <c r="F98" s="26"/>
      <c r="G98" s="26"/>
      <c r="H98" s="26"/>
      <c r="I98" s="26"/>
      <c r="J98" s="26"/>
      <c r="K98" s="26"/>
      <c r="L98" s="26"/>
      <c r="M98" s="26"/>
      <c r="N98" s="26"/>
      <c r="O98" s="26"/>
      <c r="P98" s="26"/>
      <c r="Q98" s="26"/>
    </row>
    <row r="99" spans="1:17" x14ac:dyDescent="0.2">
      <c r="A99" s="35"/>
      <c r="B99" s="34"/>
      <c r="C99" s="26"/>
      <c r="D99" s="26"/>
      <c r="E99" s="26"/>
      <c r="F99" s="26"/>
      <c r="G99" s="26"/>
      <c r="H99" s="26"/>
      <c r="I99" s="26"/>
      <c r="J99" s="26"/>
      <c r="K99" s="26"/>
      <c r="L99" s="26"/>
      <c r="M99" s="26"/>
      <c r="N99" s="26"/>
      <c r="O99" s="26"/>
      <c r="P99" s="26"/>
      <c r="Q99" s="26"/>
    </row>
    <row r="100" spans="1:17" x14ac:dyDescent="0.2">
      <c r="A100" s="35"/>
      <c r="B100" s="34"/>
      <c r="C100" s="26"/>
      <c r="D100" s="26"/>
      <c r="E100" s="26"/>
      <c r="F100" s="26"/>
      <c r="G100" s="26"/>
      <c r="H100" s="26"/>
      <c r="I100" s="26"/>
      <c r="J100" s="26"/>
      <c r="K100" s="26"/>
      <c r="L100" s="26"/>
      <c r="M100" s="26"/>
      <c r="N100" s="26"/>
      <c r="O100" s="26"/>
      <c r="P100" s="26"/>
      <c r="Q100" s="26"/>
    </row>
    <row r="101" spans="1:17" x14ac:dyDescent="0.2">
      <c r="A101" s="35"/>
      <c r="B101" s="34"/>
      <c r="C101" s="26"/>
      <c r="D101" s="26"/>
      <c r="E101" s="26"/>
      <c r="F101" s="26"/>
      <c r="G101" s="26"/>
      <c r="H101" s="26"/>
      <c r="I101" s="26"/>
      <c r="J101" s="26"/>
      <c r="K101" s="26"/>
      <c r="L101" s="26"/>
      <c r="M101" s="26"/>
      <c r="N101" s="26"/>
      <c r="O101" s="26"/>
      <c r="P101" s="26"/>
      <c r="Q101" s="26"/>
    </row>
    <row r="102" spans="1:17" x14ac:dyDescent="0.2">
      <c r="A102" s="35"/>
      <c r="B102" s="34"/>
      <c r="C102" s="26"/>
      <c r="D102" s="26"/>
      <c r="E102" s="26"/>
      <c r="F102" s="26"/>
      <c r="G102" s="26"/>
      <c r="H102" s="26"/>
      <c r="I102" s="26"/>
      <c r="J102" s="26"/>
      <c r="K102" s="26"/>
      <c r="L102" s="26"/>
      <c r="M102" s="26"/>
      <c r="N102" s="26"/>
      <c r="O102" s="26"/>
      <c r="P102" s="26"/>
      <c r="Q102" s="26"/>
    </row>
    <row r="103" spans="1:17" x14ac:dyDescent="0.2">
      <c r="A103" s="35"/>
      <c r="B103" s="34"/>
      <c r="C103" s="26"/>
      <c r="D103" s="26"/>
      <c r="E103" s="26"/>
      <c r="F103" s="26"/>
      <c r="G103" s="26"/>
      <c r="H103" s="26"/>
      <c r="I103" s="26"/>
      <c r="J103" s="26"/>
      <c r="K103" s="26"/>
      <c r="L103" s="26"/>
      <c r="M103" s="26"/>
      <c r="N103" s="26"/>
      <c r="O103" s="26"/>
      <c r="P103" s="26"/>
      <c r="Q103" s="26"/>
    </row>
    <row r="104" spans="1:17" x14ac:dyDescent="0.2">
      <c r="A104" s="35"/>
      <c r="B104" s="34"/>
      <c r="C104" s="26"/>
      <c r="D104" s="26"/>
      <c r="E104" s="26"/>
      <c r="F104" s="26"/>
      <c r="G104" s="26"/>
      <c r="H104" s="26"/>
      <c r="I104" s="26"/>
      <c r="J104" s="26"/>
      <c r="K104" s="26"/>
      <c r="L104" s="26"/>
      <c r="M104" s="26"/>
      <c r="N104" s="26"/>
      <c r="O104" s="26"/>
      <c r="P104" s="26"/>
      <c r="Q104" s="26"/>
    </row>
  </sheetData>
  <sheetProtection password="EB7E" sheet="1" objects="1" scenarios="1" selectLockedCells="1"/>
  <mergeCells count="17">
    <mergeCell ref="P1:P4"/>
    <mergeCell ref="Q1:Q4"/>
    <mergeCell ref="E1:E4"/>
    <mergeCell ref="G1:G4"/>
    <mergeCell ref="I1:I4"/>
    <mergeCell ref="O1:O4"/>
    <mergeCell ref="A1:B1"/>
    <mergeCell ref="L1:L4"/>
    <mergeCell ref="M1:M4"/>
    <mergeCell ref="N1:N4"/>
    <mergeCell ref="C1:C4"/>
    <mergeCell ref="H1:H4"/>
    <mergeCell ref="F1:F4"/>
    <mergeCell ref="J1:J4"/>
    <mergeCell ref="K1:K4"/>
    <mergeCell ref="A2:B2"/>
    <mergeCell ref="D1:D4"/>
  </mergeCells>
  <phoneticPr fontId="2" type="noConversion"/>
  <pageMargins left="0.5" right="0.5" top="1" bottom="1" header="0.5" footer="0.5"/>
  <pageSetup scale="86" fitToHeight="0" orientation="portrait" r:id="rId1"/>
  <headerFooter alignWithMargins="0">
    <oddHeader>&amp;C&amp;"Arial,Bold"&amp;14CadetteTrax&amp;12
Events Attended - &amp;D</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3" tint="0.39997558519241921"/>
  </sheetPr>
  <dimension ref="A1:R624"/>
  <sheetViews>
    <sheetView showGridLines="0" tabSelected="1" zoomScaleNormal="100" workbookViewId="0">
      <pane ySplit="4" topLeftCell="A167" activePane="bottomLeft" state="frozen"/>
      <selection pane="bottomLeft" activeCell="O25" sqref="O25"/>
    </sheetView>
  </sheetViews>
  <sheetFormatPr defaultRowHeight="12.75" x14ac:dyDescent="0.2"/>
  <cols>
    <col min="1" max="1" width="14.42578125" style="3" customWidth="1"/>
    <col min="2" max="2" width="2.7109375" style="3" customWidth="1"/>
    <col min="3" max="3" width="30.7109375" style="400" customWidth="1"/>
    <col min="4" max="18" width="3.28515625" style="126" customWidth="1"/>
    <col min="19" max="16384" width="9.140625" style="3"/>
  </cols>
  <sheetData>
    <row r="1" spans="1:18" ht="12.75" customHeight="1" x14ac:dyDescent="0.2">
      <c r="A1" s="76"/>
      <c r="B1" s="133" t="s">
        <v>107</v>
      </c>
      <c r="C1" s="134">
        <f>Instructions!F3</f>
        <v>10</v>
      </c>
      <c r="D1" s="501" t="str">
        <f>Victoria!$A$1</f>
        <v>Victoria</v>
      </c>
      <c r="E1" s="501" t="str">
        <f>Darla!$A$1</f>
        <v>Darla</v>
      </c>
      <c r="F1" s="501" t="str">
        <f>Dakota!$A$1</f>
        <v>Dakota</v>
      </c>
      <c r="G1" s="501" t="str">
        <f>Chloe!$A$1</f>
        <v>Chloe</v>
      </c>
      <c r="H1" s="501" t="str">
        <f>Alex!$A$1</f>
        <v>Alex</v>
      </c>
      <c r="I1" s="501" t="str">
        <f>Olivia!$A$1</f>
        <v>Olivia</v>
      </c>
      <c r="J1" s="501" t="str">
        <f>Ava!$A$1</f>
        <v>Ava</v>
      </c>
      <c r="K1" s="501" t="str">
        <f ca="1">Elizabeth!$A$1</f>
        <v>Elizabeth</v>
      </c>
      <c r="L1" s="501" t="str">
        <f ca="1">Honor!$A$1</f>
        <v>Honor</v>
      </c>
      <c r="M1" s="501" t="str">
        <f ca="1">Kayla!$A$1</f>
        <v>Kayla</v>
      </c>
      <c r="N1" s="501" t="str">
        <f ca="1">Bekah!$A$1</f>
        <v>Bekah</v>
      </c>
      <c r="O1" s="501" t="str">
        <f ca="1">Meagan!$A$1</f>
        <v>Meagan</v>
      </c>
      <c r="P1" s="501" t="str">
        <f ca="1">'Elizabeth H'!$A$1</f>
        <v>Elizabeth H</v>
      </c>
      <c r="Q1" s="501" t="str">
        <f ca="1">'Cadette 14'!$A$1</f>
        <v>Cadette 14</v>
      </c>
      <c r="R1" s="501" t="str">
        <f ca="1">'Cadette 15'!$A$1</f>
        <v>Cadette 15</v>
      </c>
    </row>
    <row r="2" spans="1:18" x14ac:dyDescent="0.2">
      <c r="A2" s="76"/>
      <c r="B2" s="124" t="s">
        <v>108</v>
      </c>
      <c r="C2" s="396">
        <f>Instructions!F5</f>
        <v>40726</v>
      </c>
      <c r="D2" s="502"/>
      <c r="E2" s="502"/>
      <c r="F2" s="502"/>
      <c r="G2" s="502"/>
      <c r="H2" s="502"/>
      <c r="I2" s="502"/>
      <c r="J2" s="502"/>
      <c r="K2" s="502"/>
      <c r="L2" s="502"/>
      <c r="M2" s="502"/>
      <c r="N2" s="502"/>
      <c r="O2" s="502"/>
      <c r="P2" s="502"/>
      <c r="Q2" s="502"/>
      <c r="R2" s="502"/>
    </row>
    <row r="3" spans="1:18" ht="12.75" customHeight="1" x14ac:dyDescent="0.2">
      <c r="A3" s="531" t="s">
        <v>84</v>
      </c>
      <c r="B3" s="532"/>
      <c r="C3" s="522"/>
      <c r="D3" s="502"/>
      <c r="E3" s="502"/>
      <c r="F3" s="502"/>
      <c r="G3" s="502"/>
      <c r="H3" s="502"/>
      <c r="I3" s="502"/>
      <c r="J3" s="502"/>
      <c r="K3" s="502"/>
      <c r="L3" s="502"/>
      <c r="M3" s="502"/>
      <c r="N3" s="502"/>
      <c r="O3" s="502"/>
      <c r="P3" s="502"/>
      <c r="Q3" s="502"/>
      <c r="R3" s="502"/>
    </row>
    <row r="4" spans="1:18" x14ac:dyDescent="0.2">
      <c r="D4" s="503"/>
      <c r="E4" s="503"/>
      <c r="F4" s="503"/>
      <c r="G4" s="503"/>
      <c r="H4" s="503"/>
      <c r="I4" s="503"/>
      <c r="J4" s="503"/>
      <c r="K4" s="503"/>
      <c r="L4" s="503"/>
      <c r="M4" s="503"/>
      <c r="N4" s="503"/>
      <c r="O4" s="503"/>
      <c r="P4" s="503"/>
      <c r="Q4" s="503"/>
      <c r="R4" s="503"/>
    </row>
    <row r="5" spans="1:18" ht="18" x14ac:dyDescent="0.2">
      <c r="A5" s="529" t="s">
        <v>27</v>
      </c>
      <c r="B5" s="530"/>
      <c r="C5" s="530"/>
      <c r="D5" s="530"/>
      <c r="E5" s="530"/>
      <c r="F5" s="530"/>
      <c r="G5" s="530"/>
      <c r="H5" s="530"/>
      <c r="I5" s="530"/>
      <c r="J5" s="530"/>
      <c r="K5" s="530"/>
      <c r="L5" s="530"/>
      <c r="M5" s="530"/>
      <c r="N5" s="530"/>
      <c r="O5" s="530"/>
      <c r="P5" s="530"/>
      <c r="Q5" s="530"/>
      <c r="R5" s="530"/>
    </row>
    <row r="6" spans="1:18" ht="15" x14ac:dyDescent="0.25">
      <c r="B6" s="135" t="s">
        <v>266</v>
      </c>
      <c r="D6" s="525" t="s">
        <v>143</v>
      </c>
      <c r="E6" s="526"/>
      <c r="F6" s="526"/>
      <c r="G6" s="526"/>
      <c r="H6" s="526"/>
      <c r="I6" s="526"/>
      <c r="J6" s="526"/>
      <c r="K6" s="526"/>
      <c r="L6" s="526"/>
      <c r="M6" s="526"/>
      <c r="N6" s="526"/>
      <c r="O6" s="526"/>
      <c r="P6" s="526"/>
      <c r="Q6" s="526"/>
      <c r="R6" s="526"/>
    </row>
    <row r="7" spans="1:18" x14ac:dyDescent="0.2">
      <c r="B7" s="3">
        <v>1</v>
      </c>
      <c r="C7" s="404" t="s">
        <v>628</v>
      </c>
    </row>
    <row r="8" spans="1:18" x14ac:dyDescent="0.2">
      <c r="B8" s="136"/>
      <c r="C8" s="233" t="s">
        <v>629</v>
      </c>
      <c r="D8" s="149" t="s">
        <v>864</v>
      </c>
      <c r="E8" s="10"/>
      <c r="F8" s="10"/>
      <c r="G8" s="10"/>
      <c r="H8" s="10"/>
      <c r="I8" s="10"/>
      <c r="J8" s="10" t="s">
        <v>864</v>
      </c>
      <c r="K8" s="10" t="s">
        <v>864</v>
      </c>
      <c r="L8" s="10" t="s">
        <v>864</v>
      </c>
      <c r="M8" s="10"/>
      <c r="N8" s="10" t="s">
        <v>864</v>
      </c>
      <c r="O8" s="10" t="s">
        <v>864</v>
      </c>
      <c r="P8" s="10"/>
      <c r="Q8" s="10"/>
      <c r="R8" s="10"/>
    </row>
    <row r="9" spans="1:18" x14ac:dyDescent="0.2">
      <c r="B9" s="136"/>
      <c r="C9" s="233" t="s">
        <v>630</v>
      </c>
      <c r="D9" s="10"/>
      <c r="E9" s="10"/>
      <c r="F9" s="10"/>
      <c r="G9" s="10"/>
      <c r="H9" s="10"/>
      <c r="I9" s="10"/>
      <c r="J9" s="10"/>
      <c r="K9" s="10"/>
      <c r="L9" s="10"/>
      <c r="M9" s="10"/>
      <c r="N9" s="10"/>
      <c r="O9" s="10"/>
      <c r="P9" s="10"/>
      <c r="Q9" s="10"/>
      <c r="R9" s="10"/>
    </row>
    <row r="10" spans="1:18" x14ac:dyDescent="0.2">
      <c r="B10" s="136"/>
      <c r="C10" s="233" t="s">
        <v>631</v>
      </c>
      <c r="D10" s="10"/>
      <c r="E10" s="10" t="s">
        <v>864</v>
      </c>
      <c r="F10" s="10"/>
      <c r="G10" s="10"/>
      <c r="H10" s="10"/>
      <c r="I10" s="10" t="s">
        <v>864</v>
      </c>
      <c r="J10" s="10"/>
      <c r="K10" s="10"/>
      <c r="L10" s="10"/>
      <c r="M10" s="10"/>
      <c r="N10" s="10"/>
      <c r="O10" s="10"/>
      <c r="P10" s="10"/>
      <c r="Q10" s="10"/>
      <c r="R10" s="10"/>
    </row>
    <row r="11" spans="1:18" x14ac:dyDescent="0.2">
      <c r="B11" s="3">
        <v>2</v>
      </c>
      <c r="C11" s="414" t="s">
        <v>824</v>
      </c>
      <c r="D11" s="137" t="str">
        <f>IF(COUNTIF(D8:D10,"A")&gt;=1,"C",IF(COUNTIF(D8:D10,"A")&gt;0,"P"," "))</f>
        <v>C</v>
      </c>
      <c r="E11" s="137" t="str">
        <f t="shared" ref="E11:R11" si="0">IF(COUNTIF(E8:E10,"A")&gt;=1,"C",IF(COUNTIF(E8:E10,"A")&gt;0,"P"," "))</f>
        <v>C</v>
      </c>
      <c r="F11" s="137" t="str">
        <f t="shared" si="0"/>
        <v xml:space="preserve"> </v>
      </c>
      <c r="G11" s="137" t="str">
        <f t="shared" si="0"/>
        <v xml:space="preserve"> </v>
      </c>
      <c r="H11" s="137" t="str">
        <f t="shared" si="0"/>
        <v xml:space="preserve"> </v>
      </c>
      <c r="I11" s="137" t="str">
        <f t="shared" si="0"/>
        <v>C</v>
      </c>
      <c r="J11" s="137" t="str">
        <f t="shared" si="0"/>
        <v>C</v>
      </c>
      <c r="K11" s="137" t="str">
        <f t="shared" si="0"/>
        <v>C</v>
      </c>
      <c r="L11" s="137" t="str">
        <f t="shared" si="0"/>
        <v>C</v>
      </c>
      <c r="M11" s="137" t="str">
        <f t="shared" si="0"/>
        <v xml:space="preserve"> </v>
      </c>
      <c r="N11" s="137" t="str">
        <f t="shared" si="0"/>
        <v>C</v>
      </c>
      <c r="O11" s="137" t="str">
        <f t="shared" si="0"/>
        <v>C</v>
      </c>
      <c r="P11" s="137" t="str">
        <f t="shared" si="0"/>
        <v xml:space="preserve"> </v>
      </c>
      <c r="Q11" s="137" t="str">
        <f t="shared" si="0"/>
        <v xml:space="preserve"> </v>
      </c>
      <c r="R11" s="137" t="str">
        <f t="shared" si="0"/>
        <v xml:space="preserve"> </v>
      </c>
    </row>
    <row r="12" spans="1:18" x14ac:dyDescent="0.2">
      <c r="B12" s="138"/>
      <c r="C12" s="233" t="s">
        <v>632</v>
      </c>
      <c r="D12" s="149"/>
      <c r="E12" s="10"/>
      <c r="F12" s="10"/>
      <c r="G12" s="10"/>
      <c r="H12" s="10"/>
      <c r="I12" s="10"/>
      <c r="J12" s="10"/>
      <c r="K12" s="10"/>
      <c r="L12" s="10"/>
      <c r="M12" s="10"/>
      <c r="N12" s="10"/>
      <c r="O12" s="10"/>
      <c r="P12" s="10"/>
      <c r="Q12" s="10"/>
      <c r="R12" s="10"/>
    </row>
    <row r="13" spans="1:18" x14ac:dyDescent="0.2">
      <c r="B13" s="138"/>
      <c r="C13" s="233" t="s">
        <v>633</v>
      </c>
      <c r="D13" s="149"/>
      <c r="E13" s="10"/>
      <c r="F13" s="10"/>
      <c r="G13" s="10"/>
      <c r="H13" s="10"/>
      <c r="I13" s="10"/>
      <c r="J13" s="10"/>
      <c r="K13" s="10"/>
      <c r="L13" s="10"/>
      <c r="M13" s="10"/>
      <c r="N13" s="10"/>
      <c r="O13" s="10"/>
      <c r="P13" s="10"/>
      <c r="Q13" s="10"/>
      <c r="R13" s="10"/>
    </row>
    <row r="14" spans="1:18" x14ac:dyDescent="0.2">
      <c r="B14" s="138"/>
      <c r="C14" s="233" t="s">
        <v>634</v>
      </c>
      <c r="D14" s="10" t="s">
        <v>864</v>
      </c>
      <c r="E14" s="10" t="s">
        <v>864</v>
      </c>
      <c r="F14" s="10"/>
      <c r="G14" s="10"/>
      <c r="H14" s="10"/>
      <c r="I14" s="10" t="s">
        <v>864</v>
      </c>
      <c r="J14" s="10" t="s">
        <v>864</v>
      </c>
      <c r="K14" s="10" t="s">
        <v>864</v>
      </c>
      <c r="L14" s="10" t="s">
        <v>864</v>
      </c>
      <c r="M14" s="10"/>
      <c r="N14" s="10" t="s">
        <v>864</v>
      </c>
      <c r="O14" s="10" t="s">
        <v>864</v>
      </c>
      <c r="P14" s="10"/>
      <c r="Q14" s="10"/>
      <c r="R14" s="10"/>
    </row>
    <row r="15" spans="1:18" x14ac:dyDescent="0.2">
      <c r="B15" s="3">
        <v>3</v>
      </c>
      <c r="C15" s="414" t="s">
        <v>635</v>
      </c>
      <c r="D15" s="137" t="str">
        <f>IF(COUNTIF(D12:D14,"A")&gt;=1,"C",IF(COUNTIF(D12:D14,"A")&gt;0,"P"," "))</f>
        <v>C</v>
      </c>
      <c r="E15" s="137" t="str">
        <f t="shared" ref="E15:R15" si="1">IF(COUNTIF(E12:E14,"A")&gt;=1,"C",IF(COUNTIF(E12:E14,"A")&gt;0,"P"," "))</f>
        <v>C</v>
      </c>
      <c r="F15" s="137" t="str">
        <f t="shared" si="1"/>
        <v xml:space="preserve"> </v>
      </c>
      <c r="G15" s="137" t="str">
        <f t="shared" si="1"/>
        <v xml:space="preserve"> </v>
      </c>
      <c r="H15" s="137" t="str">
        <f t="shared" si="1"/>
        <v xml:space="preserve"> </v>
      </c>
      <c r="I15" s="137" t="str">
        <f t="shared" si="1"/>
        <v>C</v>
      </c>
      <c r="J15" s="137" t="str">
        <f t="shared" si="1"/>
        <v>C</v>
      </c>
      <c r="K15" s="137" t="str">
        <f t="shared" si="1"/>
        <v>C</v>
      </c>
      <c r="L15" s="137" t="str">
        <f t="shared" si="1"/>
        <v>C</v>
      </c>
      <c r="M15" s="137" t="str">
        <f t="shared" si="1"/>
        <v xml:space="preserve"> </v>
      </c>
      <c r="N15" s="137" t="str">
        <f t="shared" si="1"/>
        <v>C</v>
      </c>
      <c r="O15" s="137" t="str">
        <f t="shared" si="1"/>
        <v>C</v>
      </c>
      <c r="P15" s="137" t="str">
        <f t="shared" si="1"/>
        <v xml:space="preserve"> </v>
      </c>
      <c r="Q15" s="137" t="str">
        <f t="shared" si="1"/>
        <v xml:space="preserve"> </v>
      </c>
      <c r="R15" s="137" t="str">
        <f t="shared" si="1"/>
        <v xml:space="preserve"> </v>
      </c>
    </row>
    <row r="16" spans="1:18" x14ac:dyDescent="0.2">
      <c r="B16" s="138"/>
      <c r="C16" s="233" t="s">
        <v>636</v>
      </c>
      <c r="D16" s="10"/>
      <c r="E16" s="10"/>
      <c r="F16" s="10"/>
      <c r="G16" s="10"/>
      <c r="H16" s="10"/>
      <c r="I16" s="10"/>
      <c r="J16" s="10"/>
      <c r="K16" s="10"/>
      <c r="L16" s="10"/>
      <c r="M16" s="10"/>
      <c r="N16" s="10"/>
      <c r="O16" s="10"/>
      <c r="P16" s="10"/>
      <c r="Q16" s="10"/>
      <c r="R16" s="10"/>
    </row>
    <row r="17" spans="2:18" x14ac:dyDescent="0.2">
      <c r="B17" s="138"/>
      <c r="C17" s="233" t="s">
        <v>637</v>
      </c>
      <c r="D17" s="149" t="s">
        <v>864</v>
      </c>
      <c r="E17" s="10" t="s">
        <v>864</v>
      </c>
      <c r="F17" s="10"/>
      <c r="G17" s="10"/>
      <c r="H17" s="10"/>
      <c r="I17" s="10" t="s">
        <v>864</v>
      </c>
      <c r="J17" s="10" t="s">
        <v>864</v>
      </c>
      <c r="K17" s="10" t="s">
        <v>864</v>
      </c>
      <c r="L17" s="10" t="s">
        <v>864</v>
      </c>
      <c r="M17" s="10"/>
      <c r="N17" s="10" t="s">
        <v>864</v>
      </c>
      <c r="O17" s="10" t="s">
        <v>864</v>
      </c>
      <c r="P17" s="10"/>
      <c r="Q17" s="10"/>
      <c r="R17" s="10"/>
    </row>
    <row r="18" spans="2:18" x14ac:dyDescent="0.2">
      <c r="B18" s="138"/>
      <c r="C18" s="233" t="s">
        <v>638</v>
      </c>
      <c r="D18" s="149"/>
      <c r="E18" s="10"/>
      <c r="F18" s="10"/>
      <c r="G18" s="10"/>
      <c r="H18" s="10"/>
      <c r="I18" s="10"/>
      <c r="J18" s="10"/>
      <c r="K18" s="10"/>
      <c r="L18" s="10"/>
      <c r="M18" s="10"/>
      <c r="N18" s="10"/>
      <c r="O18" s="10"/>
      <c r="P18" s="10"/>
      <c r="Q18" s="10"/>
      <c r="R18" s="10"/>
    </row>
    <row r="19" spans="2:18" x14ac:dyDescent="0.2">
      <c r="B19" s="3">
        <v>4</v>
      </c>
      <c r="C19" s="414" t="s">
        <v>639</v>
      </c>
      <c r="D19" s="137" t="str">
        <f>IF(COUNTIF(D16:D18,"A")&gt;=1,"C",IF(COUNTIF(D16:D18,"A")&gt;0,"P"," "))</f>
        <v>C</v>
      </c>
      <c r="E19" s="137" t="str">
        <f t="shared" ref="E19:R19" si="2">IF(COUNTIF(E16:E18,"A")&gt;=1,"C",IF(COUNTIF(E16:E18,"A")&gt;0,"P"," "))</f>
        <v>C</v>
      </c>
      <c r="F19" s="137" t="str">
        <f t="shared" si="2"/>
        <v xml:space="preserve"> </v>
      </c>
      <c r="G19" s="137" t="str">
        <f t="shared" si="2"/>
        <v xml:space="preserve"> </v>
      </c>
      <c r="H19" s="137" t="str">
        <f t="shared" si="2"/>
        <v xml:space="preserve"> </v>
      </c>
      <c r="I19" s="137" t="str">
        <f t="shared" si="2"/>
        <v>C</v>
      </c>
      <c r="J19" s="137" t="str">
        <f t="shared" si="2"/>
        <v>C</v>
      </c>
      <c r="K19" s="137" t="str">
        <f t="shared" si="2"/>
        <v>C</v>
      </c>
      <c r="L19" s="137" t="str">
        <f t="shared" si="2"/>
        <v>C</v>
      </c>
      <c r="M19" s="137" t="str">
        <f t="shared" si="2"/>
        <v xml:space="preserve"> </v>
      </c>
      <c r="N19" s="137" t="str">
        <f t="shared" si="2"/>
        <v>C</v>
      </c>
      <c r="O19" s="137" t="str">
        <f t="shared" si="2"/>
        <v>C</v>
      </c>
      <c r="P19" s="137" t="str">
        <f t="shared" si="2"/>
        <v xml:space="preserve"> </v>
      </c>
      <c r="Q19" s="137" t="str">
        <f t="shared" si="2"/>
        <v xml:space="preserve"> </v>
      </c>
      <c r="R19" s="137" t="str">
        <f t="shared" si="2"/>
        <v xml:space="preserve"> </v>
      </c>
    </row>
    <row r="20" spans="2:18" x14ac:dyDescent="0.2">
      <c r="B20" s="138"/>
      <c r="C20" s="233" t="s">
        <v>640</v>
      </c>
      <c r="D20" s="10"/>
      <c r="E20" s="10"/>
      <c r="F20" s="10"/>
      <c r="G20" s="10"/>
      <c r="H20" s="10"/>
      <c r="I20" s="10"/>
      <c r="J20" s="10"/>
      <c r="K20" s="10"/>
      <c r="L20" s="10"/>
      <c r="M20" s="10"/>
      <c r="N20" s="10"/>
      <c r="O20" s="10"/>
      <c r="P20" s="10"/>
      <c r="Q20" s="10"/>
      <c r="R20" s="10"/>
    </row>
    <row r="21" spans="2:18" x14ac:dyDescent="0.2">
      <c r="B21" s="138"/>
      <c r="C21" s="233" t="s">
        <v>641</v>
      </c>
      <c r="D21" s="149" t="s">
        <v>864</v>
      </c>
      <c r="E21" s="10" t="s">
        <v>864</v>
      </c>
      <c r="F21" s="10"/>
      <c r="G21" s="10"/>
      <c r="H21" s="10"/>
      <c r="I21" s="10" t="s">
        <v>864</v>
      </c>
      <c r="J21" s="10" t="s">
        <v>864</v>
      </c>
      <c r="K21" s="10" t="s">
        <v>864</v>
      </c>
      <c r="L21" s="10" t="s">
        <v>864</v>
      </c>
      <c r="M21" s="10"/>
      <c r="N21" s="10" t="s">
        <v>864</v>
      </c>
      <c r="O21" s="10" t="s">
        <v>864</v>
      </c>
      <c r="P21" s="10"/>
      <c r="Q21" s="10"/>
      <c r="R21" s="10"/>
    </row>
    <row r="22" spans="2:18" x14ac:dyDescent="0.2">
      <c r="B22" s="138"/>
      <c r="C22" s="233" t="s">
        <v>642</v>
      </c>
      <c r="D22" s="149"/>
      <c r="E22" s="10"/>
      <c r="F22" s="10"/>
      <c r="G22" s="10"/>
      <c r="H22" s="10"/>
      <c r="I22" s="10"/>
      <c r="J22" s="10"/>
      <c r="K22" s="10"/>
      <c r="L22" s="10"/>
      <c r="M22" s="10"/>
      <c r="N22" s="10"/>
      <c r="O22" s="10"/>
      <c r="P22" s="10"/>
      <c r="Q22" s="10"/>
      <c r="R22" s="10"/>
    </row>
    <row r="23" spans="2:18" x14ac:dyDescent="0.2">
      <c r="B23" s="3">
        <v>5</v>
      </c>
      <c r="C23" s="414" t="s">
        <v>643</v>
      </c>
      <c r="D23" s="137" t="str">
        <f>IF(COUNTIF(D20:D22,"A")&gt;=1,"C",IF(COUNTIF(D20:D22,"A")&gt;0,"P"," "))</f>
        <v>C</v>
      </c>
      <c r="E23" s="137" t="str">
        <f t="shared" ref="E23:R23" si="3">IF(COUNTIF(E20:E22,"A")&gt;=1,"C",IF(COUNTIF(E20:E22,"A")&gt;0,"P"," "))</f>
        <v>C</v>
      </c>
      <c r="F23" s="137" t="str">
        <f t="shared" si="3"/>
        <v xml:space="preserve"> </v>
      </c>
      <c r="G23" s="137" t="str">
        <f t="shared" si="3"/>
        <v xml:space="preserve"> </v>
      </c>
      <c r="H23" s="137" t="str">
        <f t="shared" si="3"/>
        <v xml:space="preserve"> </v>
      </c>
      <c r="I23" s="137" t="str">
        <f t="shared" si="3"/>
        <v>C</v>
      </c>
      <c r="J23" s="137" t="str">
        <f t="shared" si="3"/>
        <v>C</v>
      </c>
      <c r="K23" s="137" t="str">
        <f t="shared" si="3"/>
        <v>C</v>
      </c>
      <c r="L23" s="137" t="str">
        <f t="shared" si="3"/>
        <v>C</v>
      </c>
      <c r="M23" s="137" t="str">
        <f t="shared" si="3"/>
        <v xml:space="preserve"> </v>
      </c>
      <c r="N23" s="137" t="str">
        <f t="shared" si="3"/>
        <v>C</v>
      </c>
      <c r="O23" s="137" t="str">
        <f t="shared" si="3"/>
        <v>C</v>
      </c>
      <c r="P23" s="137" t="str">
        <f t="shared" si="3"/>
        <v xml:space="preserve"> </v>
      </c>
      <c r="Q23" s="137" t="str">
        <f t="shared" si="3"/>
        <v xml:space="preserve"> </v>
      </c>
      <c r="R23" s="137" t="str">
        <f t="shared" si="3"/>
        <v xml:space="preserve"> </v>
      </c>
    </row>
    <row r="24" spans="2:18" x14ac:dyDescent="0.2">
      <c r="B24" s="138"/>
      <c r="C24" s="233" t="s">
        <v>644</v>
      </c>
      <c r="D24" s="10" t="s">
        <v>864</v>
      </c>
      <c r="E24" s="10" t="s">
        <v>864</v>
      </c>
      <c r="F24" s="10"/>
      <c r="G24" s="10"/>
      <c r="H24" s="10"/>
      <c r="I24" s="10" t="s">
        <v>864</v>
      </c>
      <c r="J24" s="10" t="s">
        <v>864</v>
      </c>
      <c r="K24" s="10" t="s">
        <v>864</v>
      </c>
      <c r="L24" s="10" t="s">
        <v>864</v>
      </c>
      <c r="M24" s="10"/>
      <c r="N24" s="10" t="s">
        <v>864</v>
      </c>
      <c r="O24" s="10" t="s">
        <v>864</v>
      </c>
      <c r="P24" s="10"/>
      <c r="Q24" s="10"/>
      <c r="R24" s="10"/>
    </row>
    <row r="25" spans="2:18" x14ac:dyDescent="0.2">
      <c r="B25" s="138"/>
      <c r="C25" s="233" t="s">
        <v>645</v>
      </c>
      <c r="D25" s="149"/>
      <c r="E25" s="10"/>
      <c r="F25" s="10"/>
      <c r="G25" s="10"/>
      <c r="H25" s="10"/>
      <c r="I25" s="10"/>
      <c r="J25" s="10"/>
      <c r="K25" s="10"/>
      <c r="L25" s="10"/>
      <c r="M25" s="10"/>
      <c r="N25" s="10"/>
      <c r="O25" s="10"/>
      <c r="P25" s="10"/>
      <c r="Q25" s="10"/>
      <c r="R25" s="10"/>
    </row>
    <row r="26" spans="2:18" x14ac:dyDescent="0.2">
      <c r="B26" s="138"/>
      <c r="C26" s="233" t="s">
        <v>646</v>
      </c>
      <c r="D26" s="10"/>
      <c r="E26" s="10"/>
      <c r="F26" s="10"/>
      <c r="G26" s="10"/>
      <c r="H26" s="10"/>
      <c r="I26" s="10"/>
      <c r="J26" s="10"/>
      <c r="K26" s="10"/>
      <c r="L26" s="10"/>
      <c r="M26" s="10"/>
      <c r="N26" s="10"/>
      <c r="O26" s="10"/>
      <c r="P26" s="10"/>
      <c r="Q26" s="10"/>
      <c r="R26" s="10"/>
    </row>
    <row r="27" spans="2:18" ht="1.5" customHeight="1" thickBot="1" x14ac:dyDescent="0.25">
      <c r="D27" s="137" t="str">
        <f>IF(COUNTIF(D24:D26,"A")&gt;=1,"C",IF(COUNTIF(D24:D26,"A")&gt;0,"P"," "))</f>
        <v>C</v>
      </c>
      <c r="E27" s="137" t="str">
        <f t="shared" ref="E27:R27" si="4">IF(COUNTIF(E24:E26,"A")&gt;=1,"C",IF(COUNTIF(E24:E26,"A")&gt;0,"P"," "))</f>
        <v>C</v>
      </c>
      <c r="F27" s="137" t="str">
        <f t="shared" si="4"/>
        <v xml:space="preserve"> </v>
      </c>
      <c r="G27" s="137" t="str">
        <f t="shared" si="4"/>
        <v xml:space="preserve"> </v>
      </c>
      <c r="H27" s="137" t="str">
        <f t="shared" si="4"/>
        <v xml:space="preserve"> </v>
      </c>
      <c r="I27" s="137" t="str">
        <f t="shared" si="4"/>
        <v>C</v>
      </c>
      <c r="J27" s="137" t="str">
        <f t="shared" si="4"/>
        <v>C</v>
      </c>
      <c r="K27" s="137" t="str">
        <f t="shared" si="4"/>
        <v>C</v>
      </c>
      <c r="L27" s="137" t="str">
        <f t="shared" si="4"/>
        <v>C</v>
      </c>
      <c r="M27" s="137" t="str">
        <f t="shared" si="4"/>
        <v xml:space="preserve"> </v>
      </c>
      <c r="N27" s="137" t="str">
        <f t="shared" si="4"/>
        <v>C</v>
      </c>
      <c r="O27" s="137" t="str">
        <f t="shared" si="4"/>
        <v>C</v>
      </c>
      <c r="P27" s="137" t="str">
        <f t="shared" si="4"/>
        <v xml:space="preserve"> </v>
      </c>
      <c r="Q27" s="137" t="str">
        <f t="shared" si="4"/>
        <v xml:space="preserve"> </v>
      </c>
      <c r="R27" s="137" t="str">
        <f t="shared" si="4"/>
        <v xml:space="preserve"> </v>
      </c>
    </row>
    <row r="28" spans="2:18" ht="13.5" thickBot="1" x14ac:dyDescent="0.25">
      <c r="C28" s="83" t="s">
        <v>31</v>
      </c>
      <c r="D28" s="104" t="str">
        <f>IF(COUNTIF(D11:D27,"C")&gt;4,"C",IF(COUNTIF(D11:D27,"C")&gt;0,"P"," "))</f>
        <v>C</v>
      </c>
      <c r="E28" s="104" t="str">
        <f t="shared" ref="E28:R28" si="5">IF(COUNTIF(E11:E27,"C")&gt;4,"C",IF(COUNTIF(E11:E27,"C")&gt;0,"P"," "))</f>
        <v>C</v>
      </c>
      <c r="F28" s="104" t="str">
        <f t="shared" si="5"/>
        <v xml:space="preserve"> </v>
      </c>
      <c r="G28" s="104" t="str">
        <f t="shared" si="5"/>
        <v xml:space="preserve"> </v>
      </c>
      <c r="H28" s="104" t="str">
        <f t="shared" si="5"/>
        <v xml:space="preserve"> </v>
      </c>
      <c r="I28" s="104" t="str">
        <f t="shared" si="5"/>
        <v>C</v>
      </c>
      <c r="J28" s="104" t="str">
        <f t="shared" si="5"/>
        <v>C</v>
      </c>
      <c r="K28" s="104" t="str">
        <f t="shared" si="5"/>
        <v>C</v>
      </c>
      <c r="L28" s="104" t="str">
        <f t="shared" si="5"/>
        <v>C</v>
      </c>
      <c r="M28" s="104" t="str">
        <f t="shared" si="5"/>
        <v xml:space="preserve"> </v>
      </c>
      <c r="N28" s="104" t="str">
        <f t="shared" si="5"/>
        <v>C</v>
      </c>
      <c r="O28" s="104" t="str">
        <f t="shared" si="5"/>
        <v>C</v>
      </c>
      <c r="P28" s="104" t="str">
        <f t="shared" si="5"/>
        <v xml:space="preserve"> </v>
      </c>
      <c r="Q28" s="104" t="str">
        <f t="shared" si="5"/>
        <v xml:space="preserve"> </v>
      </c>
      <c r="R28" s="104" t="str">
        <f t="shared" si="5"/>
        <v xml:space="preserve"> </v>
      </c>
    </row>
    <row r="29" spans="2:18" ht="15" x14ac:dyDescent="0.25">
      <c r="B29" s="135" t="s">
        <v>267</v>
      </c>
    </row>
    <row r="30" spans="2:18" x14ac:dyDescent="0.2">
      <c r="B30" s="3">
        <v>1</v>
      </c>
      <c r="C30" s="410" t="s">
        <v>647</v>
      </c>
    </row>
    <row r="31" spans="2:18" x14ac:dyDescent="0.2">
      <c r="B31" s="136"/>
      <c r="C31" s="233" t="s">
        <v>648</v>
      </c>
      <c r="D31" s="10"/>
      <c r="E31" s="10"/>
      <c r="F31" s="10"/>
      <c r="G31" s="10"/>
      <c r="H31" s="10"/>
      <c r="I31" s="10"/>
      <c r="J31" s="10"/>
      <c r="K31" s="10"/>
      <c r="L31" s="10"/>
      <c r="M31" s="10"/>
      <c r="N31" s="10"/>
      <c r="O31" s="10"/>
      <c r="P31" s="10"/>
      <c r="Q31" s="10"/>
      <c r="R31" s="10"/>
    </row>
    <row r="32" spans="2:18" x14ac:dyDescent="0.2">
      <c r="B32" s="136"/>
      <c r="C32" s="233" t="s">
        <v>649</v>
      </c>
      <c r="D32" s="10"/>
      <c r="E32" s="10"/>
      <c r="F32" s="10"/>
      <c r="G32" s="10"/>
      <c r="H32" s="10"/>
      <c r="I32" s="10"/>
      <c r="J32" s="10"/>
      <c r="K32" s="10"/>
      <c r="L32" s="10"/>
      <c r="M32" s="10"/>
      <c r="N32" s="10"/>
      <c r="O32" s="10"/>
      <c r="P32" s="10"/>
      <c r="Q32" s="10"/>
      <c r="R32" s="10"/>
    </row>
    <row r="33" spans="2:18" x14ac:dyDescent="0.2">
      <c r="B33" s="136"/>
      <c r="C33" s="233" t="s">
        <v>650</v>
      </c>
      <c r="D33" s="10"/>
      <c r="E33" s="10"/>
      <c r="F33" s="10"/>
      <c r="G33" s="10"/>
      <c r="H33" s="10"/>
      <c r="I33" s="10"/>
      <c r="J33" s="10"/>
      <c r="K33" s="10"/>
      <c r="L33" s="10"/>
      <c r="M33" s="10"/>
      <c r="N33" s="10"/>
      <c r="O33" s="10"/>
      <c r="P33" s="10"/>
      <c r="Q33" s="10"/>
      <c r="R33" s="10"/>
    </row>
    <row r="34" spans="2:18" x14ac:dyDescent="0.2">
      <c r="B34" s="3">
        <v>2</v>
      </c>
      <c r="C34" s="414" t="s">
        <v>651</v>
      </c>
      <c r="D34" s="137" t="str">
        <f>IF(COUNTIF(D31:D33,"A")&gt;=1,"C",IF(COUNTIF(D31:D33,"A")&gt;0,"P"," "))</f>
        <v xml:space="preserve"> </v>
      </c>
      <c r="E34" s="137" t="str">
        <f t="shared" ref="E34:R34" si="6">IF(COUNTIF(E31:E33,"A")&gt;=1,"C",IF(COUNTIF(E31:E33,"A")&gt;0,"P"," "))</f>
        <v xml:space="preserve"> </v>
      </c>
      <c r="F34" s="137" t="str">
        <f t="shared" si="6"/>
        <v xml:space="preserve"> </v>
      </c>
      <c r="G34" s="137" t="str">
        <f t="shared" si="6"/>
        <v xml:space="preserve"> </v>
      </c>
      <c r="H34" s="137" t="str">
        <f t="shared" si="6"/>
        <v xml:space="preserve"> </v>
      </c>
      <c r="I34" s="137" t="str">
        <f t="shared" si="6"/>
        <v xml:space="preserve"> </v>
      </c>
      <c r="J34" s="137" t="str">
        <f t="shared" si="6"/>
        <v xml:space="preserve"> </v>
      </c>
      <c r="K34" s="137" t="str">
        <f t="shared" si="6"/>
        <v xml:space="preserve"> </v>
      </c>
      <c r="L34" s="137" t="str">
        <f t="shared" si="6"/>
        <v xml:space="preserve"> </v>
      </c>
      <c r="M34" s="137" t="str">
        <f t="shared" si="6"/>
        <v xml:space="preserve"> </v>
      </c>
      <c r="N34" s="137" t="str">
        <f t="shared" si="6"/>
        <v xml:space="preserve"> </v>
      </c>
      <c r="O34" s="137" t="str">
        <f t="shared" si="6"/>
        <v xml:space="preserve"> </v>
      </c>
      <c r="P34" s="137" t="str">
        <f t="shared" si="6"/>
        <v xml:space="preserve"> </v>
      </c>
      <c r="Q34" s="137" t="str">
        <f t="shared" si="6"/>
        <v xml:space="preserve"> </v>
      </c>
      <c r="R34" s="137" t="str">
        <f t="shared" si="6"/>
        <v xml:space="preserve"> </v>
      </c>
    </row>
    <row r="35" spans="2:18" x14ac:dyDescent="0.2">
      <c r="B35" s="138"/>
      <c r="C35" s="233" t="s">
        <v>652</v>
      </c>
      <c r="D35" s="10"/>
      <c r="E35" s="10"/>
      <c r="F35" s="10"/>
      <c r="G35" s="10"/>
      <c r="H35" s="10"/>
      <c r="I35" s="10"/>
      <c r="J35" s="10"/>
      <c r="K35" s="10"/>
      <c r="L35" s="10"/>
      <c r="M35" s="10"/>
      <c r="N35" s="10"/>
      <c r="O35" s="10"/>
      <c r="P35" s="10"/>
      <c r="Q35" s="10"/>
      <c r="R35" s="10"/>
    </row>
    <row r="36" spans="2:18" x14ac:dyDescent="0.2">
      <c r="B36" s="138"/>
      <c r="C36" s="233" t="s">
        <v>653</v>
      </c>
      <c r="D36" s="10"/>
      <c r="E36" s="10"/>
      <c r="F36" s="10"/>
      <c r="G36" s="10"/>
      <c r="H36" s="10"/>
      <c r="I36" s="10"/>
      <c r="J36" s="10"/>
      <c r="K36" s="10"/>
      <c r="L36" s="10"/>
      <c r="M36" s="10"/>
      <c r="N36" s="10"/>
      <c r="O36" s="10"/>
      <c r="P36" s="10"/>
      <c r="Q36" s="10"/>
      <c r="R36" s="10"/>
    </row>
    <row r="37" spans="2:18" x14ac:dyDescent="0.2">
      <c r="B37" s="138"/>
      <c r="C37" s="233" t="s">
        <v>654</v>
      </c>
      <c r="D37" s="10"/>
      <c r="E37" s="10"/>
      <c r="F37" s="10"/>
      <c r="G37" s="10"/>
      <c r="H37" s="10"/>
      <c r="I37" s="10"/>
      <c r="J37" s="10"/>
      <c r="K37" s="10"/>
      <c r="L37" s="10"/>
      <c r="M37" s="10"/>
      <c r="N37" s="10"/>
      <c r="O37" s="10"/>
      <c r="P37" s="10"/>
      <c r="Q37" s="10"/>
      <c r="R37" s="10"/>
    </row>
    <row r="38" spans="2:18" x14ac:dyDescent="0.2">
      <c r="B38" s="3">
        <v>3</v>
      </c>
      <c r="C38" s="394" t="s">
        <v>655</v>
      </c>
      <c r="D38" s="137" t="str">
        <f>IF(COUNTIF(D35:D37,"A")&gt;=1,"C",IF(COUNTIF(D35:D37,"A")&gt;0,"P"," "))</f>
        <v xml:space="preserve"> </v>
      </c>
      <c r="E38" s="137" t="str">
        <f t="shared" ref="E38:R38" si="7">IF(COUNTIF(E35:E37,"A")&gt;=1,"C",IF(COUNTIF(E35:E37,"A")&gt;0,"P"," "))</f>
        <v xml:space="preserve"> </v>
      </c>
      <c r="F38" s="137" t="str">
        <f t="shared" si="7"/>
        <v xml:space="preserve"> </v>
      </c>
      <c r="G38" s="137" t="str">
        <f t="shared" si="7"/>
        <v xml:space="preserve"> </v>
      </c>
      <c r="H38" s="137" t="str">
        <f t="shared" si="7"/>
        <v xml:space="preserve"> </v>
      </c>
      <c r="I38" s="137" t="str">
        <f t="shared" si="7"/>
        <v xml:space="preserve"> </v>
      </c>
      <c r="J38" s="137" t="str">
        <f t="shared" si="7"/>
        <v xml:space="preserve"> </v>
      </c>
      <c r="K38" s="137" t="str">
        <f t="shared" si="7"/>
        <v xml:space="preserve"> </v>
      </c>
      <c r="L38" s="137" t="str">
        <f t="shared" si="7"/>
        <v xml:space="preserve"> </v>
      </c>
      <c r="M38" s="137" t="str">
        <f t="shared" si="7"/>
        <v xml:space="preserve"> </v>
      </c>
      <c r="N38" s="137" t="str">
        <f t="shared" si="7"/>
        <v xml:space="preserve"> </v>
      </c>
      <c r="O38" s="137" t="str">
        <f t="shared" si="7"/>
        <v xml:space="preserve"> </v>
      </c>
      <c r="P38" s="137" t="str">
        <f t="shared" si="7"/>
        <v xml:space="preserve"> </v>
      </c>
      <c r="Q38" s="137" t="str">
        <f t="shared" si="7"/>
        <v xml:space="preserve"> </v>
      </c>
      <c r="R38" s="137" t="str">
        <f t="shared" si="7"/>
        <v xml:space="preserve"> </v>
      </c>
    </row>
    <row r="39" spans="2:18" x14ac:dyDescent="0.2">
      <c r="B39" s="138"/>
      <c r="C39" s="233" t="s">
        <v>656</v>
      </c>
      <c r="D39" s="10"/>
      <c r="E39" s="10"/>
      <c r="F39" s="10"/>
      <c r="G39" s="10"/>
      <c r="H39" s="10"/>
      <c r="I39" s="10"/>
      <c r="J39" s="10"/>
      <c r="K39" s="10"/>
      <c r="L39" s="10"/>
      <c r="M39" s="10"/>
      <c r="N39" s="10"/>
      <c r="O39" s="10"/>
      <c r="P39" s="10"/>
      <c r="Q39" s="10"/>
      <c r="R39" s="10"/>
    </row>
    <row r="40" spans="2:18" x14ac:dyDescent="0.2">
      <c r="B40" s="138"/>
      <c r="C40" s="233" t="s">
        <v>657</v>
      </c>
      <c r="D40" s="10"/>
      <c r="E40" s="10"/>
      <c r="F40" s="10"/>
      <c r="G40" s="10"/>
      <c r="H40" s="10"/>
      <c r="I40" s="10"/>
      <c r="J40" s="10"/>
      <c r="K40" s="10"/>
      <c r="L40" s="10"/>
      <c r="M40" s="10"/>
      <c r="N40" s="10"/>
      <c r="O40" s="10"/>
      <c r="P40" s="10"/>
      <c r="Q40" s="10"/>
      <c r="R40" s="10"/>
    </row>
    <row r="41" spans="2:18" x14ac:dyDescent="0.2">
      <c r="B41" s="138"/>
      <c r="C41" s="233" t="s">
        <v>658</v>
      </c>
      <c r="D41" s="10"/>
      <c r="E41" s="10"/>
      <c r="F41" s="10"/>
      <c r="G41" s="10"/>
      <c r="H41" s="10"/>
      <c r="I41" s="10"/>
      <c r="J41" s="10"/>
      <c r="K41" s="10"/>
      <c r="L41" s="10"/>
      <c r="M41" s="10"/>
      <c r="N41" s="10"/>
      <c r="O41" s="10"/>
      <c r="P41" s="10"/>
      <c r="Q41" s="10"/>
      <c r="R41" s="10"/>
    </row>
    <row r="42" spans="2:18" x14ac:dyDescent="0.2">
      <c r="B42" s="3">
        <v>4</v>
      </c>
      <c r="C42" s="394" t="s">
        <v>659</v>
      </c>
      <c r="D42" s="137" t="str">
        <f>IF(COUNTIF(D39:D41,"A")&gt;=1,"C",IF(COUNTIF(D39:D41,"A")&gt;0,"P"," "))</f>
        <v xml:space="preserve"> </v>
      </c>
      <c r="E42" s="137" t="str">
        <f t="shared" ref="E42:R42" si="8">IF(COUNTIF(E39:E41,"A")&gt;=1,"C",IF(COUNTIF(E39:E41,"A")&gt;0,"P"," "))</f>
        <v xml:space="preserve"> </v>
      </c>
      <c r="F42" s="137" t="str">
        <f t="shared" si="8"/>
        <v xml:space="preserve"> </v>
      </c>
      <c r="G42" s="137" t="str">
        <f t="shared" si="8"/>
        <v xml:space="preserve"> </v>
      </c>
      <c r="H42" s="137" t="str">
        <f t="shared" si="8"/>
        <v xml:space="preserve"> </v>
      </c>
      <c r="I42" s="137" t="str">
        <f t="shared" si="8"/>
        <v xml:space="preserve"> </v>
      </c>
      <c r="J42" s="137" t="str">
        <f t="shared" si="8"/>
        <v xml:space="preserve"> </v>
      </c>
      <c r="K42" s="137" t="str">
        <f t="shared" si="8"/>
        <v xml:space="preserve"> </v>
      </c>
      <c r="L42" s="137" t="str">
        <f t="shared" si="8"/>
        <v xml:space="preserve"> </v>
      </c>
      <c r="M42" s="137" t="str">
        <f t="shared" si="8"/>
        <v xml:space="preserve"> </v>
      </c>
      <c r="N42" s="137" t="str">
        <f t="shared" si="8"/>
        <v xml:space="preserve"> </v>
      </c>
      <c r="O42" s="137" t="str">
        <f t="shared" si="8"/>
        <v xml:space="preserve"> </v>
      </c>
      <c r="P42" s="137" t="str">
        <f t="shared" si="8"/>
        <v xml:space="preserve"> </v>
      </c>
      <c r="Q42" s="137" t="str">
        <f t="shared" si="8"/>
        <v xml:space="preserve"> </v>
      </c>
      <c r="R42" s="137" t="str">
        <f t="shared" si="8"/>
        <v xml:space="preserve"> </v>
      </c>
    </row>
    <row r="43" spans="2:18" x14ac:dyDescent="0.2">
      <c r="B43" s="138"/>
      <c r="C43" s="233" t="s">
        <v>660</v>
      </c>
      <c r="D43" s="10"/>
      <c r="E43" s="10"/>
      <c r="F43" s="10"/>
      <c r="G43" s="10"/>
      <c r="H43" s="10"/>
      <c r="I43" s="10"/>
      <c r="J43" s="10"/>
      <c r="K43" s="10"/>
      <c r="L43" s="10"/>
      <c r="M43" s="10"/>
      <c r="N43" s="10"/>
      <c r="O43" s="10"/>
      <c r="P43" s="10"/>
      <c r="Q43" s="10"/>
      <c r="R43" s="10"/>
    </row>
    <row r="44" spans="2:18" x14ac:dyDescent="0.2">
      <c r="B44" s="138"/>
      <c r="C44" s="233" t="s">
        <v>661</v>
      </c>
      <c r="D44" s="10"/>
      <c r="E44" s="10"/>
      <c r="F44" s="10"/>
      <c r="G44" s="10"/>
      <c r="H44" s="10"/>
      <c r="I44" s="10"/>
      <c r="J44" s="10"/>
      <c r="K44" s="10"/>
      <c r="L44" s="10"/>
      <c r="M44" s="10"/>
      <c r="N44" s="10"/>
      <c r="O44" s="10"/>
      <c r="P44" s="10"/>
      <c r="Q44" s="10"/>
      <c r="R44" s="10"/>
    </row>
    <row r="45" spans="2:18" x14ac:dyDescent="0.2">
      <c r="B45" s="138"/>
      <c r="C45" s="233" t="s">
        <v>662</v>
      </c>
      <c r="D45" s="10"/>
      <c r="E45" s="10"/>
      <c r="F45" s="10"/>
      <c r="G45" s="10"/>
      <c r="H45" s="10"/>
      <c r="I45" s="10"/>
      <c r="J45" s="10"/>
      <c r="K45" s="10"/>
      <c r="L45" s="10"/>
      <c r="M45" s="10"/>
      <c r="N45" s="10"/>
      <c r="O45" s="10"/>
      <c r="P45" s="10"/>
      <c r="Q45" s="10"/>
      <c r="R45" s="10"/>
    </row>
    <row r="46" spans="2:18" x14ac:dyDescent="0.2">
      <c r="B46" s="3">
        <v>5</v>
      </c>
      <c r="C46" s="394" t="s">
        <v>663</v>
      </c>
      <c r="D46" s="137" t="str">
        <f>IF(COUNTIF(D43:D45,"A")&gt;=1,"C",IF(COUNTIF(D43:D45,"A")&gt;0,"P"," "))</f>
        <v xml:space="preserve"> </v>
      </c>
      <c r="E46" s="137" t="str">
        <f t="shared" ref="E46:R46" si="9">IF(COUNTIF(E43:E45,"A")&gt;=1,"C",IF(COUNTIF(E43:E45,"A")&gt;0,"P"," "))</f>
        <v xml:space="preserve"> </v>
      </c>
      <c r="F46" s="137" t="str">
        <f t="shared" si="9"/>
        <v xml:space="preserve"> </v>
      </c>
      <c r="G46" s="137" t="str">
        <f t="shared" si="9"/>
        <v xml:space="preserve"> </v>
      </c>
      <c r="H46" s="137" t="str">
        <f t="shared" si="9"/>
        <v xml:space="preserve"> </v>
      </c>
      <c r="I46" s="137" t="str">
        <f t="shared" si="9"/>
        <v xml:space="preserve"> </v>
      </c>
      <c r="J46" s="137" t="str">
        <f t="shared" si="9"/>
        <v xml:space="preserve"> </v>
      </c>
      <c r="K46" s="137" t="str">
        <f t="shared" si="9"/>
        <v xml:space="preserve"> </v>
      </c>
      <c r="L46" s="137" t="str">
        <f t="shared" si="9"/>
        <v xml:space="preserve"> </v>
      </c>
      <c r="M46" s="137" t="str">
        <f t="shared" si="9"/>
        <v xml:space="preserve"> </v>
      </c>
      <c r="N46" s="137" t="str">
        <f t="shared" si="9"/>
        <v xml:space="preserve"> </v>
      </c>
      <c r="O46" s="137" t="str">
        <f t="shared" si="9"/>
        <v xml:space="preserve"> </v>
      </c>
      <c r="P46" s="137" t="str">
        <f t="shared" si="9"/>
        <v xml:space="preserve"> </v>
      </c>
      <c r="Q46" s="137" t="str">
        <f t="shared" si="9"/>
        <v xml:space="preserve"> </v>
      </c>
      <c r="R46" s="137" t="str">
        <f t="shared" si="9"/>
        <v xml:space="preserve"> </v>
      </c>
    </row>
    <row r="47" spans="2:18" x14ac:dyDescent="0.2">
      <c r="B47" s="138"/>
      <c r="C47" s="233" t="s">
        <v>664</v>
      </c>
      <c r="D47" s="10"/>
      <c r="E47" s="10"/>
      <c r="F47" s="10"/>
      <c r="G47" s="10"/>
      <c r="H47" s="10"/>
      <c r="I47" s="10"/>
      <c r="J47" s="10"/>
      <c r="K47" s="10"/>
      <c r="L47" s="10"/>
      <c r="M47" s="10"/>
      <c r="N47" s="10"/>
      <c r="O47" s="10"/>
      <c r="P47" s="10"/>
      <c r="Q47" s="10"/>
      <c r="R47" s="10"/>
    </row>
    <row r="48" spans="2:18" x14ac:dyDescent="0.2">
      <c r="B48" s="138"/>
      <c r="C48" s="233" t="s">
        <v>665</v>
      </c>
      <c r="D48" s="10"/>
      <c r="E48" s="10"/>
      <c r="F48" s="10"/>
      <c r="G48" s="10"/>
      <c r="H48" s="10"/>
      <c r="I48" s="10"/>
      <c r="J48" s="10"/>
      <c r="K48" s="10"/>
      <c r="L48" s="10"/>
      <c r="M48" s="10"/>
      <c r="N48" s="10"/>
      <c r="O48" s="10"/>
      <c r="P48" s="10"/>
      <c r="Q48" s="10"/>
      <c r="R48" s="10"/>
    </row>
    <row r="49" spans="2:18" x14ac:dyDescent="0.2">
      <c r="B49" s="138"/>
      <c r="C49" s="233" t="s">
        <v>666</v>
      </c>
      <c r="D49" s="10"/>
      <c r="E49" s="10"/>
      <c r="F49" s="10"/>
      <c r="G49" s="10"/>
      <c r="H49" s="10"/>
      <c r="I49" s="10"/>
      <c r="J49" s="10"/>
      <c r="K49" s="10"/>
      <c r="L49" s="10"/>
      <c r="M49" s="10"/>
      <c r="N49" s="10"/>
      <c r="O49" s="10"/>
      <c r="P49" s="10"/>
      <c r="Q49" s="10"/>
      <c r="R49" s="10"/>
    </row>
    <row r="50" spans="2:18" ht="1.5" customHeight="1" thickBot="1" x14ac:dyDescent="0.25">
      <c r="D50" s="137" t="str">
        <f>IF(COUNTIF(D47:D49,"A")&gt;=1,"C",IF(COUNTIF(D47:D49,"A")&gt;0,"P"," "))</f>
        <v xml:space="preserve"> </v>
      </c>
      <c r="E50" s="137" t="str">
        <f t="shared" ref="E50:R50" si="10">IF(COUNTIF(E47:E49,"A")&gt;=1,"C",IF(COUNTIF(E47:E49,"A")&gt;0,"P"," "))</f>
        <v xml:space="preserve"> </v>
      </c>
      <c r="F50" s="137" t="str">
        <f t="shared" si="10"/>
        <v xml:space="preserve"> </v>
      </c>
      <c r="G50" s="137" t="str">
        <f t="shared" si="10"/>
        <v xml:space="preserve"> </v>
      </c>
      <c r="H50" s="137" t="str">
        <f t="shared" si="10"/>
        <v xml:space="preserve"> </v>
      </c>
      <c r="I50" s="137" t="str">
        <f t="shared" si="10"/>
        <v xml:space="preserve"> </v>
      </c>
      <c r="J50" s="137" t="str">
        <f t="shared" si="10"/>
        <v xml:space="preserve"> </v>
      </c>
      <c r="K50" s="137" t="str">
        <f t="shared" si="10"/>
        <v xml:space="preserve"> </v>
      </c>
      <c r="L50" s="137" t="str">
        <f t="shared" si="10"/>
        <v xml:space="preserve"> </v>
      </c>
      <c r="M50" s="137" t="str">
        <f t="shared" si="10"/>
        <v xml:space="preserve"> </v>
      </c>
      <c r="N50" s="137" t="str">
        <f t="shared" si="10"/>
        <v xml:space="preserve"> </v>
      </c>
      <c r="O50" s="137" t="str">
        <f t="shared" si="10"/>
        <v xml:space="preserve"> </v>
      </c>
      <c r="P50" s="137" t="str">
        <f t="shared" si="10"/>
        <v xml:space="preserve"> </v>
      </c>
      <c r="Q50" s="137" t="str">
        <f t="shared" si="10"/>
        <v xml:space="preserve"> </v>
      </c>
      <c r="R50" s="137" t="str">
        <f t="shared" si="10"/>
        <v xml:space="preserve"> </v>
      </c>
    </row>
    <row r="51" spans="2:18" ht="13.5" thickBot="1" x14ac:dyDescent="0.25">
      <c r="C51" s="83" t="s">
        <v>31</v>
      </c>
      <c r="D51" s="104" t="str">
        <f>IF(COUNTIF(D34:D50,"C")&gt;4,"C",IF(COUNTIF(D34:D50,"C")&gt;0,"P"," "))</f>
        <v xml:space="preserve"> </v>
      </c>
      <c r="E51" s="104" t="str">
        <f t="shared" ref="E51:R51" si="11">IF(COUNTIF(E34:E50,"C")&gt;4,"C",IF(COUNTIF(E34:E50,"C")&gt;0,"P"," "))</f>
        <v xml:space="preserve"> </v>
      </c>
      <c r="F51" s="104" t="str">
        <f t="shared" si="11"/>
        <v xml:space="preserve"> </v>
      </c>
      <c r="G51" s="104" t="str">
        <f t="shared" si="11"/>
        <v xml:space="preserve"> </v>
      </c>
      <c r="H51" s="104" t="str">
        <f t="shared" si="11"/>
        <v xml:space="preserve"> </v>
      </c>
      <c r="I51" s="104" t="str">
        <f t="shared" si="11"/>
        <v xml:space="preserve"> </v>
      </c>
      <c r="J51" s="104" t="str">
        <f t="shared" si="11"/>
        <v xml:space="preserve"> </v>
      </c>
      <c r="K51" s="104" t="str">
        <f t="shared" si="11"/>
        <v xml:space="preserve"> </v>
      </c>
      <c r="L51" s="104" t="str">
        <f t="shared" si="11"/>
        <v xml:space="preserve"> </v>
      </c>
      <c r="M51" s="104" t="str">
        <f t="shared" si="11"/>
        <v xml:space="preserve"> </v>
      </c>
      <c r="N51" s="104" t="str">
        <f t="shared" si="11"/>
        <v xml:space="preserve"> </v>
      </c>
      <c r="O51" s="104" t="str">
        <f t="shared" si="11"/>
        <v xml:space="preserve"> </v>
      </c>
      <c r="P51" s="104" t="str">
        <f t="shared" si="11"/>
        <v xml:space="preserve"> </v>
      </c>
      <c r="Q51" s="104" t="str">
        <f t="shared" si="11"/>
        <v xml:space="preserve"> </v>
      </c>
      <c r="R51" s="104" t="str">
        <f t="shared" si="11"/>
        <v xml:space="preserve"> </v>
      </c>
    </row>
    <row r="52" spans="2:18" ht="15" x14ac:dyDescent="0.25">
      <c r="B52" s="135" t="s">
        <v>268</v>
      </c>
    </row>
    <row r="53" spans="2:18" x14ac:dyDescent="0.2">
      <c r="B53" s="3">
        <v>1</v>
      </c>
      <c r="C53" s="410" t="s">
        <v>667</v>
      </c>
    </row>
    <row r="54" spans="2:18" x14ac:dyDescent="0.2">
      <c r="B54" s="136"/>
      <c r="C54" s="233" t="s">
        <v>668</v>
      </c>
      <c r="D54" s="10"/>
      <c r="E54" s="10"/>
      <c r="F54" s="10"/>
      <c r="G54" s="10"/>
      <c r="H54" s="10"/>
      <c r="I54" s="10"/>
      <c r="J54" s="10"/>
      <c r="K54" s="10"/>
      <c r="L54" s="10"/>
      <c r="M54" s="10"/>
      <c r="N54" s="10"/>
      <c r="O54" s="10"/>
      <c r="P54" s="10"/>
      <c r="Q54" s="10"/>
      <c r="R54" s="10"/>
    </row>
    <row r="55" spans="2:18" x14ac:dyDescent="0.2">
      <c r="B55" s="136"/>
      <c r="C55" s="233" t="s">
        <v>669</v>
      </c>
      <c r="D55" s="10"/>
      <c r="E55" s="10"/>
      <c r="F55" s="10"/>
      <c r="G55" s="10"/>
      <c r="H55" s="10"/>
      <c r="I55" s="10"/>
      <c r="J55" s="10"/>
      <c r="K55" s="10"/>
      <c r="L55" s="10"/>
      <c r="M55" s="10"/>
      <c r="N55" s="10"/>
      <c r="O55" s="10"/>
      <c r="P55" s="10"/>
      <c r="Q55" s="10"/>
      <c r="R55" s="10"/>
    </row>
    <row r="56" spans="2:18" x14ac:dyDescent="0.2">
      <c r="B56" s="136"/>
      <c r="C56" s="233" t="s">
        <v>670</v>
      </c>
      <c r="D56" s="10"/>
      <c r="E56" s="10"/>
      <c r="F56" s="10"/>
      <c r="G56" s="10"/>
      <c r="H56" s="10"/>
      <c r="I56" s="10"/>
      <c r="J56" s="10"/>
      <c r="K56" s="10"/>
      <c r="L56" s="10"/>
      <c r="M56" s="10"/>
      <c r="N56" s="10"/>
      <c r="O56" s="10"/>
      <c r="P56" s="10"/>
      <c r="Q56" s="10"/>
      <c r="R56" s="10"/>
    </row>
    <row r="57" spans="2:18" x14ac:dyDescent="0.2">
      <c r="B57" s="3">
        <v>2</v>
      </c>
      <c r="C57" s="394" t="s">
        <v>671</v>
      </c>
      <c r="D57" s="137" t="str">
        <f>IF(COUNTIF(D54:D56,"A")&gt;=1,"C",IF(COUNTIF(D54:D56,"A")&gt;0,"P"," "))</f>
        <v xml:space="preserve"> </v>
      </c>
      <c r="E57" s="137" t="str">
        <f t="shared" ref="E57:R57" si="12">IF(COUNTIF(E54:E56,"A")&gt;=1,"C",IF(COUNTIF(E54:E56,"A")&gt;0,"P"," "))</f>
        <v xml:space="preserve"> </v>
      </c>
      <c r="F57" s="137" t="str">
        <f t="shared" si="12"/>
        <v xml:space="preserve"> </v>
      </c>
      <c r="G57" s="137" t="str">
        <f t="shared" si="12"/>
        <v xml:space="preserve"> </v>
      </c>
      <c r="H57" s="137" t="str">
        <f t="shared" si="12"/>
        <v xml:space="preserve"> </v>
      </c>
      <c r="I57" s="137" t="str">
        <f t="shared" si="12"/>
        <v xml:space="preserve"> </v>
      </c>
      <c r="J57" s="137" t="str">
        <f t="shared" si="12"/>
        <v xml:space="preserve"> </v>
      </c>
      <c r="K57" s="137" t="str">
        <f t="shared" si="12"/>
        <v xml:space="preserve"> </v>
      </c>
      <c r="L57" s="137" t="str">
        <f t="shared" si="12"/>
        <v xml:space="preserve"> </v>
      </c>
      <c r="M57" s="137" t="str">
        <f t="shared" si="12"/>
        <v xml:space="preserve"> </v>
      </c>
      <c r="N57" s="137" t="str">
        <f t="shared" si="12"/>
        <v xml:space="preserve"> </v>
      </c>
      <c r="O57" s="137" t="str">
        <f t="shared" si="12"/>
        <v xml:space="preserve"> </v>
      </c>
      <c r="P57" s="137" t="str">
        <f t="shared" si="12"/>
        <v xml:space="preserve"> </v>
      </c>
      <c r="Q57" s="137" t="str">
        <f t="shared" si="12"/>
        <v xml:space="preserve"> </v>
      </c>
      <c r="R57" s="137" t="str">
        <f t="shared" si="12"/>
        <v xml:space="preserve"> </v>
      </c>
    </row>
    <row r="58" spans="2:18" x14ac:dyDescent="0.2">
      <c r="B58" s="138"/>
      <c r="C58" s="233" t="s">
        <v>672</v>
      </c>
      <c r="D58" s="10"/>
      <c r="E58" s="10"/>
      <c r="F58" s="10"/>
      <c r="G58" s="10"/>
      <c r="H58" s="10"/>
      <c r="I58" s="10"/>
      <c r="J58" s="10"/>
      <c r="K58" s="10"/>
      <c r="L58" s="10"/>
      <c r="M58" s="10"/>
      <c r="N58" s="10"/>
      <c r="O58" s="10"/>
      <c r="P58" s="10"/>
      <c r="Q58" s="10"/>
      <c r="R58" s="10"/>
    </row>
    <row r="59" spans="2:18" x14ac:dyDescent="0.2">
      <c r="B59" s="138"/>
      <c r="C59" s="233" t="s">
        <v>673</v>
      </c>
      <c r="D59" s="10"/>
      <c r="E59" s="10"/>
      <c r="F59" s="10"/>
      <c r="G59" s="10"/>
      <c r="H59" s="10"/>
      <c r="I59" s="10"/>
      <c r="J59" s="10"/>
      <c r="K59" s="10"/>
      <c r="L59" s="10"/>
      <c r="M59" s="10"/>
      <c r="N59" s="10"/>
      <c r="O59" s="10"/>
      <c r="P59" s="10"/>
      <c r="Q59" s="10"/>
      <c r="R59" s="10"/>
    </row>
    <row r="60" spans="2:18" x14ac:dyDescent="0.2">
      <c r="B60" s="138"/>
      <c r="C60" s="233" t="s">
        <v>674</v>
      </c>
      <c r="D60" s="10"/>
      <c r="E60" s="10"/>
      <c r="F60" s="10"/>
      <c r="G60" s="10"/>
      <c r="H60" s="10"/>
      <c r="I60" s="10"/>
      <c r="J60" s="10"/>
      <c r="K60" s="10"/>
      <c r="L60" s="10"/>
      <c r="M60" s="10"/>
      <c r="N60" s="10"/>
      <c r="O60" s="10"/>
      <c r="P60" s="10"/>
      <c r="Q60" s="10"/>
      <c r="R60" s="10"/>
    </row>
    <row r="61" spans="2:18" x14ac:dyDescent="0.2">
      <c r="B61" s="3">
        <v>3</v>
      </c>
      <c r="C61" s="394" t="s">
        <v>675</v>
      </c>
      <c r="D61" s="137" t="str">
        <f>IF(COUNTIF(D58:D60,"A")&gt;=1,"C",IF(COUNTIF(D58:D60,"A")&gt;0,"P"," "))</f>
        <v xml:space="preserve"> </v>
      </c>
      <c r="E61" s="137" t="str">
        <f t="shared" ref="E61:R61" si="13">IF(COUNTIF(E58:E60,"A")&gt;=1,"C",IF(COUNTIF(E58:E60,"A")&gt;0,"P"," "))</f>
        <v xml:space="preserve"> </v>
      </c>
      <c r="F61" s="137" t="str">
        <f t="shared" si="13"/>
        <v xml:space="preserve"> </v>
      </c>
      <c r="G61" s="137" t="str">
        <f t="shared" si="13"/>
        <v xml:space="preserve"> </v>
      </c>
      <c r="H61" s="137" t="str">
        <f t="shared" si="13"/>
        <v xml:space="preserve"> </v>
      </c>
      <c r="I61" s="137" t="str">
        <f t="shared" si="13"/>
        <v xml:space="preserve"> </v>
      </c>
      <c r="J61" s="137" t="str">
        <f t="shared" si="13"/>
        <v xml:space="preserve"> </v>
      </c>
      <c r="K61" s="137" t="str">
        <f t="shared" si="13"/>
        <v xml:space="preserve"> </v>
      </c>
      <c r="L61" s="137" t="str">
        <f t="shared" si="13"/>
        <v xml:space="preserve"> </v>
      </c>
      <c r="M61" s="137" t="str">
        <f t="shared" si="13"/>
        <v xml:space="preserve"> </v>
      </c>
      <c r="N61" s="137" t="str">
        <f t="shared" si="13"/>
        <v xml:space="preserve"> </v>
      </c>
      <c r="O61" s="137" t="str">
        <f t="shared" si="13"/>
        <v xml:space="preserve"> </v>
      </c>
      <c r="P61" s="137" t="str">
        <f t="shared" si="13"/>
        <v xml:space="preserve"> </v>
      </c>
      <c r="Q61" s="137" t="str">
        <f t="shared" si="13"/>
        <v xml:space="preserve"> </v>
      </c>
      <c r="R61" s="137" t="str">
        <f t="shared" si="13"/>
        <v xml:space="preserve"> </v>
      </c>
    </row>
    <row r="62" spans="2:18" x14ac:dyDescent="0.2">
      <c r="B62" s="138"/>
      <c r="C62" s="233" t="s">
        <v>676</v>
      </c>
      <c r="D62" s="10"/>
      <c r="E62" s="10"/>
      <c r="F62" s="10"/>
      <c r="G62" s="10"/>
      <c r="H62" s="10"/>
      <c r="I62" s="10"/>
      <c r="J62" s="10"/>
      <c r="K62" s="10"/>
      <c r="L62" s="10"/>
      <c r="M62" s="10"/>
      <c r="N62" s="10"/>
      <c r="O62" s="10"/>
      <c r="P62" s="10"/>
      <c r="Q62" s="10"/>
      <c r="R62" s="10"/>
    </row>
    <row r="63" spans="2:18" x14ac:dyDescent="0.2">
      <c r="B63" s="138"/>
      <c r="C63" s="233" t="s">
        <v>677</v>
      </c>
      <c r="D63" s="10"/>
      <c r="E63" s="10"/>
      <c r="F63" s="10"/>
      <c r="G63" s="10"/>
      <c r="H63" s="10"/>
      <c r="I63" s="10"/>
      <c r="J63" s="10"/>
      <c r="K63" s="10"/>
      <c r="L63" s="10"/>
      <c r="M63" s="10"/>
      <c r="N63" s="10"/>
      <c r="O63" s="10"/>
      <c r="P63" s="10"/>
      <c r="Q63" s="10"/>
      <c r="R63" s="10"/>
    </row>
    <row r="64" spans="2:18" x14ac:dyDescent="0.2">
      <c r="B64" s="138"/>
      <c r="C64" s="233" t="s">
        <v>678</v>
      </c>
      <c r="D64" s="10"/>
      <c r="E64" s="10"/>
      <c r="F64" s="10"/>
      <c r="G64" s="10"/>
      <c r="H64" s="10"/>
      <c r="I64" s="10"/>
      <c r="J64" s="10"/>
      <c r="K64" s="10"/>
      <c r="L64" s="10"/>
      <c r="M64" s="10"/>
      <c r="N64" s="10"/>
      <c r="O64" s="10"/>
      <c r="P64" s="10"/>
      <c r="Q64" s="10"/>
      <c r="R64" s="10"/>
    </row>
    <row r="65" spans="2:18" x14ac:dyDescent="0.2">
      <c r="B65" s="3">
        <v>4</v>
      </c>
      <c r="C65" s="394" t="s">
        <v>679</v>
      </c>
      <c r="D65" s="137" t="str">
        <f>IF(COUNTIF(D62:D64,"A")&gt;=1,"C",IF(COUNTIF(D62:D64,"A")&gt;0,"P"," "))</f>
        <v xml:space="preserve"> </v>
      </c>
      <c r="E65" s="137" t="str">
        <f t="shared" ref="E65:R65" si="14">IF(COUNTIF(E62:E64,"A")&gt;=1,"C",IF(COUNTIF(E62:E64,"A")&gt;0,"P"," "))</f>
        <v xml:space="preserve"> </v>
      </c>
      <c r="F65" s="137" t="str">
        <f t="shared" si="14"/>
        <v xml:space="preserve"> </v>
      </c>
      <c r="G65" s="137" t="str">
        <f t="shared" si="14"/>
        <v xml:space="preserve"> </v>
      </c>
      <c r="H65" s="137" t="str">
        <f t="shared" si="14"/>
        <v xml:space="preserve"> </v>
      </c>
      <c r="I65" s="137" t="str">
        <f t="shared" si="14"/>
        <v xml:space="preserve"> </v>
      </c>
      <c r="J65" s="137" t="str">
        <f t="shared" si="14"/>
        <v xml:space="preserve"> </v>
      </c>
      <c r="K65" s="137" t="str">
        <f t="shared" si="14"/>
        <v xml:space="preserve"> </v>
      </c>
      <c r="L65" s="137" t="str">
        <f t="shared" si="14"/>
        <v xml:space="preserve"> </v>
      </c>
      <c r="M65" s="137" t="str">
        <f t="shared" si="14"/>
        <v xml:space="preserve"> </v>
      </c>
      <c r="N65" s="137" t="str">
        <f t="shared" si="14"/>
        <v xml:space="preserve"> </v>
      </c>
      <c r="O65" s="137" t="str">
        <f t="shared" si="14"/>
        <v xml:space="preserve"> </v>
      </c>
      <c r="P65" s="137" t="str">
        <f t="shared" si="14"/>
        <v xml:space="preserve"> </v>
      </c>
      <c r="Q65" s="137" t="str">
        <f t="shared" si="14"/>
        <v xml:space="preserve"> </v>
      </c>
      <c r="R65" s="137" t="str">
        <f t="shared" si="14"/>
        <v xml:space="preserve"> </v>
      </c>
    </row>
    <row r="66" spans="2:18" x14ac:dyDescent="0.2">
      <c r="B66" s="138"/>
      <c r="C66" s="233" t="s">
        <v>680</v>
      </c>
      <c r="D66" s="10"/>
      <c r="E66" s="10"/>
      <c r="F66" s="10"/>
      <c r="G66" s="10"/>
      <c r="H66" s="10"/>
      <c r="I66" s="10"/>
      <c r="J66" s="10"/>
      <c r="K66" s="10"/>
      <c r="L66" s="10"/>
      <c r="M66" s="10"/>
      <c r="N66" s="10"/>
      <c r="O66" s="10"/>
      <c r="P66" s="10"/>
      <c r="Q66" s="10"/>
      <c r="R66" s="10"/>
    </row>
    <row r="67" spans="2:18" x14ac:dyDescent="0.2">
      <c r="B67" s="138"/>
      <c r="C67" s="233" t="s">
        <v>681</v>
      </c>
      <c r="D67" s="10"/>
      <c r="E67" s="10"/>
      <c r="F67" s="10"/>
      <c r="G67" s="10"/>
      <c r="H67" s="10"/>
      <c r="I67" s="10"/>
      <c r="J67" s="10"/>
      <c r="K67" s="10"/>
      <c r="L67" s="10"/>
      <c r="M67" s="10"/>
      <c r="N67" s="10"/>
      <c r="O67" s="10"/>
      <c r="P67" s="10"/>
      <c r="Q67" s="10"/>
      <c r="R67" s="10"/>
    </row>
    <row r="68" spans="2:18" x14ac:dyDescent="0.2">
      <c r="B68" s="138"/>
      <c r="C68" s="233" t="s">
        <v>682</v>
      </c>
      <c r="D68" s="10"/>
      <c r="E68" s="10"/>
      <c r="F68" s="10"/>
      <c r="G68" s="10"/>
      <c r="H68" s="10"/>
      <c r="I68" s="10"/>
      <c r="J68" s="10"/>
      <c r="K68" s="10"/>
      <c r="L68" s="10"/>
      <c r="M68" s="10"/>
      <c r="N68" s="10"/>
      <c r="O68" s="10"/>
      <c r="P68" s="10"/>
      <c r="Q68" s="10"/>
      <c r="R68" s="10"/>
    </row>
    <row r="69" spans="2:18" x14ac:dyDescent="0.2">
      <c r="B69" s="3">
        <v>5</v>
      </c>
      <c r="C69" s="414" t="s">
        <v>683</v>
      </c>
      <c r="D69" s="137" t="str">
        <f>IF(COUNTIF(D66:D68,"A")&gt;=1,"C",IF(COUNTIF(D66:D68,"A")&gt;0,"P"," "))</f>
        <v xml:space="preserve"> </v>
      </c>
      <c r="E69" s="137" t="str">
        <f t="shared" ref="E69:R69" si="15">IF(COUNTIF(E66:E68,"A")&gt;=1,"C",IF(COUNTIF(E66:E68,"A")&gt;0,"P"," "))</f>
        <v xml:space="preserve"> </v>
      </c>
      <c r="F69" s="137" t="str">
        <f t="shared" si="15"/>
        <v xml:space="preserve"> </v>
      </c>
      <c r="G69" s="137" t="str">
        <f t="shared" si="15"/>
        <v xml:space="preserve"> </v>
      </c>
      <c r="H69" s="137" t="str">
        <f t="shared" si="15"/>
        <v xml:space="preserve"> </v>
      </c>
      <c r="I69" s="137" t="str">
        <f t="shared" si="15"/>
        <v xml:space="preserve"> </v>
      </c>
      <c r="J69" s="137" t="str">
        <f t="shared" si="15"/>
        <v xml:space="preserve"> </v>
      </c>
      <c r="K69" s="137" t="str">
        <f t="shared" si="15"/>
        <v xml:space="preserve"> </v>
      </c>
      <c r="L69" s="137" t="str">
        <f t="shared" si="15"/>
        <v xml:space="preserve"> </v>
      </c>
      <c r="M69" s="137" t="str">
        <f t="shared" si="15"/>
        <v xml:space="preserve"> </v>
      </c>
      <c r="N69" s="137" t="str">
        <f t="shared" si="15"/>
        <v xml:space="preserve"> </v>
      </c>
      <c r="O69" s="137" t="str">
        <f t="shared" si="15"/>
        <v xml:space="preserve"> </v>
      </c>
      <c r="P69" s="137" t="str">
        <f t="shared" si="15"/>
        <v xml:space="preserve"> </v>
      </c>
      <c r="Q69" s="137" t="str">
        <f t="shared" si="15"/>
        <v xml:space="preserve"> </v>
      </c>
      <c r="R69" s="137" t="str">
        <f t="shared" si="15"/>
        <v xml:space="preserve"> </v>
      </c>
    </row>
    <row r="70" spans="2:18" x14ac:dyDescent="0.2">
      <c r="B70" s="138"/>
      <c r="C70" s="233" t="s">
        <v>684</v>
      </c>
      <c r="D70" s="10"/>
      <c r="E70" s="10"/>
      <c r="F70" s="10"/>
      <c r="G70" s="10"/>
      <c r="H70" s="10"/>
      <c r="I70" s="10"/>
      <c r="J70" s="10"/>
      <c r="K70" s="10"/>
      <c r="L70" s="10"/>
      <c r="M70" s="10"/>
      <c r="N70" s="10"/>
      <c r="O70" s="10"/>
      <c r="P70" s="10"/>
      <c r="Q70" s="10"/>
      <c r="R70" s="10"/>
    </row>
    <row r="71" spans="2:18" x14ac:dyDescent="0.2">
      <c r="B71" s="138"/>
      <c r="C71" s="233" t="s">
        <v>685</v>
      </c>
      <c r="D71" s="10"/>
      <c r="E71" s="10"/>
      <c r="F71" s="10"/>
      <c r="G71" s="10"/>
      <c r="H71" s="10"/>
      <c r="I71" s="10"/>
      <c r="J71" s="10"/>
      <c r="K71" s="10"/>
      <c r="L71" s="10"/>
      <c r="M71" s="10"/>
      <c r="N71" s="10"/>
      <c r="O71" s="10"/>
      <c r="P71" s="10"/>
      <c r="Q71" s="10"/>
      <c r="R71" s="10"/>
    </row>
    <row r="72" spans="2:18" x14ac:dyDescent="0.2">
      <c r="B72" s="138"/>
      <c r="C72" s="233" t="s">
        <v>686</v>
      </c>
      <c r="D72" s="10"/>
      <c r="E72" s="10"/>
      <c r="F72" s="10"/>
      <c r="G72" s="10"/>
      <c r="H72" s="10"/>
      <c r="I72" s="10"/>
      <c r="J72" s="10"/>
      <c r="K72" s="10"/>
      <c r="L72" s="10"/>
      <c r="M72" s="10"/>
      <c r="N72" s="10"/>
      <c r="O72" s="10"/>
      <c r="P72" s="10"/>
      <c r="Q72" s="10"/>
      <c r="R72" s="10"/>
    </row>
    <row r="73" spans="2:18" ht="1.5" customHeight="1" thickBot="1" x14ac:dyDescent="0.25">
      <c r="D73" s="137" t="str">
        <f>IF(COUNTIF(D70:D72,"A")&gt;=1,"C",IF(COUNTIF(D70:D72,"A")&gt;0,"P"," "))</f>
        <v xml:space="preserve"> </v>
      </c>
      <c r="E73" s="137" t="str">
        <f t="shared" ref="E73:R73" si="16">IF(COUNTIF(E70:E72,"A")&gt;=1,"C",IF(COUNTIF(E70:E72,"A")&gt;0,"P"," "))</f>
        <v xml:space="preserve"> </v>
      </c>
      <c r="F73" s="137" t="str">
        <f t="shared" si="16"/>
        <v xml:space="preserve"> </v>
      </c>
      <c r="G73" s="137" t="str">
        <f t="shared" si="16"/>
        <v xml:space="preserve"> </v>
      </c>
      <c r="H73" s="137" t="str">
        <f t="shared" si="16"/>
        <v xml:space="preserve"> </v>
      </c>
      <c r="I73" s="137" t="str">
        <f t="shared" si="16"/>
        <v xml:space="preserve"> </v>
      </c>
      <c r="J73" s="137" t="str">
        <f t="shared" si="16"/>
        <v xml:space="preserve"> </v>
      </c>
      <c r="K73" s="137" t="str">
        <f t="shared" si="16"/>
        <v xml:space="preserve"> </v>
      </c>
      <c r="L73" s="137" t="str">
        <f t="shared" si="16"/>
        <v xml:space="preserve"> </v>
      </c>
      <c r="M73" s="137" t="str">
        <f t="shared" si="16"/>
        <v xml:space="preserve"> </v>
      </c>
      <c r="N73" s="137" t="str">
        <f t="shared" si="16"/>
        <v xml:space="preserve"> </v>
      </c>
      <c r="O73" s="137" t="str">
        <f t="shared" si="16"/>
        <v xml:space="preserve"> </v>
      </c>
      <c r="P73" s="137" t="str">
        <f t="shared" si="16"/>
        <v xml:space="preserve"> </v>
      </c>
      <c r="Q73" s="137" t="str">
        <f t="shared" si="16"/>
        <v xml:space="preserve"> </v>
      </c>
      <c r="R73" s="137" t="str">
        <f t="shared" si="16"/>
        <v xml:space="preserve"> </v>
      </c>
    </row>
    <row r="74" spans="2:18" ht="13.5" thickBot="1" x14ac:dyDescent="0.25">
      <c r="C74" s="83" t="s">
        <v>31</v>
      </c>
      <c r="D74" s="104" t="str">
        <f>IF(COUNTIF(D57:D73,"C")&gt;4,"C",IF(COUNTIF(D57:D73,"C")&gt;0,"P"," "))</f>
        <v xml:space="preserve"> </v>
      </c>
      <c r="E74" s="104" t="str">
        <f t="shared" ref="E74:R74" si="17">IF(COUNTIF(E57:E73,"C")&gt;4,"C",IF(COUNTIF(E57:E73,"C")&gt;0,"P"," "))</f>
        <v xml:space="preserve"> </v>
      </c>
      <c r="F74" s="104" t="str">
        <f t="shared" si="17"/>
        <v xml:space="preserve"> </v>
      </c>
      <c r="G74" s="104" t="str">
        <f t="shared" si="17"/>
        <v xml:space="preserve"> </v>
      </c>
      <c r="H74" s="104" t="str">
        <f t="shared" si="17"/>
        <v xml:space="preserve"> </v>
      </c>
      <c r="I74" s="104" t="str">
        <f t="shared" si="17"/>
        <v xml:space="preserve"> </v>
      </c>
      <c r="J74" s="104" t="str">
        <f t="shared" si="17"/>
        <v xml:space="preserve"> </v>
      </c>
      <c r="K74" s="104" t="str">
        <f t="shared" si="17"/>
        <v xml:space="preserve"> </v>
      </c>
      <c r="L74" s="104" t="str">
        <f t="shared" si="17"/>
        <v xml:space="preserve"> </v>
      </c>
      <c r="M74" s="104" t="str">
        <f t="shared" si="17"/>
        <v xml:space="preserve"> </v>
      </c>
      <c r="N74" s="104" t="str">
        <f t="shared" si="17"/>
        <v xml:space="preserve"> </v>
      </c>
      <c r="O74" s="104" t="str">
        <f t="shared" si="17"/>
        <v xml:space="preserve"> </v>
      </c>
      <c r="P74" s="104" t="str">
        <f t="shared" si="17"/>
        <v xml:space="preserve"> </v>
      </c>
      <c r="Q74" s="104" t="str">
        <f t="shared" si="17"/>
        <v xml:space="preserve"> </v>
      </c>
      <c r="R74" s="104" t="str">
        <f t="shared" si="17"/>
        <v xml:space="preserve"> </v>
      </c>
    </row>
    <row r="75" spans="2:18" ht="15" x14ac:dyDescent="0.25">
      <c r="B75" s="135" t="s">
        <v>269</v>
      </c>
    </row>
    <row r="76" spans="2:18" x14ac:dyDescent="0.2">
      <c r="B76" s="3">
        <v>1</v>
      </c>
      <c r="C76" s="410" t="s">
        <v>687</v>
      </c>
    </row>
    <row r="77" spans="2:18" x14ac:dyDescent="0.2">
      <c r="B77" s="136"/>
      <c r="C77" s="233" t="s">
        <v>688</v>
      </c>
      <c r="D77" s="10"/>
      <c r="E77" s="10"/>
      <c r="F77" s="10"/>
      <c r="G77" s="10"/>
      <c r="H77" s="10"/>
      <c r="I77" s="10"/>
      <c r="J77" s="10"/>
      <c r="K77" s="10"/>
      <c r="L77" s="10"/>
      <c r="M77" s="10"/>
      <c r="N77" s="10"/>
      <c r="O77" s="10"/>
      <c r="P77" s="10"/>
      <c r="Q77" s="10"/>
      <c r="R77" s="10"/>
    </row>
    <row r="78" spans="2:18" x14ac:dyDescent="0.2">
      <c r="B78" s="136"/>
      <c r="C78" s="233" t="s">
        <v>689</v>
      </c>
      <c r="D78" s="10"/>
      <c r="E78" s="10"/>
      <c r="F78" s="10"/>
      <c r="G78" s="10"/>
      <c r="H78" s="10"/>
      <c r="I78" s="10"/>
      <c r="J78" s="10"/>
      <c r="K78" s="10"/>
      <c r="L78" s="10"/>
      <c r="M78" s="10"/>
      <c r="N78" s="10"/>
      <c r="O78" s="10"/>
      <c r="P78" s="10"/>
      <c r="Q78" s="10"/>
      <c r="R78" s="10"/>
    </row>
    <row r="79" spans="2:18" x14ac:dyDescent="0.2">
      <c r="B79" s="136"/>
      <c r="C79" s="233" t="s">
        <v>690</v>
      </c>
      <c r="D79" s="10"/>
      <c r="E79" s="10"/>
      <c r="F79" s="10"/>
      <c r="G79" s="10"/>
      <c r="H79" s="10"/>
      <c r="I79" s="10"/>
      <c r="J79" s="10"/>
      <c r="K79" s="10"/>
      <c r="L79" s="10"/>
      <c r="M79" s="10"/>
      <c r="N79" s="10"/>
      <c r="O79" s="10"/>
      <c r="P79" s="10"/>
      <c r="Q79" s="10"/>
      <c r="R79" s="10"/>
    </row>
    <row r="80" spans="2:18" x14ac:dyDescent="0.2">
      <c r="B80" s="3">
        <v>2</v>
      </c>
      <c r="C80" s="394" t="s">
        <v>691</v>
      </c>
      <c r="D80" s="137" t="str">
        <f>IF(COUNTIF(D77:D79,"A")&gt;=1,"C",IF(COUNTIF(D77:D79,"A")&gt;0,"P"," "))</f>
        <v xml:space="preserve"> </v>
      </c>
      <c r="E80" s="137" t="str">
        <f t="shared" ref="E80:R80" si="18">IF(COUNTIF(E77:E79,"A")&gt;=1,"C",IF(COUNTIF(E77:E79,"A")&gt;0,"P"," "))</f>
        <v xml:space="preserve"> </v>
      </c>
      <c r="F80" s="137" t="str">
        <f t="shared" si="18"/>
        <v xml:space="preserve"> </v>
      </c>
      <c r="G80" s="137" t="str">
        <f t="shared" si="18"/>
        <v xml:space="preserve"> </v>
      </c>
      <c r="H80" s="137" t="str">
        <f t="shared" si="18"/>
        <v xml:space="preserve"> </v>
      </c>
      <c r="I80" s="137" t="str">
        <f t="shared" si="18"/>
        <v xml:space="preserve"> </v>
      </c>
      <c r="J80" s="137" t="str">
        <f t="shared" si="18"/>
        <v xml:space="preserve"> </v>
      </c>
      <c r="K80" s="137" t="str">
        <f t="shared" si="18"/>
        <v xml:space="preserve"> </v>
      </c>
      <c r="L80" s="137" t="str">
        <f t="shared" si="18"/>
        <v xml:space="preserve"> </v>
      </c>
      <c r="M80" s="137" t="str">
        <f t="shared" si="18"/>
        <v xml:space="preserve"> </v>
      </c>
      <c r="N80" s="137" t="str">
        <f t="shared" si="18"/>
        <v xml:space="preserve"> </v>
      </c>
      <c r="O80" s="137" t="str">
        <f t="shared" si="18"/>
        <v xml:space="preserve"> </v>
      </c>
      <c r="P80" s="137" t="str">
        <f t="shared" si="18"/>
        <v xml:space="preserve"> </v>
      </c>
      <c r="Q80" s="137" t="str">
        <f t="shared" si="18"/>
        <v xml:space="preserve"> </v>
      </c>
      <c r="R80" s="137" t="str">
        <f t="shared" si="18"/>
        <v xml:space="preserve"> </v>
      </c>
    </row>
    <row r="81" spans="2:18" x14ac:dyDescent="0.2">
      <c r="B81" s="138"/>
      <c r="C81" s="233" t="s">
        <v>692</v>
      </c>
      <c r="D81" s="10"/>
      <c r="E81" s="10"/>
      <c r="F81" s="10"/>
      <c r="G81" s="10"/>
      <c r="H81" s="10"/>
      <c r="I81" s="10"/>
      <c r="J81" s="10"/>
      <c r="K81" s="10"/>
      <c r="L81" s="10"/>
      <c r="M81" s="10"/>
      <c r="N81" s="10"/>
      <c r="O81" s="10"/>
      <c r="P81" s="10"/>
      <c r="Q81" s="10"/>
      <c r="R81" s="10"/>
    </row>
    <row r="82" spans="2:18" x14ac:dyDescent="0.2">
      <c r="B82" s="138"/>
      <c r="C82" s="233" t="s">
        <v>693</v>
      </c>
      <c r="D82" s="10"/>
      <c r="E82" s="10"/>
      <c r="F82" s="10"/>
      <c r="G82" s="10"/>
      <c r="H82" s="10"/>
      <c r="I82" s="10"/>
      <c r="J82" s="10"/>
      <c r="K82" s="10"/>
      <c r="L82" s="10"/>
      <c r="M82" s="10"/>
      <c r="N82" s="10"/>
      <c r="O82" s="10"/>
      <c r="P82" s="10"/>
      <c r="Q82" s="10"/>
      <c r="R82" s="10"/>
    </row>
    <row r="83" spans="2:18" x14ac:dyDescent="0.2">
      <c r="B83" s="138"/>
      <c r="C83" s="233" t="s">
        <v>694</v>
      </c>
      <c r="D83" s="10"/>
      <c r="E83" s="10"/>
      <c r="F83" s="10"/>
      <c r="G83" s="10"/>
      <c r="H83" s="10"/>
      <c r="I83" s="10"/>
      <c r="J83" s="10"/>
      <c r="K83" s="10"/>
      <c r="L83" s="10"/>
      <c r="M83" s="10"/>
      <c r="N83" s="10"/>
      <c r="O83" s="10"/>
      <c r="P83" s="10"/>
      <c r="Q83" s="10"/>
      <c r="R83" s="10"/>
    </row>
    <row r="84" spans="2:18" x14ac:dyDescent="0.2">
      <c r="B84" s="3">
        <v>3</v>
      </c>
      <c r="C84" s="394" t="s">
        <v>695</v>
      </c>
      <c r="D84" s="137" t="str">
        <f>IF(COUNTIF(D81:D83,"A")&gt;=1,"C",IF(COUNTIF(D81:D83,"A")&gt;0,"P"," "))</f>
        <v xml:space="preserve"> </v>
      </c>
      <c r="E84" s="137" t="str">
        <f t="shared" ref="E84:R84" si="19">IF(COUNTIF(E81:E83,"A")&gt;=1,"C",IF(COUNTIF(E81:E83,"A")&gt;0,"P"," "))</f>
        <v xml:space="preserve"> </v>
      </c>
      <c r="F84" s="137" t="str">
        <f t="shared" si="19"/>
        <v xml:space="preserve"> </v>
      </c>
      <c r="G84" s="137" t="str">
        <f t="shared" si="19"/>
        <v xml:space="preserve"> </v>
      </c>
      <c r="H84" s="137" t="str">
        <f t="shared" si="19"/>
        <v xml:space="preserve"> </v>
      </c>
      <c r="I84" s="137" t="str">
        <f t="shared" si="19"/>
        <v xml:space="preserve"> </v>
      </c>
      <c r="J84" s="137" t="str">
        <f t="shared" si="19"/>
        <v xml:space="preserve"> </v>
      </c>
      <c r="K84" s="137" t="str">
        <f t="shared" si="19"/>
        <v xml:space="preserve"> </v>
      </c>
      <c r="L84" s="137" t="str">
        <f t="shared" si="19"/>
        <v xml:space="preserve"> </v>
      </c>
      <c r="M84" s="137" t="str">
        <f t="shared" si="19"/>
        <v xml:space="preserve"> </v>
      </c>
      <c r="N84" s="137" t="str">
        <f t="shared" si="19"/>
        <v xml:space="preserve"> </v>
      </c>
      <c r="O84" s="137" t="str">
        <f t="shared" si="19"/>
        <v xml:space="preserve"> </v>
      </c>
      <c r="P84" s="137" t="str">
        <f t="shared" si="19"/>
        <v xml:space="preserve"> </v>
      </c>
      <c r="Q84" s="137" t="str">
        <f t="shared" si="19"/>
        <v xml:space="preserve"> </v>
      </c>
      <c r="R84" s="137" t="str">
        <f t="shared" si="19"/>
        <v xml:space="preserve"> </v>
      </c>
    </row>
    <row r="85" spans="2:18" x14ac:dyDescent="0.2">
      <c r="B85" s="138"/>
      <c r="C85" s="233" t="s">
        <v>696</v>
      </c>
      <c r="D85" s="10"/>
      <c r="E85" s="10"/>
      <c r="F85" s="10"/>
      <c r="G85" s="10"/>
      <c r="H85" s="10"/>
      <c r="I85" s="10"/>
      <c r="J85" s="10"/>
      <c r="K85" s="10"/>
      <c r="L85" s="10"/>
      <c r="M85" s="10"/>
      <c r="N85" s="10"/>
      <c r="O85" s="10"/>
      <c r="P85" s="10"/>
      <c r="Q85" s="10"/>
      <c r="R85" s="10"/>
    </row>
    <row r="86" spans="2:18" x14ac:dyDescent="0.2">
      <c r="B86" s="138"/>
      <c r="C86" s="233" t="s">
        <v>697</v>
      </c>
      <c r="D86" s="10"/>
      <c r="E86" s="10"/>
      <c r="F86" s="10"/>
      <c r="G86" s="10"/>
      <c r="H86" s="10"/>
      <c r="I86" s="10"/>
      <c r="J86" s="10"/>
      <c r="K86" s="10"/>
      <c r="L86" s="10"/>
      <c r="M86" s="10"/>
      <c r="N86" s="10"/>
      <c r="O86" s="10"/>
      <c r="P86" s="10"/>
      <c r="Q86" s="10"/>
      <c r="R86" s="10"/>
    </row>
    <row r="87" spans="2:18" x14ac:dyDescent="0.2">
      <c r="B87" s="138"/>
      <c r="C87" s="233" t="s">
        <v>698</v>
      </c>
      <c r="D87" s="10"/>
      <c r="E87" s="10"/>
      <c r="F87" s="10"/>
      <c r="G87" s="10"/>
      <c r="H87" s="10"/>
      <c r="I87" s="10"/>
      <c r="J87" s="10"/>
      <c r="K87" s="10"/>
      <c r="L87" s="10"/>
      <c r="M87" s="10"/>
      <c r="N87" s="10"/>
      <c r="O87" s="10"/>
      <c r="P87" s="10"/>
      <c r="Q87" s="10"/>
      <c r="R87" s="10"/>
    </row>
    <row r="88" spans="2:18" x14ac:dyDescent="0.2">
      <c r="B88" s="3">
        <v>4</v>
      </c>
      <c r="C88" s="394" t="s">
        <v>699</v>
      </c>
      <c r="D88" s="137" t="str">
        <f>IF(COUNTIF(D85:D87,"A")&gt;=1,"C",IF(COUNTIF(D85:D87,"A")&gt;0,"P"," "))</f>
        <v xml:space="preserve"> </v>
      </c>
      <c r="E88" s="137" t="str">
        <f t="shared" ref="E88:R88" si="20">IF(COUNTIF(E85:E87,"A")&gt;=1,"C",IF(COUNTIF(E85:E87,"A")&gt;0,"P"," "))</f>
        <v xml:space="preserve"> </v>
      </c>
      <c r="F88" s="137" t="str">
        <f t="shared" si="20"/>
        <v xml:space="preserve"> </v>
      </c>
      <c r="G88" s="137" t="str">
        <f t="shared" si="20"/>
        <v xml:space="preserve"> </v>
      </c>
      <c r="H88" s="137" t="str">
        <f t="shared" si="20"/>
        <v xml:space="preserve"> </v>
      </c>
      <c r="I88" s="137" t="str">
        <f t="shared" si="20"/>
        <v xml:space="preserve"> </v>
      </c>
      <c r="J88" s="137" t="str">
        <f t="shared" si="20"/>
        <v xml:space="preserve"> </v>
      </c>
      <c r="K88" s="137" t="str">
        <f t="shared" si="20"/>
        <v xml:space="preserve"> </v>
      </c>
      <c r="L88" s="137" t="str">
        <f t="shared" si="20"/>
        <v xml:space="preserve"> </v>
      </c>
      <c r="M88" s="137" t="str">
        <f t="shared" si="20"/>
        <v xml:space="preserve"> </v>
      </c>
      <c r="N88" s="137" t="str">
        <f t="shared" si="20"/>
        <v xml:space="preserve"> </v>
      </c>
      <c r="O88" s="137" t="str">
        <f t="shared" si="20"/>
        <v xml:space="preserve"> </v>
      </c>
      <c r="P88" s="137" t="str">
        <f t="shared" si="20"/>
        <v xml:space="preserve"> </v>
      </c>
      <c r="Q88" s="137" t="str">
        <f t="shared" si="20"/>
        <v xml:space="preserve"> </v>
      </c>
      <c r="R88" s="137" t="str">
        <f t="shared" si="20"/>
        <v xml:space="preserve"> </v>
      </c>
    </row>
    <row r="89" spans="2:18" x14ac:dyDescent="0.2">
      <c r="B89" s="138"/>
      <c r="C89" s="233" t="s">
        <v>700</v>
      </c>
      <c r="D89" s="10"/>
      <c r="E89" s="10"/>
      <c r="F89" s="10"/>
      <c r="G89" s="10"/>
      <c r="H89" s="10"/>
      <c r="I89" s="10"/>
      <c r="J89" s="10"/>
      <c r="K89" s="10"/>
      <c r="L89" s="10"/>
      <c r="M89" s="10"/>
      <c r="N89" s="10"/>
      <c r="O89" s="10"/>
      <c r="P89" s="10"/>
      <c r="Q89" s="10"/>
      <c r="R89" s="10"/>
    </row>
    <row r="90" spans="2:18" x14ac:dyDescent="0.2">
      <c r="B90" s="138"/>
      <c r="C90" s="233" t="s">
        <v>701</v>
      </c>
      <c r="D90" s="10"/>
      <c r="E90" s="10"/>
      <c r="F90" s="10"/>
      <c r="G90" s="10"/>
      <c r="H90" s="10"/>
      <c r="I90" s="10"/>
      <c r="J90" s="10"/>
      <c r="K90" s="10"/>
      <c r="L90" s="10"/>
      <c r="M90" s="10"/>
      <c r="N90" s="10"/>
      <c r="O90" s="10"/>
      <c r="P90" s="10"/>
      <c r="Q90" s="10"/>
      <c r="R90" s="10"/>
    </row>
    <row r="91" spans="2:18" x14ac:dyDescent="0.2">
      <c r="B91" s="138"/>
      <c r="C91" s="233" t="s">
        <v>702</v>
      </c>
      <c r="D91" s="10"/>
      <c r="E91" s="10"/>
      <c r="F91" s="10"/>
      <c r="G91" s="10"/>
      <c r="H91" s="10"/>
      <c r="I91" s="10"/>
      <c r="J91" s="10"/>
      <c r="K91" s="10"/>
      <c r="L91" s="10"/>
      <c r="M91" s="10"/>
      <c r="N91" s="10"/>
      <c r="O91" s="10"/>
      <c r="P91" s="10"/>
      <c r="Q91" s="10"/>
      <c r="R91" s="10"/>
    </row>
    <row r="92" spans="2:18" x14ac:dyDescent="0.2">
      <c r="B92" s="3">
        <v>5</v>
      </c>
      <c r="C92" s="394" t="s">
        <v>703</v>
      </c>
      <c r="D92" s="137" t="str">
        <f>IF(COUNTIF(D89:D91,"A")&gt;=1,"C",IF(COUNTIF(D89:D91,"A")&gt;0,"P"," "))</f>
        <v xml:space="preserve"> </v>
      </c>
      <c r="E92" s="137" t="str">
        <f t="shared" ref="E92:R92" si="21">IF(COUNTIF(E89:E91,"A")&gt;=1,"C",IF(COUNTIF(E89:E91,"A")&gt;0,"P"," "))</f>
        <v xml:space="preserve"> </v>
      </c>
      <c r="F92" s="137" t="str">
        <f t="shared" si="21"/>
        <v xml:space="preserve"> </v>
      </c>
      <c r="G92" s="137" t="str">
        <f t="shared" si="21"/>
        <v xml:space="preserve"> </v>
      </c>
      <c r="H92" s="137" t="str">
        <f t="shared" si="21"/>
        <v xml:space="preserve"> </v>
      </c>
      <c r="I92" s="137" t="str">
        <f t="shared" si="21"/>
        <v xml:space="preserve"> </v>
      </c>
      <c r="J92" s="137" t="str">
        <f t="shared" si="21"/>
        <v xml:space="preserve"> </v>
      </c>
      <c r="K92" s="137" t="str">
        <f t="shared" si="21"/>
        <v xml:space="preserve"> </v>
      </c>
      <c r="L92" s="137" t="str">
        <f t="shared" si="21"/>
        <v xml:space="preserve"> </v>
      </c>
      <c r="M92" s="137" t="str">
        <f t="shared" si="21"/>
        <v xml:space="preserve"> </v>
      </c>
      <c r="N92" s="137" t="str">
        <f t="shared" si="21"/>
        <v xml:space="preserve"> </v>
      </c>
      <c r="O92" s="137" t="str">
        <f t="shared" si="21"/>
        <v xml:space="preserve"> </v>
      </c>
      <c r="P92" s="137" t="str">
        <f t="shared" si="21"/>
        <v xml:space="preserve"> </v>
      </c>
      <c r="Q92" s="137" t="str">
        <f t="shared" si="21"/>
        <v xml:space="preserve"> </v>
      </c>
      <c r="R92" s="137" t="str">
        <f t="shared" si="21"/>
        <v xml:space="preserve"> </v>
      </c>
    </row>
    <row r="93" spans="2:18" x14ac:dyDescent="0.2">
      <c r="B93" s="138"/>
      <c r="C93" s="233" t="s">
        <v>704</v>
      </c>
      <c r="D93" s="10"/>
      <c r="E93" s="10"/>
      <c r="F93" s="10"/>
      <c r="G93" s="10"/>
      <c r="H93" s="10"/>
      <c r="I93" s="10"/>
      <c r="J93" s="10"/>
      <c r="K93" s="10"/>
      <c r="L93" s="10"/>
      <c r="M93" s="10"/>
      <c r="N93" s="10"/>
      <c r="O93" s="10"/>
      <c r="P93" s="10"/>
      <c r="Q93" s="10"/>
      <c r="R93" s="10"/>
    </row>
    <row r="94" spans="2:18" x14ac:dyDescent="0.2">
      <c r="B94" s="138"/>
      <c r="C94" s="233" t="s">
        <v>705</v>
      </c>
      <c r="D94" s="10"/>
      <c r="E94" s="10"/>
      <c r="F94" s="10"/>
      <c r="G94" s="10"/>
      <c r="H94" s="10"/>
      <c r="I94" s="10"/>
      <c r="J94" s="10"/>
      <c r="K94" s="10"/>
      <c r="L94" s="10"/>
      <c r="M94" s="10"/>
      <c r="N94" s="10"/>
      <c r="O94" s="10"/>
      <c r="P94" s="10"/>
      <c r="Q94" s="10"/>
      <c r="R94" s="10"/>
    </row>
    <row r="95" spans="2:18" x14ac:dyDescent="0.2">
      <c r="B95" s="138"/>
      <c r="C95" s="233" t="s">
        <v>706</v>
      </c>
      <c r="D95" s="10"/>
      <c r="E95" s="10"/>
      <c r="F95" s="10"/>
      <c r="G95" s="10"/>
      <c r="H95" s="10"/>
      <c r="I95" s="10"/>
      <c r="J95" s="10"/>
      <c r="K95" s="10"/>
      <c r="L95" s="10"/>
      <c r="M95" s="10"/>
      <c r="N95" s="10"/>
      <c r="O95" s="10"/>
      <c r="P95" s="10"/>
      <c r="Q95" s="10"/>
      <c r="R95" s="10"/>
    </row>
    <row r="96" spans="2:18" ht="1.5" customHeight="1" thickBot="1" x14ac:dyDescent="0.25">
      <c r="D96" s="137" t="str">
        <f>IF(COUNTIF(D93:D95,"A")&gt;=1,"C",IF(COUNTIF(D93:D95,"A")&gt;0,"P"," "))</f>
        <v xml:space="preserve"> </v>
      </c>
      <c r="E96" s="137" t="str">
        <f t="shared" ref="E96:R96" si="22">IF(COUNTIF(E93:E95,"A")&gt;=1,"C",IF(COUNTIF(E93:E95,"A")&gt;0,"P"," "))</f>
        <v xml:space="preserve"> </v>
      </c>
      <c r="F96" s="137" t="str">
        <f t="shared" si="22"/>
        <v xml:space="preserve"> </v>
      </c>
      <c r="G96" s="137" t="str">
        <f t="shared" si="22"/>
        <v xml:space="preserve"> </v>
      </c>
      <c r="H96" s="137" t="str">
        <f t="shared" si="22"/>
        <v xml:space="preserve"> </v>
      </c>
      <c r="I96" s="137" t="str">
        <f t="shared" si="22"/>
        <v xml:space="preserve"> </v>
      </c>
      <c r="J96" s="137" t="str">
        <f t="shared" si="22"/>
        <v xml:space="preserve"> </v>
      </c>
      <c r="K96" s="137" t="str">
        <f t="shared" si="22"/>
        <v xml:space="preserve"> </v>
      </c>
      <c r="L96" s="137" t="str">
        <f t="shared" si="22"/>
        <v xml:space="preserve"> </v>
      </c>
      <c r="M96" s="137" t="str">
        <f t="shared" si="22"/>
        <v xml:space="preserve"> </v>
      </c>
      <c r="N96" s="137" t="str">
        <f t="shared" si="22"/>
        <v xml:space="preserve"> </v>
      </c>
      <c r="O96" s="137" t="str">
        <f t="shared" si="22"/>
        <v xml:space="preserve"> </v>
      </c>
      <c r="P96" s="137" t="str">
        <f t="shared" si="22"/>
        <v xml:space="preserve"> </v>
      </c>
      <c r="Q96" s="137" t="str">
        <f t="shared" si="22"/>
        <v xml:space="preserve"> </v>
      </c>
      <c r="R96" s="137" t="str">
        <f t="shared" si="22"/>
        <v xml:space="preserve"> </v>
      </c>
    </row>
    <row r="97" spans="2:18" ht="13.5" thickBot="1" x14ac:dyDescent="0.25">
      <c r="C97" s="83" t="s">
        <v>31</v>
      </c>
      <c r="D97" s="104" t="str">
        <f>IF(COUNTIF(D80:D96,"C")&gt;4,"C",IF(COUNTIF(D80:D96,"C")&gt;0,"P"," "))</f>
        <v xml:space="preserve"> </v>
      </c>
      <c r="E97" s="104" t="str">
        <f t="shared" ref="E97:R97" si="23">IF(COUNTIF(E80:E96,"C")&gt;4,"C",IF(COUNTIF(E80:E96,"C")&gt;0,"P"," "))</f>
        <v xml:space="preserve"> </v>
      </c>
      <c r="F97" s="104" t="str">
        <f t="shared" si="23"/>
        <v xml:space="preserve"> </v>
      </c>
      <c r="G97" s="104" t="str">
        <f t="shared" si="23"/>
        <v xml:space="preserve"> </v>
      </c>
      <c r="H97" s="104" t="str">
        <f t="shared" si="23"/>
        <v xml:space="preserve"> </v>
      </c>
      <c r="I97" s="104" t="str">
        <f t="shared" si="23"/>
        <v xml:space="preserve"> </v>
      </c>
      <c r="J97" s="104" t="str">
        <f t="shared" si="23"/>
        <v xml:space="preserve"> </v>
      </c>
      <c r="K97" s="104" t="str">
        <f t="shared" si="23"/>
        <v xml:space="preserve"> </v>
      </c>
      <c r="L97" s="104" t="str">
        <f t="shared" si="23"/>
        <v xml:space="preserve"> </v>
      </c>
      <c r="M97" s="104" t="str">
        <f t="shared" si="23"/>
        <v xml:space="preserve"> </v>
      </c>
      <c r="N97" s="104" t="str">
        <f t="shared" si="23"/>
        <v xml:space="preserve"> </v>
      </c>
      <c r="O97" s="104" t="str">
        <f t="shared" si="23"/>
        <v xml:space="preserve"> </v>
      </c>
      <c r="P97" s="104" t="str">
        <f t="shared" si="23"/>
        <v xml:space="preserve"> </v>
      </c>
      <c r="Q97" s="104" t="str">
        <f t="shared" si="23"/>
        <v xml:space="preserve"> </v>
      </c>
      <c r="R97" s="104" t="str">
        <f t="shared" si="23"/>
        <v xml:space="preserve"> </v>
      </c>
    </row>
    <row r="98" spans="2:18" ht="15" x14ac:dyDescent="0.25">
      <c r="B98" s="135" t="s">
        <v>270</v>
      </c>
    </row>
    <row r="99" spans="2:18" x14ac:dyDescent="0.2">
      <c r="B99" s="3">
        <v>1</v>
      </c>
      <c r="C99" s="410" t="s">
        <v>707</v>
      </c>
    </row>
    <row r="100" spans="2:18" x14ac:dyDescent="0.2">
      <c r="B100" s="136"/>
      <c r="C100" s="233" t="s">
        <v>708</v>
      </c>
      <c r="D100" s="149"/>
      <c r="E100" s="10"/>
      <c r="F100" s="10"/>
      <c r="G100" s="10"/>
      <c r="H100" s="10"/>
      <c r="I100" s="10"/>
      <c r="J100" s="10"/>
      <c r="K100" s="10"/>
      <c r="L100" s="10"/>
      <c r="M100" s="10"/>
      <c r="N100" s="10"/>
      <c r="O100" s="10"/>
      <c r="P100" s="10"/>
      <c r="Q100" s="10"/>
      <c r="R100" s="10"/>
    </row>
    <row r="101" spans="2:18" x14ac:dyDescent="0.2">
      <c r="B101" s="136"/>
      <c r="C101" s="233" t="s">
        <v>709</v>
      </c>
      <c r="D101" s="10"/>
      <c r="E101" s="10"/>
      <c r="F101" s="10"/>
      <c r="G101" s="10"/>
      <c r="H101" s="10"/>
      <c r="I101" s="10"/>
      <c r="J101" s="10"/>
      <c r="K101" s="10"/>
      <c r="L101" s="10"/>
      <c r="M101" s="10"/>
      <c r="N101" s="10"/>
      <c r="O101" s="10"/>
      <c r="P101" s="10"/>
      <c r="Q101" s="10"/>
      <c r="R101" s="10"/>
    </row>
    <row r="102" spans="2:18" x14ac:dyDescent="0.2">
      <c r="B102" s="136"/>
      <c r="C102" s="233" t="s">
        <v>710</v>
      </c>
      <c r="D102" s="10"/>
      <c r="E102" s="10"/>
      <c r="F102" s="10"/>
      <c r="G102" s="10"/>
      <c r="H102" s="10"/>
      <c r="I102" s="10"/>
      <c r="J102" s="10"/>
      <c r="K102" s="10"/>
      <c r="L102" s="10"/>
      <c r="M102" s="10"/>
      <c r="N102" s="10"/>
      <c r="O102" s="10"/>
      <c r="P102" s="10"/>
      <c r="Q102" s="10"/>
      <c r="R102" s="10"/>
    </row>
    <row r="103" spans="2:18" x14ac:dyDescent="0.2">
      <c r="B103" s="3">
        <v>2</v>
      </c>
      <c r="C103" s="394" t="s">
        <v>711</v>
      </c>
      <c r="D103" s="137" t="str">
        <f>IF(COUNTIF(D100:D102,"A")&gt;=1,"C",IF(COUNTIF(D100:D102,"A")&gt;0,"P"," "))</f>
        <v xml:space="preserve"> </v>
      </c>
      <c r="E103" s="137" t="str">
        <f t="shared" ref="E103:R103" si="24">IF(COUNTIF(E100:E102,"A")&gt;=1,"C",IF(COUNTIF(E100:E102,"A")&gt;0,"P"," "))</f>
        <v xml:space="preserve"> </v>
      </c>
      <c r="F103" s="137" t="str">
        <f t="shared" si="24"/>
        <v xml:space="preserve"> </v>
      </c>
      <c r="G103" s="137" t="str">
        <f t="shared" si="24"/>
        <v xml:space="preserve"> </v>
      </c>
      <c r="H103" s="137" t="str">
        <f t="shared" si="24"/>
        <v xml:space="preserve"> </v>
      </c>
      <c r="I103" s="137" t="str">
        <f t="shared" si="24"/>
        <v xml:space="preserve"> </v>
      </c>
      <c r="J103" s="137" t="str">
        <f t="shared" si="24"/>
        <v xml:space="preserve"> </v>
      </c>
      <c r="K103" s="137" t="str">
        <f t="shared" si="24"/>
        <v xml:space="preserve"> </v>
      </c>
      <c r="L103" s="137" t="str">
        <f t="shared" si="24"/>
        <v xml:space="preserve"> </v>
      </c>
      <c r="M103" s="137" t="str">
        <f t="shared" si="24"/>
        <v xml:space="preserve"> </v>
      </c>
      <c r="N103" s="137" t="str">
        <f t="shared" si="24"/>
        <v xml:space="preserve"> </v>
      </c>
      <c r="O103" s="137" t="str">
        <f t="shared" si="24"/>
        <v xml:space="preserve"> </v>
      </c>
      <c r="P103" s="137" t="str">
        <f t="shared" si="24"/>
        <v xml:space="preserve"> </v>
      </c>
      <c r="Q103" s="137" t="str">
        <f t="shared" si="24"/>
        <v xml:space="preserve"> </v>
      </c>
      <c r="R103" s="137" t="str">
        <f t="shared" si="24"/>
        <v xml:space="preserve"> </v>
      </c>
    </row>
    <row r="104" spans="2:18" x14ac:dyDescent="0.2">
      <c r="B104" s="138"/>
      <c r="C104" s="233" t="s">
        <v>712</v>
      </c>
      <c r="D104" s="149"/>
      <c r="E104" s="10"/>
      <c r="F104" s="10"/>
      <c r="G104" s="10"/>
      <c r="H104" s="10"/>
      <c r="I104" s="10"/>
      <c r="J104" s="10"/>
      <c r="K104" s="10"/>
      <c r="L104" s="10"/>
      <c r="M104" s="10"/>
      <c r="N104" s="10"/>
      <c r="O104" s="10"/>
      <c r="P104" s="10"/>
      <c r="Q104" s="10"/>
      <c r="R104" s="10"/>
    </row>
    <row r="105" spans="2:18" x14ac:dyDescent="0.2">
      <c r="B105" s="138"/>
      <c r="C105" s="233" t="s">
        <v>713</v>
      </c>
      <c r="D105" s="10"/>
      <c r="E105" s="10"/>
      <c r="F105" s="10"/>
      <c r="G105" s="10"/>
      <c r="H105" s="10"/>
      <c r="I105" s="10"/>
      <c r="J105" s="10"/>
      <c r="K105" s="10"/>
      <c r="L105" s="10"/>
      <c r="M105" s="10"/>
      <c r="N105" s="10"/>
      <c r="O105" s="10"/>
      <c r="P105" s="10"/>
      <c r="Q105" s="10"/>
      <c r="R105" s="10"/>
    </row>
    <row r="106" spans="2:18" x14ac:dyDescent="0.2">
      <c r="B106" s="138"/>
      <c r="C106" s="233" t="s">
        <v>714</v>
      </c>
      <c r="D106" s="10"/>
      <c r="E106" s="10"/>
      <c r="F106" s="10"/>
      <c r="G106" s="10"/>
      <c r="H106" s="10"/>
      <c r="I106" s="10"/>
      <c r="J106" s="10"/>
      <c r="K106" s="10"/>
      <c r="L106" s="10"/>
      <c r="M106" s="10"/>
      <c r="N106" s="10"/>
      <c r="O106" s="10"/>
      <c r="P106" s="10"/>
      <c r="Q106" s="10"/>
      <c r="R106" s="10"/>
    </row>
    <row r="107" spans="2:18" x14ac:dyDescent="0.2">
      <c r="B107" s="3">
        <v>3</v>
      </c>
      <c r="C107" s="394" t="s">
        <v>715</v>
      </c>
      <c r="D107" s="137" t="str">
        <f>IF(COUNTIF(D104:D106,"A")&gt;=1,"C",IF(COUNTIF(D104:D106,"A")&gt;0,"P"," "))</f>
        <v xml:space="preserve"> </v>
      </c>
      <c r="E107" s="137" t="str">
        <f t="shared" ref="E107:R107" si="25">IF(COUNTIF(E104:E106,"A")&gt;=1,"C",IF(COUNTIF(E104:E106,"A")&gt;0,"P"," "))</f>
        <v xml:space="preserve"> </v>
      </c>
      <c r="F107" s="137" t="str">
        <f t="shared" si="25"/>
        <v xml:space="preserve"> </v>
      </c>
      <c r="G107" s="137" t="str">
        <f t="shared" si="25"/>
        <v xml:space="preserve"> </v>
      </c>
      <c r="H107" s="137" t="str">
        <f t="shared" si="25"/>
        <v xml:space="preserve"> </v>
      </c>
      <c r="I107" s="137" t="str">
        <f t="shared" si="25"/>
        <v xml:space="preserve"> </v>
      </c>
      <c r="J107" s="137" t="str">
        <f t="shared" si="25"/>
        <v xml:space="preserve"> </v>
      </c>
      <c r="K107" s="137" t="str">
        <f t="shared" si="25"/>
        <v xml:space="preserve"> </v>
      </c>
      <c r="L107" s="137" t="str">
        <f t="shared" si="25"/>
        <v xml:space="preserve"> </v>
      </c>
      <c r="M107" s="137" t="str">
        <f t="shared" si="25"/>
        <v xml:space="preserve"> </v>
      </c>
      <c r="N107" s="137" t="str">
        <f t="shared" si="25"/>
        <v xml:space="preserve"> </v>
      </c>
      <c r="O107" s="137" t="str">
        <f t="shared" si="25"/>
        <v xml:space="preserve"> </v>
      </c>
      <c r="P107" s="137" t="str">
        <f t="shared" si="25"/>
        <v xml:space="preserve"> </v>
      </c>
      <c r="Q107" s="137" t="str">
        <f t="shared" si="25"/>
        <v xml:space="preserve"> </v>
      </c>
      <c r="R107" s="137" t="str">
        <f t="shared" si="25"/>
        <v xml:space="preserve"> </v>
      </c>
    </row>
    <row r="108" spans="2:18" x14ac:dyDescent="0.2">
      <c r="B108" s="138"/>
      <c r="C108" s="233" t="s">
        <v>716</v>
      </c>
      <c r="D108" s="149"/>
      <c r="E108" s="10"/>
      <c r="F108" s="10"/>
      <c r="G108" s="10"/>
      <c r="H108" s="10"/>
      <c r="I108" s="10"/>
      <c r="J108" s="10"/>
      <c r="K108" s="10"/>
      <c r="L108" s="10"/>
      <c r="M108" s="10"/>
      <c r="N108" s="10"/>
      <c r="O108" s="10"/>
      <c r="P108" s="10"/>
      <c r="Q108" s="10"/>
      <c r="R108" s="10"/>
    </row>
    <row r="109" spans="2:18" x14ac:dyDescent="0.2">
      <c r="B109" s="138"/>
      <c r="C109" s="233" t="s">
        <v>717</v>
      </c>
      <c r="D109" s="10"/>
      <c r="E109" s="10"/>
      <c r="F109" s="10"/>
      <c r="G109" s="10"/>
      <c r="H109" s="10"/>
      <c r="I109" s="10"/>
      <c r="J109" s="10"/>
      <c r="K109" s="10"/>
      <c r="L109" s="10"/>
      <c r="M109" s="10"/>
      <c r="N109" s="10"/>
      <c r="O109" s="10"/>
      <c r="P109" s="10"/>
      <c r="Q109" s="10"/>
      <c r="R109" s="10"/>
    </row>
    <row r="110" spans="2:18" x14ac:dyDescent="0.2">
      <c r="B110" s="138"/>
      <c r="C110" s="233" t="s">
        <v>718</v>
      </c>
      <c r="D110" s="10"/>
      <c r="E110" s="10"/>
      <c r="F110" s="10"/>
      <c r="G110" s="10"/>
      <c r="H110" s="10"/>
      <c r="I110" s="10"/>
      <c r="J110" s="10"/>
      <c r="K110" s="10"/>
      <c r="L110" s="10"/>
      <c r="M110" s="10"/>
      <c r="N110" s="10"/>
      <c r="O110" s="10"/>
      <c r="P110" s="10"/>
      <c r="Q110" s="10"/>
      <c r="R110" s="10"/>
    </row>
    <row r="111" spans="2:18" x14ac:dyDescent="0.2">
      <c r="B111" s="3">
        <v>4</v>
      </c>
      <c r="C111" s="394" t="s">
        <v>719</v>
      </c>
      <c r="D111" s="137" t="str">
        <f>IF(COUNTIF(D108:D110,"A")&gt;=1,"C",IF(COUNTIF(D108:D110,"A")&gt;0,"P"," "))</f>
        <v xml:space="preserve"> </v>
      </c>
      <c r="E111" s="137" t="str">
        <f t="shared" ref="E111:R111" si="26">IF(COUNTIF(E108:E110,"A")&gt;=1,"C",IF(COUNTIF(E108:E110,"A")&gt;0,"P"," "))</f>
        <v xml:space="preserve"> </v>
      </c>
      <c r="F111" s="137" t="str">
        <f t="shared" si="26"/>
        <v xml:space="preserve"> </v>
      </c>
      <c r="G111" s="137" t="str">
        <f t="shared" si="26"/>
        <v xml:space="preserve"> </v>
      </c>
      <c r="H111" s="137" t="str">
        <f t="shared" si="26"/>
        <v xml:space="preserve"> </v>
      </c>
      <c r="I111" s="137" t="str">
        <f t="shared" si="26"/>
        <v xml:space="preserve"> </v>
      </c>
      <c r="J111" s="137" t="str">
        <f t="shared" si="26"/>
        <v xml:space="preserve"> </v>
      </c>
      <c r="K111" s="137" t="str">
        <f t="shared" si="26"/>
        <v xml:space="preserve"> </v>
      </c>
      <c r="L111" s="137" t="str">
        <f t="shared" si="26"/>
        <v xml:space="preserve"> </v>
      </c>
      <c r="M111" s="137" t="str">
        <f t="shared" si="26"/>
        <v xml:space="preserve"> </v>
      </c>
      <c r="N111" s="137" t="str">
        <f t="shared" si="26"/>
        <v xml:space="preserve"> </v>
      </c>
      <c r="O111" s="137" t="str">
        <f t="shared" si="26"/>
        <v xml:space="preserve"> </v>
      </c>
      <c r="P111" s="137" t="str">
        <f t="shared" si="26"/>
        <v xml:space="preserve"> </v>
      </c>
      <c r="Q111" s="137" t="str">
        <f t="shared" si="26"/>
        <v xml:space="preserve"> </v>
      </c>
      <c r="R111" s="137" t="str">
        <f t="shared" si="26"/>
        <v xml:space="preserve"> </v>
      </c>
    </row>
    <row r="112" spans="2:18" x14ac:dyDescent="0.2">
      <c r="B112" s="138"/>
      <c r="C112" s="233" t="s">
        <v>720</v>
      </c>
      <c r="D112" s="149"/>
      <c r="E112" s="10"/>
      <c r="F112" s="10"/>
      <c r="G112" s="10"/>
      <c r="H112" s="10"/>
      <c r="I112" s="10"/>
      <c r="J112" s="10"/>
      <c r="K112" s="10"/>
      <c r="L112" s="10"/>
      <c r="M112" s="10"/>
      <c r="N112" s="10"/>
      <c r="O112" s="10"/>
      <c r="P112" s="10"/>
      <c r="Q112" s="10"/>
      <c r="R112" s="10"/>
    </row>
    <row r="113" spans="1:18" x14ac:dyDescent="0.2">
      <c r="B113" s="138"/>
      <c r="C113" s="233" t="s">
        <v>721</v>
      </c>
      <c r="D113" s="10"/>
      <c r="E113" s="10"/>
      <c r="F113" s="10"/>
      <c r="G113" s="10"/>
      <c r="H113" s="10"/>
      <c r="I113" s="10"/>
      <c r="J113" s="10"/>
      <c r="K113" s="10"/>
      <c r="L113" s="10"/>
      <c r="M113" s="10"/>
      <c r="N113" s="10"/>
      <c r="O113" s="10"/>
      <c r="P113" s="10"/>
      <c r="Q113" s="10"/>
      <c r="R113" s="10"/>
    </row>
    <row r="114" spans="1:18" x14ac:dyDescent="0.2">
      <c r="B114" s="138"/>
      <c r="C114" s="233" t="s">
        <v>722</v>
      </c>
      <c r="D114" s="10"/>
      <c r="E114" s="10"/>
      <c r="F114" s="10"/>
      <c r="G114" s="10"/>
      <c r="H114" s="10"/>
      <c r="I114" s="10"/>
      <c r="J114" s="10"/>
      <c r="K114" s="10"/>
      <c r="L114" s="10"/>
      <c r="M114" s="10"/>
      <c r="N114" s="10"/>
      <c r="O114" s="10"/>
      <c r="P114" s="10"/>
      <c r="Q114" s="10"/>
      <c r="R114" s="10"/>
    </row>
    <row r="115" spans="1:18" x14ac:dyDescent="0.2">
      <c r="B115" s="3">
        <v>5</v>
      </c>
      <c r="C115" s="394" t="s">
        <v>723</v>
      </c>
      <c r="D115" s="137" t="str">
        <f>IF(COUNTIF(D112:D114,"A")&gt;=1,"C",IF(COUNTIF(D112:D114,"A")&gt;0,"P"," "))</f>
        <v xml:space="preserve"> </v>
      </c>
      <c r="E115" s="137" t="str">
        <f t="shared" ref="E115:R115" si="27">IF(COUNTIF(E112:E114,"A")&gt;=1,"C",IF(COUNTIF(E112:E114,"A")&gt;0,"P"," "))</f>
        <v xml:space="preserve"> </v>
      </c>
      <c r="F115" s="137" t="str">
        <f t="shared" si="27"/>
        <v xml:space="preserve"> </v>
      </c>
      <c r="G115" s="137" t="str">
        <f t="shared" si="27"/>
        <v xml:space="preserve"> </v>
      </c>
      <c r="H115" s="137" t="str">
        <f t="shared" si="27"/>
        <v xml:space="preserve"> </v>
      </c>
      <c r="I115" s="137" t="str">
        <f t="shared" si="27"/>
        <v xml:space="preserve"> </v>
      </c>
      <c r="J115" s="137" t="str">
        <f t="shared" si="27"/>
        <v xml:space="preserve"> </v>
      </c>
      <c r="K115" s="137" t="str">
        <f t="shared" si="27"/>
        <v xml:space="preserve"> </v>
      </c>
      <c r="L115" s="137" t="str">
        <f t="shared" si="27"/>
        <v xml:space="preserve"> </v>
      </c>
      <c r="M115" s="137" t="str">
        <f t="shared" si="27"/>
        <v xml:space="preserve"> </v>
      </c>
      <c r="N115" s="137" t="str">
        <f t="shared" si="27"/>
        <v xml:space="preserve"> </v>
      </c>
      <c r="O115" s="137" t="str">
        <f t="shared" si="27"/>
        <v xml:space="preserve"> </v>
      </c>
      <c r="P115" s="137" t="str">
        <f t="shared" si="27"/>
        <v xml:space="preserve"> </v>
      </c>
      <c r="Q115" s="137" t="str">
        <f t="shared" si="27"/>
        <v xml:space="preserve"> </v>
      </c>
      <c r="R115" s="137" t="str">
        <f t="shared" si="27"/>
        <v xml:space="preserve"> </v>
      </c>
    </row>
    <row r="116" spans="1:18" x14ac:dyDescent="0.2">
      <c r="B116" s="138"/>
      <c r="C116" s="233" t="s">
        <v>640</v>
      </c>
      <c r="D116" s="149"/>
      <c r="E116" s="10"/>
      <c r="F116" s="10"/>
      <c r="G116" s="10"/>
      <c r="H116" s="10"/>
      <c r="I116" s="10"/>
      <c r="J116" s="10"/>
      <c r="K116" s="10"/>
      <c r="L116" s="10"/>
      <c r="M116" s="10"/>
      <c r="N116" s="10"/>
      <c r="O116" s="10"/>
      <c r="P116" s="10"/>
      <c r="Q116" s="10"/>
      <c r="R116" s="10"/>
    </row>
    <row r="117" spans="1:18" x14ac:dyDescent="0.2">
      <c r="B117" s="138"/>
      <c r="C117" s="233" t="s">
        <v>724</v>
      </c>
      <c r="D117" s="10"/>
      <c r="E117" s="10"/>
      <c r="F117" s="10"/>
      <c r="G117" s="10"/>
      <c r="H117" s="10"/>
      <c r="I117" s="10"/>
      <c r="J117" s="10"/>
      <c r="K117" s="10"/>
      <c r="L117" s="10"/>
      <c r="M117" s="10"/>
      <c r="N117" s="10"/>
      <c r="O117" s="10"/>
      <c r="P117" s="10"/>
      <c r="Q117" s="10"/>
      <c r="R117" s="10"/>
    </row>
    <row r="118" spans="1:18" x14ac:dyDescent="0.2">
      <c r="B118" s="138"/>
      <c r="C118" s="233" t="s">
        <v>642</v>
      </c>
      <c r="D118" s="10"/>
      <c r="E118" s="10"/>
      <c r="F118" s="10"/>
      <c r="G118" s="10"/>
      <c r="H118" s="10"/>
      <c r="I118" s="10"/>
      <c r="J118" s="10"/>
      <c r="K118" s="10"/>
      <c r="L118" s="10"/>
      <c r="M118" s="10"/>
      <c r="N118" s="10"/>
      <c r="O118" s="10"/>
      <c r="P118" s="10"/>
      <c r="Q118" s="10"/>
      <c r="R118" s="10"/>
    </row>
    <row r="119" spans="1:18" ht="1.5" customHeight="1" thickBot="1" x14ac:dyDescent="0.25">
      <c r="D119" s="137" t="str">
        <f>IF(COUNTIF(D116:D118,"A")&gt;=1,"C",IF(COUNTIF(D116:D118,"A")&gt;0,"P"," "))</f>
        <v xml:space="preserve"> </v>
      </c>
      <c r="E119" s="137" t="str">
        <f t="shared" ref="E119:R119" si="28">IF(COUNTIF(E116:E118,"A")&gt;=1,"C",IF(COUNTIF(E116:E118,"A")&gt;0,"P"," "))</f>
        <v xml:space="preserve"> </v>
      </c>
      <c r="F119" s="137" t="str">
        <f t="shared" si="28"/>
        <v xml:space="preserve"> </v>
      </c>
      <c r="G119" s="137" t="str">
        <f t="shared" si="28"/>
        <v xml:space="preserve"> </v>
      </c>
      <c r="H119" s="137" t="str">
        <f t="shared" si="28"/>
        <v xml:space="preserve"> </v>
      </c>
      <c r="I119" s="137" t="str">
        <f t="shared" si="28"/>
        <v xml:space="preserve"> </v>
      </c>
      <c r="J119" s="137" t="str">
        <f t="shared" si="28"/>
        <v xml:space="preserve"> </v>
      </c>
      <c r="K119" s="137" t="str">
        <f t="shared" si="28"/>
        <v xml:space="preserve"> </v>
      </c>
      <c r="L119" s="137" t="str">
        <f t="shared" si="28"/>
        <v xml:space="preserve"> </v>
      </c>
      <c r="M119" s="137" t="str">
        <f t="shared" si="28"/>
        <v xml:space="preserve"> </v>
      </c>
      <c r="N119" s="137" t="str">
        <f t="shared" si="28"/>
        <v xml:space="preserve"> </v>
      </c>
      <c r="O119" s="137" t="str">
        <f t="shared" si="28"/>
        <v xml:space="preserve"> </v>
      </c>
      <c r="P119" s="137" t="str">
        <f t="shared" si="28"/>
        <v xml:space="preserve"> </v>
      </c>
      <c r="Q119" s="137" t="str">
        <f t="shared" si="28"/>
        <v xml:space="preserve"> </v>
      </c>
      <c r="R119" s="137" t="str">
        <f t="shared" si="28"/>
        <v xml:space="preserve"> </v>
      </c>
    </row>
    <row r="120" spans="1:18" ht="13.5" thickBot="1" x14ac:dyDescent="0.25">
      <c r="C120" s="83" t="s">
        <v>31</v>
      </c>
      <c r="D120" s="104" t="str">
        <f>IF(COUNTIF(D103:D119,"C")&gt;4,"C",IF(COUNTIF(D103:D119,"C")&gt;0,"P"," "))</f>
        <v xml:space="preserve"> </v>
      </c>
      <c r="E120" s="104" t="str">
        <f t="shared" ref="E120:R120" si="29">IF(COUNTIF(E103:E119,"C")&gt;4,"C",IF(COUNTIF(E103:E119,"C")&gt;0,"P"," "))</f>
        <v xml:space="preserve"> </v>
      </c>
      <c r="F120" s="104" t="str">
        <f t="shared" si="29"/>
        <v xml:space="preserve"> </v>
      </c>
      <c r="G120" s="104" t="str">
        <f t="shared" si="29"/>
        <v xml:space="preserve"> </v>
      </c>
      <c r="H120" s="104" t="str">
        <f t="shared" si="29"/>
        <v xml:space="preserve"> </v>
      </c>
      <c r="I120" s="104" t="str">
        <f t="shared" si="29"/>
        <v xml:space="preserve"> </v>
      </c>
      <c r="J120" s="104" t="str">
        <f t="shared" si="29"/>
        <v xml:space="preserve"> </v>
      </c>
      <c r="K120" s="104" t="str">
        <f t="shared" si="29"/>
        <v xml:space="preserve"> </v>
      </c>
      <c r="L120" s="104" t="str">
        <f t="shared" si="29"/>
        <v xml:space="preserve"> </v>
      </c>
      <c r="M120" s="104" t="str">
        <f t="shared" si="29"/>
        <v xml:space="preserve"> </v>
      </c>
      <c r="N120" s="104" t="str">
        <f t="shared" si="29"/>
        <v xml:space="preserve"> </v>
      </c>
      <c r="O120" s="104" t="str">
        <f t="shared" si="29"/>
        <v xml:space="preserve"> </v>
      </c>
      <c r="P120" s="104" t="str">
        <f t="shared" si="29"/>
        <v xml:space="preserve"> </v>
      </c>
      <c r="Q120" s="104" t="str">
        <f t="shared" si="29"/>
        <v xml:space="preserve"> </v>
      </c>
      <c r="R120" s="104" t="str">
        <f t="shared" si="29"/>
        <v xml:space="preserve"> </v>
      </c>
    </row>
    <row r="121" spans="1:18" ht="18" x14ac:dyDescent="0.2">
      <c r="A121" s="529" t="s">
        <v>26</v>
      </c>
      <c r="B121" s="530"/>
      <c r="C121" s="530"/>
      <c r="D121" s="530"/>
      <c r="E121" s="530"/>
      <c r="F121" s="530"/>
      <c r="G121" s="530"/>
      <c r="H121" s="530"/>
      <c r="I121" s="530"/>
      <c r="J121" s="530"/>
      <c r="K121" s="530"/>
      <c r="L121" s="530"/>
      <c r="M121" s="530"/>
      <c r="N121" s="530"/>
      <c r="O121" s="530"/>
      <c r="P121" s="530"/>
      <c r="Q121" s="530"/>
      <c r="R121" s="530"/>
    </row>
    <row r="122" spans="1:18" ht="15" x14ac:dyDescent="0.25">
      <c r="B122" s="135" t="s">
        <v>271</v>
      </c>
    </row>
    <row r="123" spans="1:18" x14ac:dyDescent="0.2">
      <c r="B123" s="3">
        <v>1</v>
      </c>
      <c r="C123" s="404" t="s">
        <v>530</v>
      </c>
    </row>
    <row r="124" spans="1:18" x14ac:dyDescent="0.2">
      <c r="B124" s="136"/>
      <c r="C124" s="233" t="s">
        <v>531</v>
      </c>
      <c r="D124" s="10"/>
      <c r="E124" s="10"/>
      <c r="F124" s="10"/>
      <c r="G124" s="10"/>
      <c r="H124" s="10"/>
      <c r="I124" s="10"/>
      <c r="J124" s="10"/>
      <c r="K124" s="10"/>
      <c r="L124" s="10"/>
      <c r="M124" s="10"/>
      <c r="N124" s="10"/>
      <c r="O124" s="10"/>
      <c r="P124" s="10"/>
      <c r="Q124" s="10"/>
      <c r="R124" s="10"/>
    </row>
    <row r="125" spans="1:18" x14ac:dyDescent="0.2">
      <c r="B125" s="136"/>
      <c r="C125" s="233" t="s">
        <v>532</v>
      </c>
      <c r="D125" s="10"/>
      <c r="E125" s="10"/>
      <c r="F125" s="10"/>
      <c r="G125" s="10"/>
      <c r="H125" s="10"/>
      <c r="I125" s="10"/>
      <c r="J125" s="10"/>
      <c r="K125" s="10"/>
      <c r="L125" s="10"/>
      <c r="M125" s="10"/>
      <c r="N125" s="10"/>
      <c r="O125" s="10"/>
      <c r="P125" s="10"/>
      <c r="Q125" s="10"/>
      <c r="R125" s="10"/>
    </row>
    <row r="126" spans="1:18" x14ac:dyDescent="0.2">
      <c r="B126" s="136"/>
      <c r="C126" s="233" t="s">
        <v>533</v>
      </c>
      <c r="D126" s="10"/>
      <c r="E126" s="10"/>
      <c r="F126" s="10"/>
      <c r="G126" s="10"/>
      <c r="H126" s="10"/>
      <c r="I126" s="10"/>
      <c r="J126" s="10"/>
      <c r="K126" s="10"/>
      <c r="L126" s="10"/>
      <c r="M126" s="10"/>
      <c r="N126" s="10"/>
      <c r="O126" s="10"/>
      <c r="P126" s="10"/>
      <c r="Q126" s="10"/>
      <c r="R126" s="10"/>
    </row>
    <row r="127" spans="1:18" x14ac:dyDescent="0.2">
      <c r="B127" s="3">
        <v>2</v>
      </c>
      <c r="C127" s="394" t="s">
        <v>534</v>
      </c>
      <c r="D127" s="137" t="str">
        <f>IF(COUNTIF(D124:D126,"A")&gt;=1,"C",IF(COUNTIF(D124:D126,"A")&gt;0,"P"," "))</f>
        <v xml:space="preserve"> </v>
      </c>
      <c r="E127" s="137" t="str">
        <f t="shared" ref="E127:R127" si="30">IF(COUNTIF(E124:E126,"A")&gt;=1,"C",IF(COUNTIF(E124:E126,"A")&gt;0,"P"," "))</f>
        <v xml:space="preserve"> </v>
      </c>
      <c r="F127" s="137" t="str">
        <f t="shared" si="30"/>
        <v xml:space="preserve"> </v>
      </c>
      <c r="G127" s="137" t="str">
        <f t="shared" si="30"/>
        <v xml:space="preserve"> </v>
      </c>
      <c r="H127" s="137" t="str">
        <f t="shared" si="30"/>
        <v xml:space="preserve"> </v>
      </c>
      <c r="I127" s="137" t="str">
        <f t="shared" si="30"/>
        <v xml:space="preserve"> </v>
      </c>
      <c r="J127" s="137" t="str">
        <f t="shared" si="30"/>
        <v xml:space="preserve"> </v>
      </c>
      <c r="K127" s="137" t="str">
        <f t="shared" si="30"/>
        <v xml:space="preserve"> </v>
      </c>
      <c r="L127" s="137" t="str">
        <f t="shared" si="30"/>
        <v xml:space="preserve"> </v>
      </c>
      <c r="M127" s="137" t="str">
        <f t="shared" si="30"/>
        <v xml:space="preserve"> </v>
      </c>
      <c r="N127" s="137" t="str">
        <f t="shared" si="30"/>
        <v xml:space="preserve"> </v>
      </c>
      <c r="O127" s="137" t="str">
        <f t="shared" si="30"/>
        <v xml:space="preserve"> </v>
      </c>
      <c r="P127" s="137" t="str">
        <f t="shared" si="30"/>
        <v xml:space="preserve"> </v>
      </c>
      <c r="Q127" s="137" t="str">
        <f t="shared" si="30"/>
        <v xml:space="preserve"> </v>
      </c>
      <c r="R127" s="137" t="str">
        <f t="shared" si="30"/>
        <v xml:space="preserve"> </v>
      </c>
    </row>
    <row r="128" spans="1:18" x14ac:dyDescent="0.2">
      <c r="B128" s="138"/>
      <c r="C128" s="233" t="s">
        <v>535</v>
      </c>
      <c r="D128" s="10"/>
      <c r="E128" s="10"/>
      <c r="F128" s="10"/>
      <c r="G128" s="10"/>
      <c r="H128" s="10"/>
      <c r="I128" s="10"/>
      <c r="J128" s="10"/>
      <c r="K128" s="10"/>
      <c r="L128" s="10"/>
      <c r="M128" s="10"/>
      <c r="N128" s="10"/>
      <c r="O128" s="10"/>
      <c r="P128" s="10"/>
      <c r="Q128" s="10"/>
      <c r="R128" s="10"/>
    </row>
    <row r="129" spans="2:18" x14ac:dyDescent="0.2">
      <c r="B129" s="138"/>
      <c r="C129" s="233" t="s">
        <v>536</v>
      </c>
      <c r="D129" s="10"/>
      <c r="E129" s="10"/>
      <c r="F129" s="10"/>
      <c r="G129" s="10"/>
      <c r="H129" s="10"/>
      <c r="I129" s="10"/>
      <c r="J129" s="10"/>
      <c r="K129" s="10"/>
      <c r="L129" s="10"/>
      <c r="M129" s="10"/>
      <c r="N129" s="10"/>
      <c r="O129" s="10"/>
      <c r="P129" s="10"/>
      <c r="Q129" s="10"/>
      <c r="R129" s="10"/>
    </row>
    <row r="130" spans="2:18" x14ac:dyDescent="0.2">
      <c r="B130" s="138"/>
      <c r="C130" s="233" t="s">
        <v>537</v>
      </c>
      <c r="D130" s="10"/>
      <c r="E130" s="10"/>
      <c r="F130" s="10"/>
      <c r="G130" s="10"/>
      <c r="H130" s="10"/>
      <c r="I130" s="10"/>
      <c r="J130" s="10"/>
      <c r="K130" s="10"/>
      <c r="L130" s="10"/>
      <c r="M130" s="10"/>
      <c r="N130" s="10"/>
      <c r="O130" s="10"/>
      <c r="P130" s="10"/>
      <c r="Q130" s="10"/>
      <c r="R130" s="10"/>
    </row>
    <row r="131" spans="2:18" x14ac:dyDescent="0.2">
      <c r="B131" s="3">
        <v>3</v>
      </c>
      <c r="C131" s="394" t="s">
        <v>538</v>
      </c>
      <c r="D131" s="137" t="str">
        <f>IF(COUNTIF(D128:D130,"A")&gt;=1,"C",IF(COUNTIF(D128:D130,"A")&gt;0,"P"," "))</f>
        <v xml:space="preserve"> </v>
      </c>
      <c r="E131" s="137" t="str">
        <f t="shared" ref="E131:R131" si="31">IF(COUNTIF(E128:E130,"A")&gt;=1,"C",IF(COUNTIF(E128:E130,"A")&gt;0,"P"," "))</f>
        <v xml:space="preserve"> </v>
      </c>
      <c r="F131" s="137" t="str">
        <f t="shared" si="31"/>
        <v xml:space="preserve"> </v>
      </c>
      <c r="G131" s="137" t="str">
        <f t="shared" si="31"/>
        <v xml:space="preserve"> </v>
      </c>
      <c r="H131" s="137" t="str">
        <f t="shared" si="31"/>
        <v xml:space="preserve"> </v>
      </c>
      <c r="I131" s="137" t="str">
        <f t="shared" si="31"/>
        <v xml:space="preserve"> </v>
      </c>
      <c r="J131" s="137" t="str">
        <f t="shared" si="31"/>
        <v xml:space="preserve"> </v>
      </c>
      <c r="K131" s="137" t="str">
        <f t="shared" si="31"/>
        <v xml:space="preserve"> </v>
      </c>
      <c r="L131" s="137" t="str">
        <f t="shared" si="31"/>
        <v xml:space="preserve"> </v>
      </c>
      <c r="M131" s="137" t="str">
        <f t="shared" si="31"/>
        <v xml:space="preserve"> </v>
      </c>
      <c r="N131" s="137" t="str">
        <f t="shared" si="31"/>
        <v xml:space="preserve"> </v>
      </c>
      <c r="O131" s="137" t="str">
        <f t="shared" si="31"/>
        <v xml:space="preserve"> </v>
      </c>
      <c r="P131" s="137" t="str">
        <f t="shared" si="31"/>
        <v xml:space="preserve"> </v>
      </c>
      <c r="Q131" s="137" t="str">
        <f t="shared" si="31"/>
        <v xml:space="preserve"> </v>
      </c>
      <c r="R131" s="137" t="str">
        <f t="shared" si="31"/>
        <v xml:space="preserve"> </v>
      </c>
    </row>
    <row r="132" spans="2:18" x14ac:dyDescent="0.2">
      <c r="B132" s="138"/>
      <c r="C132" s="233" t="s">
        <v>539</v>
      </c>
      <c r="D132" s="10"/>
      <c r="E132" s="10"/>
      <c r="F132" s="10"/>
      <c r="G132" s="10"/>
      <c r="H132" s="10"/>
      <c r="I132" s="10"/>
      <c r="J132" s="10"/>
      <c r="K132" s="10"/>
      <c r="L132" s="10"/>
      <c r="M132" s="10"/>
      <c r="N132" s="10"/>
      <c r="O132" s="10"/>
      <c r="P132" s="10"/>
      <c r="Q132" s="10"/>
      <c r="R132" s="10"/>
    </row>
    <row r="133" spans="2:18" x14ac:dyDescent="0.2">
      <c r="B133" s="138"/>
      <c r="C133" s="233" t="s">
        <v>540</v>
      </c>
      <c r="D133" s="10" t="s">
        <v>864</v>
      </c>
      <c r="E133" s="10" t="s">
        <v>864</v>
      </c>
      <c r="F133" s="10" t="s">
        <v>864</v>
      </c>
      <c r="G133" s="10" t="s">
        <v>864</v>
      </c>
      <c r="H133" s="10" t="s">
        <v>864</v>
      </c>
      <c r="I133" s="10" t="s">
        <v>864</v>
      </c>
      <c r="J133" s="10"/>
      <c r="K133" s="10" t="s">
        <v>864</v>
      </c>
      <c r="L133" s="10"/>
      <c r="M133" s="10" t="s">
        <v>864</v>
      </c>
      <c r="N133" s="10"/>
      <c r="O133" s="10"/>
      <c r="P133" s="10"/>
      <c r="Q133" s="10"/>
      <c r="R133" s="10"/>
    </row>
    <row r="134" spans="2:18" x14ac:dyDescent="0.2">
      <c r="B134" s="138"/>
      <c r="C134" s="233" t="s">
        <v>541</v>
      </c>
      <c r="D134" s="10"/>
      <c r="E134" s="10"/>
      <c r="F134" s="10"/>
      <c r="G134" s="10"/>
      <c r="H134" s="10"/>
      <c r="I134" s="10"/>
      <c r="J134" s="10"/>
      <c r="K134" s="10"/>
      <c r="L134" s="10"/>
      <c r="M134" s="10"/>
      <c r="N134" s="10"/>
      <c r="O134" s="10"/>
      <c r="P134" s="10"/>
      <c r="Q134" s="10"/>
      <c r="R134" s="10"/>
    </row>
    <row r="135" spans="2:18" x14ac:dyDescent="0.2">
      <c r="B135" s="3">
        <v>4</v>
      </c>
      <c r="C135" s="394" t="s">
        <v>542</v>
      </c>
      <c r="D135" s="137" t="str">
        <f>IF(COUNTIF(D132:D134,"A")&gt;=1,"C",IF(COUNTIF(D132:D134,"A")&gt;0,"P"," "))</f>
        <v>C</v>
      </c>
      <c r="E135" s="137" t="str">
        <f t="shared" ref="E135:R135" si="32">IF(COUNTIF(E132:E134,"A")&gt;=1,"C",IF(COUNTIF(E132:E134,"A")&gt;0,"P"," "))</f>
        <v>C</v>
      </c>
      <c r="F135" s="137" t="str">
        <f t="shared" si="32"/>
        <v>C</v>
      </c>
      <c r="G135" s="137" t="str">
        <f t="shared" si="32"/>
        <v>C</v>
      </c>
      <c r="H135" s="137" t="str">
        <f t="shared" si="32"/>
        <v>C</v>
      </c>
      <c r="I135" s="137" t="str">
        <f t="shared" si="32"/>
        <v>C</v>
      </c>
      <c r="J135" s="137" t="str">
        <f t="shared" si="32"/>
        <v xml:space="preserve"> </v>
      </c>
      <c r="K135" s="137" t="str">
        <f t="shared" si="32"/>
        <v>C</v>
      </c>
      <c r="L135" s="137" t="str">
        <f t="shared" si="32"/>
        <v xml:space="preserve"> </v>
      </c>
      <c r="M135" s="137" t="str">
        <f t="shared" si="32"/>
        <v>C</v>
      </c>
      <c r="N135" s="137" t="str">
        <f t="shared" si="32"/>
        <v xml:space="preserve"> </v>
      </c>
      <c r="O135" s="137" t="str">
        <f t="shared" si="32"/>
        <v xml:space="preserve"> </v>
      </c>
      <c r="P135" s="137" t="str">
        <f t="shared" si="32"/>
        <v xml:space="preserve"> </v>
      </c>
      <c r="Q135" s="137" t="str">
        <f t="shared" si="32"/>
        <v xml:space="preserve"> </v>
      </c>
      <c r="R135" s="137" t="str">
        <f t="shared" si="32"/>
        <v xml:space="preserve"> </v>
      </c>
    </row>
    <row r="136" spans="2:18" x14ac:dyDescent="0.2">
      <c r="B136" s="138"/>
      <c r="C136" s="233" t="s">
        <v>543</v>
      </c>
      <c r="D136" s="10"/>
      <c r="E136" s="10"/>
      <c r="F136" s="10"/>
      <c r="G136" s="10"/>
      <c r="H136" s="10"/>
      <c r="I136" s="10"/>
      <c r="J136" s="10"/>
      <c r="K136" s="10"/>
      <c r="L136" s="10"/>
      <c r="M136" s="10"/>
      <c r="N136" s="10"/>
      <c r="O136" s="10"/>
      <c r="P136" s="10"/>
      <c r="Q136" s="10"/>
      <c r="R136" s="10"/>
    </row>
    <row r="137" spans="2:18" x14ac:dyDescent="0.2">
      <c r="B137" s="138"/>
      <c r="C137" s="233" t="s">
        <v>544</v>
      </c>
      <c r="D137" s="10"/>
      <c r="E137" s="10"/>
      <c r="F137" s="10"/>
      <c r="G137" s="10"/>
      <c r="H137" s="10"/>
      <c r="I137" s="10"/>
      <c r="J137" s="10"/>
      <c r="K137" s="10"/>
      <c r="L137" s="10"/>
      <c r="M137" s="10"/>
      <c r="N137" s="10"/>
      <c r="O137" s="10"/>
      <c r="P137" s="10"/>
      <c r="Q137" s="10"/>
      <c r="R137" s="10"/>
    </row>
    <row r="138" spans="2:18" x14ac:dyDescent="0.2">
      <c r="B138" s="138"/>
      <c r="C138" s="233" t="s">
        <v>545</v>
      </c>
      <c r="D138" s="10"/>
      <c r="E138" s="10"/>
      <c r="F138" s="10"/>
      <c r="G138" s="10"/>
      <c r="H138" s="10"/>
      <c r="I138" s="10"/>
      <c r="J138" s="10"/>
      <c r="K138" s="10"/>
      <c r="L138" s="10"/>
      <c r="M138" s="10"/>
      <c r="N138" s="10"/>
      <c r="O138" s="10"/>
      <c r="P138" s="10"/>
      <c r="Q138" s="10"/>
      <c r="R138" s="10"/>
    </row>
    <row r="139" spans="2:18" x14ac:dyDescent="0.2">
      <c r="B139" s="3">
        <v>5</v>
      </c>
      <c r="C139" s="394" t="s">
        <v>546</v>
      </c>
      <c r="D139" s="137" t="str">
        <f>IF(COUNTIF(D136:D138,"A")&gt;=1,"C",IF(COUNTIF(D136:D138,"A")&gt;0,"P"," "))</f>
        <v xml:space="preserve"> </v>
      </c>
      <c r="E139" s="137" t="str">
        <f t="shared" ref="E139:R139" si="33">IF(COUNTIF(E136:E138,"A")&gt;=1,"C",IF(COUNTIF(E136:E138,"A")&gt;0,"P"," "))</f>
        <v xml:space="preserve"> </v>
      </c>
      <c r="F139" s="137" t="str">
        <f t="shared" si="33"/>
        <v xml:space="preserve"> </v>
      </c>
      <c r="G139" s="137" t="str">
        <f t="shared" si="33"/>
        <v xml:space="preserve"> </v>
      </c>
      <c r="H139" s="137" t="str">
        <f t="shared" si="33"/>
        <v xml:space="preserve"> </v>
      </c>
      <c r="I139" s="137" t="str">
        <f t="shared" si="33"/>
        <v xml:space="preserve"> </v>
      </c>
      <c r="J139" s="137" t="str">
        <f t="shared" si="33"/>
        <v xml:space="preserve"> </v>
      </c>
      <c r="K139" s="137" t="str">
        <f t="shared" si="33"/>
        <v xml:space="preserve"> </v>
      </c>
      <c r="L139" s="137" t="str">
        <f t="shared" si="33"/>
        <v xml:space="preserve"> </v>
      </c>
      <c r="M139" s="137" t="str">
        <f t="shared" si="33"/>
        <v xml:space="preserve"> </v>
      </c>
      <c r="N139" s="137" t="str">
        <f t="shared" si="33"/>
        <v xml:space="preserve"> </v>
      </c>
      <c r="O139" s="137" t="str">
        <f t="shared" si="33"/>
        <v xml:space="preserve"> </v>
      </c>
      <c r="P139" s="137" t="str">
        <f t="shared" si="33"/>
        <v xml:space="preserve"> </v>
      </c>
      <c r="Q139" s="137" t="str">
        <f t="shared" si="33"/>
        <v xml:space="preserve"> </v>
      </c>
      <c r="R139" s="137" t="str">
        <f t="shared" si="33"/>
        <v xml:space="preserve"> </v>
      </c>
    </row>
    <row r="140" spans="2:18" x14ac:dyDescent="0.2">
      <c r="B140" s="138"/>
      <c r="C140" s="233" t="s">
        <v>547</v>
      </c>
      <c r="D140" s="10" t="s">
        <v>864</v>
      </c>
      <c r="E140" s="10" t="s">
        <v>864</v>
      </c>
      <c r="F140" s="10" t="s">
        <v>864</v>
      </c>
      <c r="G140" s="10" t="s">
        <v>864</v>
      </c>
      <c r="H140" s="10" t="s">
        <v>864</v>
      </c>
      <c r="I140" s="10" t="s">
        <v>864</v>
      </c>
      <c r="J140" s="10"/>
      <c r="K140" s="10" t="s">
        <v>864</v>
      </c>
      <c r="L140" s="10"/>
      <c r="M140" s="10" t="s">
        <v>864</v>
      </c>
      <c r="N140" s="10"/>
      <c r="O140" s="10"/>
      <c r="P140" s="10"/>
      <c r="Q140" s="10"/>
      <c r="R140" s="10"/>
    </row>
    <row r="141" spans="2:18" x14ac:dyDescent="0.2">
      <c r="B141" s="138"/>
      <c r="C141" s="233" t="s">
        <v>548</v>
      </c>
      <c r="D141" s="10"/>
      <c r="E141" s="10"/>
      <c r="F141" s="10"/>
      <c r="G141" s="10"/>
      <c r="H141" s="10"/>
      <c r="I141" s="10"/>
      <c r="J141" s="10"/>
      <c r="K141" s="10"/>
      <c r="L141" s="10"/>
      <c r="M141" s="10"/>
      <c r="N141" s="10"/>
      <c r="O141" s="10"/>
      <c r="P141" s="10"/>
      <c r="Q141" s="10"/>
      <c r="R141" s="10"/>
    </row>
    <row r="142" spans="2:18" x14ac:dyDescent="0.2">
      <c r="B142" s="138"/>
      <c r="C142" s="233" t="s">
        <v>549</v>
      </c>
      <c r="D142" s="10"/>
      <c r="E142" s="10"/>
      <c r="F142" s="10"/>
      <c r="G142" s="10"/>
      <c r="H142" s="10"/>
      <c r="I142" s="10"/>
      <c r="J142" s="10"/>
      <c r="K142" s="10"/>
      <c r="L142" s="10"/>
      <c r="M142" s="10"/>
      <c r="N142" s="10"/>
      <c r="O142" s="10"/>
      <c r="P142" s="10"/>
      <c r="Q142" s="10"/>
      <c r="R142" s="10"/>
    </row>
    <row r="143" spans="2:18" ht="1.5" customHeight="1" thickBot="1" x14ac:dyDescent="0.25">
      <c r="D143" s="137" t="str">
        <f>IF(COUNTIF(D140:D142,"A")&gt;=1,"C",IF(COUNTIF(D140:D142,"A")&gt;0,"P"," "))</f>
        <v>C</v>
      </c>
      <c r="E143" s="137" t="str">
        <f t="shared" ref="E143:R143" si="34">IF(COUNTIF(E140:E142,"A")&gt;=1,"C",IF(COUNTIF(E140:E142,"A")&gt;0,"P"," "))</f>
        <v>C</v>
      </c>
      <c r="F143" s="137" t="str">
        <f t="shared" si="34"/>
        <v>C</v>
      </c>
      <c r="G143" s="137" t="str">
        <f t="shared" si="34"/>
        <v>C</v>
      </c>
      <c r="H143" s="137" t="str">
        <f t="shared" si="34"/>
        <v>C</v>
      </c>
      <c r="I143" s="137" t="str">
        <f t="shared" si="34"/>
        <v>C</v>
      </c>
      <c r="J143" s="137" t="str">
        <f t="shared" si="34"/>
        <v xml:space="preserve"> </v>
      </c>
      <c r="K143" s="137" t="str">
        <f t="shared" si="34"/>
        <v>C</v>
      </c>
      <c r="L143" s="137" t="str">
        <f t="shared" si="34"/>
        <v xml:space="preserve"> </v>
      </c>
      <c r="M143" s="137" t="str">
        <f t="shared" si="34"/>
        <v>C</v>
      </c>
      <c r="N143" s="137" t="str">
        <f t="shared" si="34"/>
        <v xml:space="preserve"> </v>
      </c>
      <c r="O143" s="137" t="str">
        <f t="shared" si="34"/>
        <v xml:space="preserve"> </v>
      </c>
      <c r="P143" s="137" t="str">
        <f t="shared" si="34"/>
        <v xml:space="preserve"> </v>
      </c>
      <c r="Q143" s="137" t="str">
        <f t="shared" si="34"/>
        <v xml:space="preserve"> </v>
      </c>
      <c r="R143" s="137" t="str">
        <f t="shared" si="34"/>
        <v xml:space="preserve"> </v>
      </c>
    </row>
    <row r="144" spans="2:18" ht="13.5" thickBot="1" x14ac:dyDescent="0.25">
      <c r="C144" s="83" t="s">
        <v>31</v>
      </c>
      <c r="D144" s="104" t="str">
        <f>IF(COUNTIF(D127:D143,"C")&gt;4,"C",IF(COUNTIF(D127:D143,"C")&gt;0,"P"," "))</f>
        <v>P</v>
      </c>
      <c r="E144" s="104" t="str">
        <f t="shared" ref="E144:R144" si="35">IF(COUNTIF(E127:E143,"C")&gt;4,"C",IF(COUNTIF(E127:E143,"C")&gt;0,"P"," "))</f>
        <v>P</v>
      </c>
      <c r="F144" s="104" t="str">
        <f t="shared" si="35"/>
        <v>P</v>
      </c>
      <c r="G144" s="104" t="str">
        <f t="shared" si="35"/>
        <v>P</v>
      </c>
      <c r="H144" s="104" t="str">
        <f t="shared" si="35"/>
        <v>P</v>
      </c>
      <c r="I144" s="104" t="str">
        <f t="shared" si="35"/>
        <v>P</v>
      </c>
      <c r="J144" s="104" t="str">
        <f t="shared" si="35"/>
        <v xml:space="preserve"> </v>
      </c>
      <c r="K144" s="104" t="str">
        <f t="shared" si="35"/>
        <v>P</v>
      </c>
      <c r="L144" s="104" t="str">
        <f t="shared" si="35"/>
        <v xml:space="preserve"> </v>
      </c>
      <c r="M144" s="104" t="str">
        <f t="shared" si="35"/>
        <v>P</v>
      </c>
      <c r="N144" s="104" t="str">
        <f t="shared" si="35"/>
        <v xml:space="preserve"> </v>
      </c>
      <c r="O144" s="104" t="str">
        <f t="shared" si="35"/>
        <v xml:space="preserve"> </v>
      </c>
      <c r="P144" s="104" t="str">
        <f t="shared" si="35"/>
        <v xml:space="preserve"> </v>
      </c>
      <c r="Q144" s="104" t="str">
        <f t="shared" si="35"/>
        <v xml:space="preserve"> </v>
      </c>
      <c r="R144" s="104" t="str">
        <f t="shared" si="35"/>
        <v xml:space="preserve"> </v>
      </c>
    </row>
    <row r="145" spans="2:18" ht="15" x14ac:dyDescent="0.25">
      <c r="B145" s="135" t="s">
        <v>272</v>
      </c>
    </row>
    <row r="146" spans="2:18" x14ac:dyDescent="0.2">
      <c r="B146" s="3">
        <v>1</v>
      </c>
      <c r="C146" s="410" t="s">
        <v>550</v>
      </c>
    </row>
    <row r="147" spans="2:18" x14ac:dyDescent="0.2">
      <c r="B147" s="136"/>
      <c r="C147" s="233" t="s">
        <v>551</v>
      </c>
      <c r="D147" s="10"/>
      <c r="E147" s="10"/>
      <c r="F147" s="10"/>
      <c r="G147" s="10"/>
      <c r="H147" s="10"/>
      <c r="I147" s="10"/>
      <c r="J147" s="10"/>
      <c r="K147" s="10"/>
      <c r="L147" s="10"/>
      <c r="M147" s="10"/>
      <c r="N147" s="10"/>
      <c r="O147" s="10"/>
      <c r="P147" s="10"/>
      <c r="Q147" s="10"/>
      <c r="R147" s="10"/>
    </row>
    <row r="148" spans="2:18" x14ac:dyDescent="0.2">
      <c r="B148" s="136"/>
      <c r="C148" s="233" t="s">
        <v>552</v>
      </c>
      <c r="D148" s="10"/>
      <c r="E148" s="10"/>
      <c r="F148" s="10"/>
      <c r="G148" s="10"/>
      <c r="H148" s="10"/>
      <c r="I148" s="10"/>
      <c r="J148" s="10"/>
      <c r="K148" s="10"/>
      <c r="L148" s="10"/>
      <c r="M148" s="10"/>
      <c r="N148" s="10"/>
      <c r="O148" s="10"/>
      <c r="P148" s="10"/>
      <c r="Q148" s="10"/>
      <c r="R148" s="10"/>
    </row>
    <row r="149" spans="2:18" x14ac:dyDescent="0.2">
      <c r="B149" s="136"/>
      <c r="C149" s="233" t="s">
        <v>553</v>
      </c>
      <c r="D149" s="10"/>
      <c r="E149" s="10"/>
      <c r="F149" s="10"/>
      <c r="G149" s="10"/>
      <c r="H149" s="10"/>
      <c r="I149" s="10"/>
      <c r="J149" s="10"/>
      <c r="K149" s="10"/>
      <c r="L149" s="10"/>
      <c r="M149" s="10"/>
      <c r="N149" s="10"/>
      <c r="O149" s="10"/>
      <c r="P149" s="10"/>
      <c r="Q149" s="10"/>
      <c r="R149" s="10"/>
    </row>
    <row r="150" spans="2:18" x14ac:dyDescent="0.2">
      <c r="B150" s="3">
        <v>2</v>
      </c>
      <c r="C150" s="394" t="s">
        <v>554</v>
      </c>
      <c r="D150" s="137" t="str">
        <f>IF(COUNTIF(D147:D149,"A")&gt;=1,"C",IF(COUNTIF(D147:D149,"A")&gt;0,"P"," "))</f>
        <v xml:space="preserve"> </v>
      </c>
      <c r="E150" s="137" t="str">
        <f t="shared" ref="E150:R150" si="36">IF(COUNTIF(E147:E149,"A")&gt;=1,"C",IF(COUNTIF(E147:E149,"A")&gt;0,"P"," "))</f>
        <v xml:space="preserve"> </v>
      </c>
      <c r="F150" s="137" t="str">
        <f t="shared" si="36"/>
        <v xml:space="preserve"> </v>
      </c>
      <c r="G150" s="137" t="str">
        <f t="shared" si="36"/>
        <v xml:space="preserve"> </v>
      </c>
      <c r="H150" s="137" t="str">
        <f t="shared" si="36"/>
        <v xml:space="preserve"> </v>
      </c>
      <c r="I150" s="137" t="str">
        <f t="shared" si="36"/>
        <v xml:space="preserve"> </v>
      </c>
      <c r="J150" s="137" t="str">
        <f t="shared" si="36"/>
        <v xml:space="preserve"> </v>
      </c>
      <c r="K150" s="137" t="str">
        <f t="shared" si="36"/>
        <v xml:space="preserve"> </v>
      </c>
      <c r="L150" s="137" t="str">
        <f t="shared" si="36"/>
        <v xml:space="preserve"> </v>
      </c>
      <c r="M150" s="137" t="str">
        <f t="shared" si="36"/>
        <v xml:space="preserve"> </v>
      </c>
      <c r="N150" s="137" t="str">
        <f t="shared" si="36"/>
        <v xml:space="preserve"> </v>
      </c>
      <c r="O150" s="137" t="str">
        <f t="shared" si="36"/>
        <v xml:space="preserve"> </v>
      </c>
      <c r="P150" s="137" t="str">
        <f t="shared" si="36"/>
        <v xml:space="preserve"> </v>
      </c>
      <c r="Q150" s="137" t="str">
        <f t="shared" si="36"/>
        <v xml:space="preserve"> </v>
      </c>
      <c r="R150" s="137" t="str">
        <f t="shared" si="36"/>
        <v xml:space="preserve"> </v>
      </c>
    </row>
    <row r="151" spans="2:18" x14ac:dyDescent="0.2">
      <c r="B151" s="138"/>
      <c r="C151" s="233" t="s">
        <v>555</v>
      </c>
      <c r="D151" s="10"/>
      <c r="E151" s="10"/>
      <c r="F151" s="10"/>
      <c r="G151" s="10"/>
      <c r="H151" s="10"/>
      <c r="I151" s="10"/>
      <c r="J151" s="10"/>
      <c r="K151" s="10"/>
      <c r="L151" s="10"/>
      <c r="M151" s="10"/>
      <c r="N151" s="10"/>
      <c r="O151" s="10"/>
      <c r="P151" s="10"/>
      <c r="Q151" s="10"/>
      <c r="R151" s="10"/>
    </row>
    <row r="152" spans="2:18" x14ac:dyDescent="0.2">
      <c r="B152" s="138"/>
      <c r="C152" s="233" t="s">
        <v>556</v>
      </c>
      <c r="D152" s="10"/>
      <c r="E152" s="10"/>
      <c r="F152" s="10"/>
      <c r="G152" s="10"/>
      <c r="H152" s="10"/>
      <c r="I152" s="10"/>
      <c r="J152" s="10"/>
      <c r="K152" s="10"/>
      <c r="L152" s="10"/>
      <c r="M152" s="10"/>
      <c r="N152" s="10"/>
      <c r="O152" s="10"/>
      <c r="P152" s="10"/>
      <c r="Q152" s="10"/>
      <c r="R152" s="10"/>
    </row>
    <row r="153" spans="2:18" x14ac:dyDescent="0.2">
      <c r="B153" s="138"/>
      <c r="C153" s="233" t="s">
        <v>557</v>
      </c>
      <c r="D153" s="10"/>
      <c r="E153" s="10"/>
      <c r="F153" s="10"/>
      <c r="G153" s="10"/>
      <c r="H153" s="10"/>
      <c r="I153" s="10"/>
      <c r="J153" s="10"/>
      <c r="K153" s="10"/>
      <c r="L153" s="10"/>
      <c r="M153" s="10"/>
      <c r="N153" s="10"/>
      <c r="O153" s="10"/>
      <c r="P153" s="10"/>
      <c r="Q153" s="10"/>
      <c r="R153" s="10"/>
    </row>
    <row r="154" spans="2:18" x14ac:dyDescent="0.2">
      <c r="B154" s="3">
        <v>3</v>
      </c>
      <c r="C154" s="394" t="s">
        <v>558</v>
      </c>
      <c r="D154" s="137" t="str">
        <f>IF(COUNTIF(D151:D153,"A")&gt;=1,"C",IF(COUNTIF(D151:D153,"A")&gt;0,"P"," "))</f>
        <v xml:space="preserve"> </v>
      </c>
      <c r="E154" s="137" t="str">
        <f t="shared" ref="E154:R154" si="37">IF(COUNTIF(E151:E153,"A")&gt;=1,"C",IF(COUNTIF(E151:E153,"A")&gt;0,"P"," "))</f>
        <v xml:space="preserve"> </v>
      </c>
      <c r="F154" s="137" t="str">
        <f t="shared" si="37"/>
        <v xml:space="preserve"> </v>
      </c>
      <c r="G154" s="137" t="str">
        <f t="shared" si="37"/>
        <v xml:space="preserve"> </v>
      </c>
      <c r="H154" s="137" t="str">
        <f t="shared" si="37"/>
        <v xml:space="preserve"> </v>
      </c>
      <c r="I154" s="137" t="str">
        <f t="shared" si="37"/>
        <v xml:space="preserve"> </v>
      </c>
      <c r="J154" s="137" t="str">
        <f t="shared" si="37"/>
        <v xml:space="preserve"> </v>
      </c>
      <c r="K154" s="137" t="str">
        <f t="shared" si="37"/>
        <v xml:space="preserve"> </v>
      </c>
      <c r="L154" s="137" t="str">
        <f t="shared" si="37"/>
        <v xml:space="preserve"> </v>
      </c>
      <c r="M154" s="137" t="str">
        <f t="shared" si="37"/>
        <v xml:space="preserve"> </v>
      </c>
      <c r="N154" s="137" t="str">
        <f t="shared" si="37"/>
        <v xml:space="preserve"> </v>
      </c>
      <c r="O154" s="137" t="str">
        <f t="shared" si="37"/>
        <v xml:space="preserve"> </v>
      </c>
      <c r="P154" s="137" t="str">
        <f t="shared" si="37"/>
        <v xml:space="preserve"> </v>
      </c>
      <c r="Q154" s="137" t="str">
        <f t="shared" si="37"/>
        <v xml:space="preserve"> </v>
      </c>
      <c r="R154" s="137" t="str">
        <f t="shared" si="37"/>
        <v xml:space="preserve"> </v>
      </c>
    </row>
    <row r="155" spans="2:18" x14ac:dyDescent="0.2">
      <c r="B155" s="138"/>
      <c r="C155" s="233" t="s">
        <v>559</v>
      </c>
      <c r="D155" s="10"/>
      <c r="E155" s="10"/>
      <c r="F155" s="10"/>
      <c r="G155" s="10"/>
      <c r="H155" s="10"/>
      <c r="I155" s="10"/>
      <c r="J155" s="10"/>
      <c r="K155" s="10"/>
      <c r="L155" s="10"/>
      <c r="M155" s="10"/>
      <c r="N155" s="10"/>
      <c r="O155" s="10"/>
      <c r="P155" s="10"/>
      <c r="Q155" s="10"/>
      <c r="R155" s="10"/>
    </row>
    <row r="156" spans="2:18" x14ac:dyDescent="0.2">
      <c r="B156" s="138"/>
      <c r="C156" s="233" t="s">
        <v>560</v>
      </c>
      <c r="D156" s="10"/>
      <c r="E156" s="10"/>
      <c r="F156" s="10"/>
      <c r="G156" s="10"/>
      <c r="H156" s="10"/>
      <c r="I156" s="10"/>
      <c r="J156" s="10"/>
      <c r="K156" s="10"/>
      <c r="L156" s="10"/>
      <c r="M156" s="10"/>
      <c r="N156" s="10"/>
      <c r="O156" s="10"/>
      <c r="P156" s="10"/>
      <c r="Q156" s="10"/>
      <c r="R156" s="10"/>
    </row>
    <row r="157" spans="2:18" x14ac:dyDescent="0.2">
      <c r="B157" s="138"/>
      <c r="C157" s="233" t="s">
        <v>561</v>
      </c>
      <c r="D157" s="10"/>
      <c r="E157" s="10"/>
      <c r="F157" s="10"/>
      <c r="G157" s="10"/>
      <c r="H157" s="10"/>
      <c r="I157" s="10"/>
      <c r="J157" s="10"/>
      <c r="K157" s="10"/>
      <c r="L157" s="10"/>
      <c r="M157" s="10"/>
      <c r="N157" s="10"/>
      <c r="O157" s="10"/>
      <c r="P157" s="10"/>
      <c r="Q157" s="10"/>
      <c r="R157" s="10"/>
    </row>
    <row r="158" spans="2:18" x14ac:dyDescent="0.2">
      <c r="B158" s="3">
        <v>4</v>
      </c>
      <c r="C158" s="394" t="s">
        <v>562</v>
      </c>
      <c r="D158" s="137" t="str">
        <f>IF(COUNTIF(D155:D157,"A")&gt;=1,"C",IF(COUNTIF(D155:D157,"A")&gt;0,"P"," "))</f>
        <v xml:space="preserve"> </v>
      </c>
      <c r="E158" s="137" t="str">
        <f t="shared" ref="E158:R158" si="38">IF(COUNTIF(E155:E157,"A")&gt;=1,"C",IF(COUNTIF(E155:E157,"A")&gt;0,"P"," "))</f>
        <v xml:space="preserve"> </v>
      </c>
      <c r="F158" s="137" t="str">
        <f t="shared" si="38"/>
        <v xml:space="preserve"> </v>
      </c>
      <c r="G158" s="137" t="str">
        <f t="shared" si="38"/>
        <v xml:space="preserve"> </v>
      </c>
      <c r="H158" s="137" t="str">
        <f t="shared" si="38"/>
        <v xml:space="preserve"> </v>
      </c>
      <c r="I158" s="137" t="str">
        <f t="shared" si="38"/>
        <v xml:space="preserve"> </v>
      </c>
      <c r="J158" s="137" t="str">
        <f t="shared" si="38"/>
        <v xml:space="preserve"> </v>
      </c>
      <c r="K158" s="137" t="str">
        <f t="shared" si="38"/>
        <v xml:space="preserve"> </v>
      </c>
      <c r="L158" s="137" t="str">
        <f t="shared" si="38"/>
        <v xml:space="preserve"> </v>
      </c>
      <c r="M158" s="137" t="str">
        <f t="shared" si="38"/>
        <v xml:space="preserve"> </v>
      </c>
      <c r="N158" s="137" t="str">
        <f t="shared" si="38"/>
        <v xml:space="preserve"> </v>
      </c>
      <c r="O158" s="137" t="str">
        <f t="shared" si="38"/>
        <v xml:space="preserve"> </v>
      </c>
      <c r="P158" s="137" t="str">
        <f t="shared" si="38"/>
        <v xml:space="preserve"> </v>
      </c>
      <c r="Q158" s="137" t="str">
        <f t="shared" si="38"/>
        <v xml:space="preserve"> </v>
      </c>
      <c r="R158" s="137" t="str">
        <f t="shared" si="38"/>
        <v xml:space="preserve"> </v>
      </c>
    </row>
    <row r="159" spans="2:18" x14ac:dyDescent="0.2">
      <c r="B159" s="138"/>
      <c r="C159" s="233" t="s">
        <v>563</v>
      </c>
      <c r="D159" s="10"/>
      <c r="E159" s="10"/>
      <c r="F159" s="10"/>
      <c r="G159" s="10"/>
      <c r="H159" s="10"/>
      <c r="I159" s="10"/>
      <c r="J159" s="10"/>
      <c r="K159" s="10"/>
      <c r="L159" s="10"/>
      <c r="M159" s="10"/>
      <c r="N159" s="10"/>
      <c r="O159" s="10"/>
      <c r="P159" s="10"/>
      <c r="Q159" s="10"/>
      <c r="R159" s="10"/>
    </row>
    <row r="160" spans="2:18" x14ac:dyDescent="0.2">
      <c r="B160" s="138"/>
      <c r="C160" s="233" t="s">
        <v>564</v>
      </c>
      <c r="D160" s="10"/>
      <c r="E160" s="10"/>
      <c r="F160" s="10"/>
      <c r="G160" s="10"/>
      <c r="H160" s="10"/>
      <c r="I160" s="10"/>
      <c r="J160" s="10"/>
      <c r="K160" s="10"/>
      <c r="L160" s="10"/>
      <c r="M160" s="10"/>
      <c r="N160" s="10"/>
      <c r="O160" s="10"/>
      <c r="P160" s="10"/>
      <c r="Q160" s="10"/>
      <c r="R160" s="10"/>
    </row>
    <row r="161" spans="2:18" x14ac:dyDescent="0.2">
      <c r="B161" s="138"/>
      <c r="C161" s="233" t="s">
        <v>565</v>
      </c>
      <c r="D161" s="10"/>
      <c r="E161" s="10"/>
      <c r="F161" s="10"/>
      <c r="G161" s="10"/>
      <c r="H161" s="10"/>
      <c r="I161" s="10"/>
      <c r="J161" s="10"/>
      <c r="K161" s="10"/>
      <c r="L161" s="10"/>
      <c r="M161" s="10"/>
      <c r="N161" s="10"/>
      <c r="O161" s="10"/>
      <c r="P161" s="10"/>
      <c r="Q161" s="10"/>
      <c r="R161" s="10"/>
    </row>
    <row r="162" spans="2:18" x14ac:dyDescent="0.2">
      <c r="B162" s="3">
        <v>5</v>
      </c>
      <c r="C162" s="394" t="s">
        <v>566</v>
      </c>
      <c r="D162" s="137" t="str">
        <f>IF(COUNTIF(D159:D161,"A")&gt;=1,"C",IF(COUNTIF(D159:D161,"A")&gt;0,"P"," "))</f>
        <v xml:space="preserve"> </v>
      </c>
      <c r="E162" s="137" t="str">
        <f t="shared" ref="E162:R162" si="39">IF(COUNTIF(E159:E161,"A")&gt;=1,"C",IF(COUNTIF(E159:E161,"A")&gt;0,"P"," "))</f>
        <v xml:space="preserve"> </v>
      </c>
      <c r="F162" s="137" t="str">
        <f t="shared" si="39"/>
        <v xml:space="preserve"> </v>
      </c>
      <c r="G162" s="137" t="str">
        <f t="shared" si="39"/>
        <v xml:space="preserve"> </v>
      </c>
      <c r="H162" s="137" t="str">
        <f t="shared" si="39"/>
        <v xml:space="preserve"> </v>
      </c>
      <c r="I162" s="137" t="str">
        <f t="shared" si="39"/>
        <v xml:space="preserve"> </v>
      </c>
      <c r="J162" s="137" t="str">
        <f t="shared" si="39"/>
        <v xml:space="preserve"> </v>
      </c>
      <c r="K162" s="137" t="str">
        <f t="shared" si="39"/>
        <v xml:space="preserve"> </v>
      </c>
      <c r="L162" s="137" t="str">
        <f t="shared" si="39"/>
        <v xml:space="preserve"> </v>
      </c>
      <c r="M162" s="137" t="str">
        <f t="shared" si="39"/>
        <v xml:space="preserve"> </v>
      </c>
      <c r="N162" s="137" t="str">
        <f t="shared" si="39"/>
        <v xml:space="preserve"> </v>
      </c>
      <c r="O162" s="137" t="str">
        <f t="shared" si="39"/>
        <v xml:space="preserve"> </v>
      </c>
      <c r="P162" s="137" t="str">
        <f t="shared" si="39"/>
        <v xml:space="preserve"> </v>
      </c>
      <c r="Q162" s="137" t="str">
        <f t="shared" si="39"/>
        <v xml:space="preserve"> </v>
      </c>
      <c r="R162" s="137" t="str">
        <f t="shared" si="39"/>
        <v xml:space="preserve"> </v>
      </c>
    </row>
    <row r="163" spans="2:18" x14ac:dyDescent="0.2">
      <c r="B163" s="138"/>
      <c r="C163" s="233" t="s">
        <v>567</v>
      </c>
      <c r="D163" s="10"/>
      <c r="E163" s="10"/>
      <c r="F163" s="10"/>
      <c r="G163" s="10"/>
      <c r="H163" s="10"/>
      <c r="I163" s="10"/>
      <c r="J163" s="10"/>
      <c r="K163" s="10"/>
      <c r="L163" s="10"/>
      <c r="M163" s="10"/>
      <c r="N163" s="10"/>
      <c r="O163" s="10"/>
      <c r="P163" s="10"/>
      <c r="Q163" s="10"/>
      <c r="R163" s="10"/>
    </row>
    <row r="164" spans="2:18" x14ac:dyDescent="0.2">
      <c r="B164" s="138"/>
      <c r="C164" s="233" t="s">
        <v>568</v>
      </c>
      <c r="D164" s="10"/>
      <c r="E164" s="10"/>
      <c r="F164" s="10"/>
      <c r="G164" s="10"/>
      <c r="H164" s="10"/>
      <c r="I164" s="10"/>
      <c r="J164" s="10"/>
      <c r="K164" s="10"/>
      <c r="L164" s="10"/>
      <c r="M164" s="10"/>
      <c r="N164" s="10"/>
      <c r="O164" s="10"/>
      <c r="P164" s="10"/>
      <c r="Q164" s="10"/>
      <c r="R164" s="10"/>
    </row>
    <row r="165" spans="2:18" x14ac:dyDescent="0.2">
      <c r="B165" s="138"/>
      <c r="C165" s="233" t="s">
        <v>569</v>
      </c>
      <c r="D165" s="10"/>
      <c r="E165" s="10"/>
      <c r="F165" s="10"/>
      <c r="G165" s="10"/>
      <c r="H165" s="10"/>
      <c r="I165" s="10"/>
      <c r="J165" s="10"/>
      <c r="K165" s="10"/>
      <c r="L165" s="10"/>
      <c r="M165" s="10"/>
      <c r="N165" s="10"/>
      <c r="O165" s="10"/>
      <c r="P165" s="10"/>
      <c r="Q165" s="10"/>
      <c r="R165" s="10"/>
    </row>
    <row r="166" spans="2:18" ht="1.5" customHeight="1" thickBot="1" x14ac:dyDescent="0.25">
      <c r="D166" s="137" t="str">
        <f>IF(COUNTIF(D163:D165,"A")&gt;=1,"C",IF(COUNTIF(D163:D165,"A")&gt;0,"P"," "))</f>
        <v xml:space="preserve"> </v>
      </c>
      <c r="E166" s="137" t="str">
        <f t="shared" ref="E166:R166" si="40">IF(COUNTIF(E163:E165,"A")&gt;=1,"C",IF(COUNTIF(E163:E165,"A")&gt;0,"P"," "))</f>
        <v xml:space="preserve"> </v>
      </c>
      <c r="F166" s="137" t="str">
        <f t="shared" si="40"/>
        <v xml:space="preserve"> </v>
      </c>
      <c r="G166" s="137" t="str">
        <f t="shared" si="40"/>
        <v xml:space="preserve"> </v>
      </c>
      <c r="H166" s="137" t="str">
        <f t="shared" si="40"/>
        <v xml:space="preserve"> </v>
      </c>
      <c r="I166" s="137" t="str">
        <f t="shared" si="40"/>
        <v xml:space="preserve"> </v>
      </c>
      <c r="J166" s="137" t="str">
        <f t="shared" si="40"/>
        <v xml:space="preserve"> </v>
      </c>
      <c r="K166" s="137" t="str">
        <f t="shared" si="40"/>
        <v xml:space="preserve"> </v>
      </c>
      <c r="L166" s="137" t="str">
        <f t="shared" si="40"/>
        <v xml:space="preserve"> </v>
      </c>
      <c r="M166" s="137" t="str">
        <f t="shared" si="40"/>
        <v xml:space="preserve"> </v>
      </c>
      <c r="N166" s="137" t="str">
        <f t="shared" si="40"/>
        <v xml:space="preserve"> </v>
      </c>
      <c r="O166" s="137" t="str">
        <f t="shared" si="40"/>
        <v xml:space="preserve"> </v>
      </c>
      <c r="P166" s="137" t="str">
        <f t="shared" si="40"/>
        <v xml:space="preserve"> </v>
      </c>
      <c r="Q166" s="137" t="str">
        <f t="shared" si="40"/>
        <v xml:space="preserve"> </v>
      </c>
      <c r="R166" s="137" t="str">
        <f t="shared" si="40"/>
        <v xml:space="preserve"> </v>
      </c>
    </row>
    <row r="167" spans="2:18" ht="13.5" thickBot="1" x14ac:dyDescent="0.25">
      <c r="C167" s="83" t="s">
        <v>31</v>
      </c>
      <c r="D167" s="104" t="str">
        <f>IF(COUNTIF(D150:D166,"C")&gt;4,"C",IF(COUNTIF(D150:D166,"C")&gt;0,"P"," "))</f>
        <v xml:space="preserve"> </v>
      </c>
      <c r="E167" s="104" t="str">
        <f t="shared" ref="E167:R167" si="41">IF(COUNTIF(E150:E166,"C")&gt;4,"C",IF(COUNTIF(E150:E166,"C")&gt;0,"P"," "))</f>
        <v xml:space="preserve"> </v>
      </c>
      <c r="F167" s="104" t="str">
        <f t="shared" si="41"/>
        <v xml:space="preserve"> </v>
      </c>
      <c r="G167" s="104" t="str">
        <f t="shared" si="41"/>
        <v xml:space="preserve"> </v>
      </c>
      <c r="H167" s="104" t="str">
        <f t="shared" si="41"/>
        <v xml:space="preserve"> </v>
      </c>
      <c r="I167" s="104" t="str">
        <f t="shared" si="41"/>
        <v xml:space="preserve"> </v>
      </c>
      <c r="J167" s="104" t="str">
        <f t="shared" si="41"/>
        <v xml:space="preserve"> </v>
      </c>
      <c r="K167" s="104" t="str">
        <f t="shared" si="41"/>
        <v xml:space="preserve"> </v>
      </c>
      <c r="L167" s="104" t="str">
        <f t="shared" si="41"/>
        <v xml:space="preserve"> </v>
      </c>
      <c r="M167" s="104" t="str">
        <f t="shared" si="41"/>
        <v xml:space="preserve"> </v>
      </c>
      <c r="N167" s="104" t="str">
        <f t="shared" si="41"/>
        <v xml:space="preserve"> </v>
      </c>
      <c r="O167" s="104" t="str">
        <f t="shared" si="41"/>
        <v xml:space="preserve"> </v>
      </c>
      <c r="P167" s="104" t="str">
        <f t="shared" si="41"/>
        <v xml:space="preserve"> </v>
      </c>
      <c r="Q167" s="104" t="str">
        <f t="shared" si="41"/>
        <v xml:space="preserve"> </v>
      </c>
      <c r="R167" s="104" t="str">
        <f t="shared" si="41"/>
        <v xml:space="preserve"> </v>
      </c>
    </row>
    <row r="168" spans="2:18" ht="15" x14ac:dyDescent="0.25">
      <c r="B168" s="135" t="s">
        <v>273</v>
      </c>
    </row>
    <row r="169" spans="2:18" x14ac:dyDescent="0.2">
      <c r="B169" s="3">
        <v>1</v>
      </c>
      <c r="C169" s="403" t="s">
        <v>570</v>
      </c>
    </row>
    <row r="170" spans="2:18" x14ac:dyDescent="0.2">
      <c r="B170" s="136"/>
      <c r="C170" s="401" t="s">
        <v>571</v>
      </c>
      <c r="D170" s="10" t="s">
        <v>864</v>
      </c>
      <c r="E170" s="10" t="s">
        <v>864</v>
      </c>
      <c r="F170" s="10"/>
      <c r="G170" s="10"/>
      <c r="H170" s="10"/>
      <c r="I170" s="10"/>
      <c r="J170" s="10" t="s">
        <v>864</v>
      </c>
      <c r="K170" s="10" t="s">
        <v>864</v>
      </c>
      <c r="L170" s="10"/>
      <c r="M170" s="10"/>
      <c r="N170" s="10"/>
      <c r="O170" s="10"/>
      <c r="P170" s="10" t="s">
        <v>864</v>
      </c>
      <c r="Q170" s="10"/>
      <c r="R170" s="10"/>
    </row>
    <row r="171" spans="2:18" x14ac:dyDescent="0.2">
      <c r="B171" s="136"/>
      <c r="C171" s="401" t="s">
        <v>572</v>
      </c>
      <c r="D171" s="10"/>
      <c r="E171" s="10"/>
      <c r="F171" s="10"/>
      <c r="G171" s="10"/>
      <c r="H171" s="10"/>
      <c r="I171" s="10"/>
      <c r="J171" s="10"/>
      <c r="K171" s="10"/>
      <c r="L171" s="10"/>
      <c r="M171" s="10"/>
      <c r="N171" s="10"/>
      <c r="O171" s="10"/>
      <c r="P171" s="10"/>
      <c r="Q171" s="10"/>
      <c r="R171" s="10"/>
    </row>
    <row r="172" spans="2:18" x14ac:dyDescent="0.2">
      <c r="B172" s="136"/>
      <c r="C172" s="401" t="s">
        <v>573</v>
      </c>
      <c r="D172" s="10"/>
      <c r="E172" s="10"/>
      <c r="F172" s="10"/>
      <c r="G172" s="10"/>
      <c r="H172" s="10"/>
      <c r="I172" s="10"/>
      <c r="J172" s="10"/>
      <c r="K172" s="10"/>
      <c r="L172" s="10"/>
      <c r="M172" s="10"/>
      <c r="N172" s="10"/>
      <c r="O172" s="10"/>
      <c r="P172" s="10"/>
      <c r="Q172" s="10"/>
      <c r="R172" s="10"/>
    </row>
    <row r="173" spans="2:18" x14ac:dyDescent="0.2">
      <c r="B173" s="3">
        <v>2</v>
      </c>
      <c r="C173" s="395" t="s">
        <v>574</v>
      </c>
      <c r="D173" s="137" t="str">
        <f>IF(COUNTIF(D170:D172,"A")&gt;=1,"C",IF(COUNTIF(D170:D172,"A")&gt;0,"P"," "))</f>
        <v>C</v>
      </c>
      <c r="E173" s="137" t="str">
        <f t="shared" ref="E173:R173" si="42">IF(COUNTIF(E170:E172,"A")&gt;=1,"C",IF(COUNTIF(E170:E172,"A")&gt;0,"P"," "))</f>
        <v>C</v>
      </c>
      <c r="F173" s="137" t="str">
        <f t="shared" si="42"/>
        <v xml:space="preserve"> </v>
      </c>
      <c r="G173" s="137" t="str">
        <f t="shared" si="42"/>
        <v xml:space="preserve"> </v>
      </c>
      <c r="H173" s="137" t="str">
        <f t="shared" si="42"/>
        <v xml:space="preserve"> </v>
      </c>
      <c r="I173" s="137" t="str">
        <f t="shared" si="42"/>
        <v xml:space="preserve"> </v>
      </c>
      <c r="J173" s="137" t="str">
        <f t="shared" si="42"/>
        <v>C</v>
      </c>
      <c r="K173" s="137" t="str">
        <f t="shared" si="42"/>
        <v>C</v>
      </c>
      <c r="L173" s="137" t="str">
        <f t="shared" si="42"/>
        <v xml:space="preserve"> </v>
      </c>
      <c r="M173" s="137" t="str">
        <f t="shared" si="42"/>
        <v xml:space="preserve"> </v>
      </c>
      <c r="N173" s="137" t="str">
        <f t="shared" si="42"/>
        <v xml:space="preserve"> </v>
      </c>
      <c r="O173" s="137" t="str">
        <f t="shared" si="42"/>
        <v xml:space="preserve"> </v>
      </c>
      <c r="P173" s="137" t="str">
        <f t="shared" si="42"/>
        <v>C</v>
      </c>
      <c r="Q173" s="137" t="str">
        <f t="shared" si="42"/>
        <v xml:space="preserve"> </v>
      </c>
      <c r="R173" s="137" t="str">
        <f t="shared" si="42"/>
        <v xml:space="preserve"> </v>
      </c>
    </row>
    <row r="174" spans="2:18" x14ac:dyDescent="0.2">
      <c r="B174" s="138"/>
      <c r="C174" s="401" t="s">
        <v>575</v>
      </c>
      <c r="D174" s="10" t="s">
        <v>864</v>
      </c>
      <c r="E174" s="10" t="s">
        <v>864</v>
      </c>
      <c r="F174" s="10"/>
      <c r="G174" s="10"/>
      <c r="H174" s="10"/>
      <c r="I174" s="10"/>
      <c r="J174" s="10" t="s">
        <v>864</v>
      </c>
      <c r="K174" s="10" t="s">
        <v>864</v>
      </c>
      <c r="L174" s="10"/>
      <c r="M174" s="10"/>
      <c r="N174" s="10"/>
      <c r="O174" s="10"/>
      <c r="P174" s="10" t="s">
        <v>864</v>
      </c>
      <c r="Q174" s="10"/>
      <c r="R174" s="10"/>
    </row>
    <row r="175" spans="2:18" x14ac:dyDescent="0.2">
      <c r="B175" s="138"/>
      <c r="C175" s="401" t="s">
        <v>576</v>
      </c>
      <c r="D175" s="10"/>
      <c r="E175" s="10"/>
      <c r="F175" s="10"/>
      <c r="G175" s="10"/>
      <c r="H175" s="10"/>
      <c r="I175" s="10"/>
      <c r="J175" s="10"/>
      <c r="K175" s="10"/>
      <c r="L175" s="10"/>
      <c r="M175" s="10"/>
      <c r="N175" s="10"/>
      <c r="O175" s="10"/>
      <c r="P175" s="10"/>
      <c r="Q175" s="10"/>
      <c r="R175" s="10"/>
    </row>
    <row r="176" spans="2:18" x14ac:dyDescent="0.2">
      <c r="B176" s="138"/>
      <c r="C176" s="401" t="s">
        <v>577</v>
      </c>
      <c r="D176" s="10"/>
      <c r="E176" s="10"/>
      <c r="F176" s="10"/>
      <c r="G176" s="10"/>
      <c r="H176" s="10"/>
      <c r="I176" s="10"/>
      <c r="J176" s="10"/>
      <c r="K176" s="10"/>
      <c r="L176" s="10"/>
      <c r="M176" s="10"/>
      <c r="N176" s="10"/>
      <c r="O176" s="10"/>
      <c r="P176" s="10"/>
      <c r="Q176" s="10"/>
      <c r="R176" s="10"/>
    </row>
    <row r="177" spans="2:18" x14ac:dyDescent="0.2">
      <c r="B177" s="3">
        <v>3</v>
      </c>
      <c r="C177" s="394" t="s">
        <v>578</v>
      </c>
      <c r="D177" s="137" t="str">
        <f>IF(COUNTIF(D174:D176,"A")&gt;=1,"C",IF(COUNTIF(D174:D176,"A")&gt;0,"P"," "))</f>
        <v>C</v>
      </c>
      <c r="E177" s="137" t="str">
        <f t="shared" ref="E177:R177" si="43">IF(COUNTIF(E174:E176,"A")&gt;=1,"C",IF(COUNTIF(E174:E176,"A")&gt;0,"P"," "))</f>
        <v>C</v>
      </c>
      <c r="F177" s="137" t="str">
        <f t="shared" si="43"/>
        <v xml:space="preserve"> </v>
      </c>
      <c r="G177" s="137" t="str">
        <f t="shared" si="43"/>
        <v xml:space="preserve"> </v>
      </c>
      <c r="H177" s="137" t="str">
        <f t="shared" si="43"/>
        <v xml:space="preserve"> </v>
      </c>
      <c r="I177" s="137" t="str">
        <f t="shared" si="43"/>
        <v xml:space="preserve"> </v>
      </c>
      <c r="J177" s="137" t="str">
        <f t="shared" si="43"/>
        <v>C</v>
      </c>
      <c r="K177" s="137" t="str">
        <f t="shared" si="43"/>
        <v>C</v>
      </c>
      <c r="L177" s="137" t="str">
        <f t="shared" si="43"/>
        <v xml:space="preserve"> </v>
      </c>
      <c r="M177" s="137" t="str">
        <f t="shared" si="43"/>
        <v xml:space="preserve"> </v>
      </c>
      <c r="N177" s="137" t="str">
        <f t="shared" si="43"/>
        <v xml:space="preserve"> </v>
      </c>
      <c r="O177" s="137" t="str">
        <f t="shared" si="43"/>
        <v xml:space="preserve"> </v>
      </c>
      <c r="P177" s="137" t="str">
        <f t="shared" si="43"/>
        <v>C</v>
      </c>
      <c r="Q177" s="137" t="str">
        <f t="shared" si="43"/>
        <v xml:space="preserve"> </v>
      </c>
      <c r="R177" s="137" t="str">
        <f t="shared" si="43"/>
        <v xml:space="preserve"> </v>
      </c>
    </row>
    <row r="178" spans="2:18" x14ac:dyDescent="0.2">
      <c r="B178" s="138"/>
      <c r="C178" s="233" t="s">
        <v>579</v>
      </c>
      <c r="D178" s="10"/>
      <c r="E178" s="10"/>
      <c r="F178" s="10"/>
      <c r="G178" s="10"/>
      <c r="H178" s="10"/>
      <c r="I178" s="10"/>
      <c r="J178" s="10"/>
      <c r="K178" s="10"/>
      <c r="L178" s="10"/>
      <c r="M178" s="10"/>
      <c r="N178" s="10"/>
      <c r="O178" s="10"/>
      <c r="P178" s="10"/>
      <c r="Q178" s="10"/>
      <c r="R178" s="10"/>
    </row>
    <row r="179" spans="2:18" x14ac:dyDescent="0.2">
      <c r="B179" s="138"/>
      <c r="C179" s="233" t="s">
        <v>580</v>
      </c>
      <c r="D179" s="10" t="s">
        <v>864</v>
      </c>
      <c r="E179" s="10" t="s">
        <v>864</v>
      </c>
      <c r="F179" s="10"/>
      <c r="G179" s="10"/>
      <c r="H179" s="10"/>
      <c r="I179" s="10"/>
      <c r="J179" s="10" t="s">
        <v>864</v>
      </c>
      <c r="K179" s="10" t="s">
        <v>864</v>
      </c>
      <c r="L179" s="10"/>
      <c r="M179" s="10"/>
      <c r="N179" s="10"/>
      <c r="O179" s="10"/>
      <c r="P179" s="10" t="s">
        <v>864</v>
      </c>
      <c r="Q179" s="10"/>
      <c r="R179" s="10"/>
    </row>
    <row r="180" spans="2:18" x14ac:dyDescent="0.2">
      <c r="B180" s="138"/>
      <c r="C180" s="233" t="s">
        <v>581</v>
      </c>
      <c r="D180" s="10"/>
      <c r="E180" s="10"/>
      <c r="F180" s="10"/>
      <c r="G180" s="10"/>
      <c r="H180" s="10"/>
      <c r="I180" s="10"/>
      <c r="J180" s="10"/>
      <c r="K180" s="10"/>
      <c r="L180" s="10"/>
      <c r="M180" s="10"/>
      <c r="N180" s="10"/>
      <c r="O180" s="10"/>
      <c r="P180" s="10"/>
      <c r="Q180" s="10"/>
      <c r="R180" s="10"/>
    </row>
    <row r="181" spans="2:18" x14ac:dyDescent="0.2">
      <c r="B181" s="3">
        <v>4</v>
      </c>
      <c r="C181" s="394" t="s">
        <v>582</v>
      </c>
      <c r="D181" s="137" t="str">
        <f>IF(COUNTIF(D178:D180,"A")&gt;=1,"C",IF(COUNTIF(D178:D180,"A")&gt;0,"P"," "))</f>
        <v>C</v>
      </c>
      <c r="E181" s="137" t="str">
        <f t="shared" ref="E181:R181" si="44">IF(COUNTIF(E178:E180,"A")&gt;=1,"C",IF(COUNTIF(E178:E180,"A")&gt;0,"P"," "))</f>
        <v>C</v>
      </c>
      <c r="F181" s="137" t="str">
        <f t="shared" si="44"/>
        <v xml:space="preserve"> </v>
      </c>
      <c r="G181" s="137" t="str">
        <f t="shared" si="44"/>
        <v xml:space="preserve"> </v>
      </c>
      <c r="H181" s="137" t="str">
        <f t="shared" si="44"/>
        <v xml:space="preserve"> </v>
      </c>
      <c r="I181" s="137" t="str">
        <f t="shared" si="44"/>
        <v xml:space="preserve"> </v>
      </c>
      <c r="J181" s="137" t="str">
        <f t="shared" si="44"/>
        <v>C</v>
      </c>
      <c r="K181" s="137" t="str">
        <f t="shared" si="44"/>
        <v>C</v>
      </c>
      <c r="L181" s="137" t="str">
        <f t="shared" si="44"/>
        <v xml:space="preserve"> </v>
      </c>
      <c r="M181" s="137" t="str">
        <f t="shared" si="44"/>
        <v xml:space="preserve"> </v>
      </c>
      <c r="N181" s="137" t="str">
        <f t="shared" si="44"/>
        <v xml:space="preserve"> </v>
      </c>
      <c r="O181" s="137" t="str">
        <f t="shared" si="44"/>
        <v xml:space="preserve"> </v>
      </c>
      <c r="P181" s="137" t="str">
        <f t="shared" si="44"/>
        <v>C</v>
      </c>
      <c r="Q181" s="137" t="str">
        <f t="shared" si="44"/>
        <v xml:space="preserve"> </v>
      </c>
      <c r="R181" s="137" t="str">
        <f t="shared" si="44"/>
        <v xml:space="preserve"> </v>
      </c>
    </row>
    <row r="182" spans="2:18" x14ac:dyDescent="0.2">
      <c r="B182" s="138"/>
      <c r="C182" s="233" t="s">
        <v>583</v>
      </c>
      <c r="D182" s="10"/>
      <c r="E182" s="10"/>
      <c r="F182" s="10"/>
      <c r="G182" s="10"/>
      <c r="H182" s="10"/>
      <c r="I182" s="10"/>
      <c r="J182" s="10"/>
      <c r="K182" s="10"/>
      <c r="L182" s="10"/>
      <c r="M182" s="10"/>
      <c r="N182" s="10"/>
      <c r="O182" s="10"/>
      <c r="P182" s="10"/>
      <c r="Q182" s="10"/>
      <c r="R182" s="10"/>
    </row>
    <row r="183" spans="2:18" x14ac:dyDescent="0.2">
      <c r="B183" s="138"/>
      <c r="C183" s="233" t="s">
        <v>584</v>
      </c>
      <c r="D183" s="10"/>
      <c r="E183" s="10"/>
      <c r="F183" s="10"/>
      <c r="G183" s="10"/>
      <c r="H183" s="10"/>
      <c r="I183" s="10"/>
      <c r="J183" s="10"/>
      <c r="K183" s="10"/>
      <c r="L183" s="10"/>
      <c r="M183" s="10"/>
      <c r="N183" s="10"/>
      <c r="O183" s="10"/>
      <c r="P183" s="10"/>
      <c r="Q183" s="10"/>
      <c r="R183" s="10"/>
    </row>
    <row r="184" spans="2:18" x14ac:dyDescent="0.2">
      <c r="B184" s="138"/>
      <c r="C184" s="233" t="s">
        <v>585</v>
      </c>
      <c r="D184" s="10" t="s">
        <v>864</v>
      </c>
      <c r="E184" s="10" t="s">
        <v>864</v>
      </c>
      <c r="F184" s="10"/>
      <c r="G184" s="10"/>
      <c r="H184" s="10"/>
      <c r="I184" s="10"/>
      <c r="J184" s="10" t="s">
        <v>864</v>
      </c>
      <c r="K184" s="10" t="s">
        <v>864</v>
      </c>
      <c r="L184" s="10"/>
      <c r="M184" s="10"/>
      <c r="N184" s="10"/>
      <c r="O184" s="10"/>
      <c r="P184" s="10" t="s">
        <v>864</v>
      </c>
      <c r="Q184" s="10"/>
      <c r="R184" s="10"/>
    </row>
    <row r="185" spans="2:18" x14ac:dyDescent="0.2">
      <c r="B185" s="3">
        <v>5</v>
      </c>
      <c r="C185" s="394" t="s">
        <v>586</v>
      </c>
      <c r="D185" s="137" t="str">
        <f>IF(COUNTIF(D182:D184,"A")&gt;=1,"C",IF(COUNTIF(D182:D184,"A")&gt;0,"P"," "))</f>
        <v>C</v>
      </c>
      <c r="E185" s="137" t="str">
        <f t="shared" ref="E185:R185" si="45">IF(COUNTIF(E182:E184,"A")&gt;=1,"C",IF(COUNTIF(E182:E184,"A")&gt;0,"P"," "))</f>
        <v>C</v>
      </c>
      <c r="F185" s="137" t="str">
        <f t="shared" si="45"/>
        <v xml:space="preserve"> </v>
      </c>
      <c r="G185" s="137" t="str">
        <f t="shared" si="45"/>
        <v xml:space="preserve"> </v>
      </c>
      <c r="H185" s="137" t="str">
        <f t="shared" si="45"/>
        <v xml:space="preserve"> </v>
      </c>
      <c r="I185" s="137" t="str">
        <f t="shared" si="45"/>
        <v xml:space="preserve"> </v>
      </c>
      <c r="J185" s="137" t="str">
        <f t="shared" si="45"/>
        <v>C</v>
      </c>
      <c r="K185" s="137" t="str">
        <f t="shared" si="45"/>
        <v>C</v>
      </c>
      <c r="L185" s="137" t="str">
        <f t="shared" si="45"/>
        <v xml:space="preserve"> </v>
      </c>
      <c r="M185" s="137" t="str">
        <f t="shared" si="45"/>
        <v xml:space="preserve"> </v>
      </c>
      <c r="N185" s="137" t="str">
        <f t="shared" si="45"/>
        <v xml:space="preserve"> </v>
      </c>
      <c r="O185" s="137" t="str">
        <f t="shared" si="45"/>
        <v xml:space="preserve"> </v>
      </c>
      <c r="P185" s="137" t="str">
        <f t="shared" si="45"/>
        <v>C</v>
      </c>
      <c r="Q185" s="137" t="str">
        <f t="shared" si="45"/>
        <v xml:space="preserve"> </v>
      </c>
      <c r="R185" s="137" t="str">
        <f t="shared" si="45"/>
        <v xml:space="preserve"> </v>
      </c>
    </row>
    <row r="186" spans="2:18" x14ac:dyDescent="0.2">
      <c r="B186" s="138"/>
      <c r="C186" s="233" t="s">
        <v>587</v>
      </c>
      <c r="D186" s="10"/>
      <c r="E186" s="10"/>
      <c r="F186" s="10"/>
      <c r="G186" s="10"/>
      <c r="H186" s="10"/>
      <c r="I186" s="10"/>
      <c r="J186" s="10"/>
      <c r="K186" s="10"/>
      <c r="L186" s="10"/>
      <c r="M186" s="10"/>
      <c r="N186" s="10"/>
      <c r="O186" s="10"/>
      <c r="P186" s="10"/>
      <c r="Q186" s="10"/>
      <c r="R186" s="10"/>
    </row>
    <row r="187" spans="2:18" x14ac:dyDescent="0.2">
      <c r="B187" s="138"/>
      <c r="C187" s="233" t="s">
        <v>588</v>
      </c>
      <c r="D187" s="10"/>
      <c r="E187" s="10"/>
      <c r="F187" s="10"/>
      <c r="G187" s="10"/>
      <c r="H187" s="10"/>
      <c r="I187" s="10"/>
      <c r="J187" s="10"/>
      <c r="K187" s="10"/>
      <c r="L187" s="10"/>
      <c r="M187" s="10"/>
      <c r="N187" s="10"/>
      <c r="O187" s="10"/>
      <c r="P187" s="10"/>
      <c r="Q187" s="10"/>
      <c r="R187" s="10"/>
    </row>
    <row r="188" spans="2:18" x14ac:dyDescent="0.2">
      <c r="B188" s="138"/>
      <c r="C188" s="233" t="s">
        <v>589</v>
      </c>
      <c r="D188" s="10" t="s">
        <v>864</v>
      </c>
      <c r="E188" s="10" t="s">
        <v>864</v>
      </c>
      <c r="F188" s="10"/>
      <c r="G188" s="10"/>
      <c r="H188" s="10"/>
      <c r="I188" s="10"/>
      <c r="J188" s="10" t="s">
        <v>864</v>
      </c>
      <c r="K188" s="10" t="s">
        <v>864</v>
      </c>
      <c r="L188" s="10"/>
      <c r="M188" s="10"/>
      <c r="N188" s="10"/>
      <c r="O188" s="10"/>
      <c r="P188" s="10" t="s">
        <v>864</v>
      </c>
      <c r="Q188" s="10"/>
      <c r="R188" s="10"/>
    </row>
    <row r="189" spans="2:18" ht="1.5" customHeight="1" thickBot="1" x14ac:dyDescent="0.25">
      <c r="D189" s="137" t="str">
        <f>IF(COUNTIF(D186:D188,"A")&gt;=1,"C",IF(COUNTIF(D186:D188,"A")&gt;0,"P"," "))</f>
        <v>C</v>
      </c>
      <c r="E189" s="137" t="str">
        <f t="shared" ref="E189:R189" si="46">IF(COUNTIF(E186:E188,"A")&gt;=1,"C",IF(COUNTIF(E186:E188,"A")&gt;0,"P"," "))</f>
        <v>C</v>
      </c>
      <c r="F189" s="137" t="str">
        <f t="shared" si="46"/>
        <v xml:space="preserve"> </v>
      </c>
      <c r="G189" s="137" t="str">
        <f t="shared" si="46"/>
        <v xml:space="preserve"> </v>
      </c>
      <c r="H189" s="137" t="str">
        <f t="shared" si="46"/>
        <v xml:space="preserve"> </v>
      </c>
      <c r="I189" s="137" t="str">
        <f t="shared" si="46"/>
        <v xml:space="preserve"> </v>
      </c>
      <c r="J189" s="137" t="str">
        <f t="shared" si="46"/>
        <v>C</v>
      </c>
      <c r="K189" s="137" t="str">
        <f t="shared" si="46"/>
        <v>C</v>
      </c>
      <c r="L189" s="137" t="str">
        <f t="shared" si="46"/>
        <v xml:space="preserve"> </v>
      </c>
      <c r="M189" s="137" t="str">
        <f t="shared" si="46"/>
        <v xml:space="preserve"> </v>
      </c>
      <c r="N189" s="137" t="str">
        <f t="shared" si="46"/>
        <v xml:space="preserve"> </v>
      </c>
      <c r="O189" s="137" t="str">
        <f t="shared" si="46"/>
        <v xml:space="preserve"> </v>
      </c>
      <c r="P189" s="137" t="str">
        <f t="shared" si="46"/>
        <v>C</v>
      </c>
      <c r="Q189" s="137" t="str">
        <f t="shared" si="46"/>
        <v xml:space="preserve"> </v>
      </c>
      <c r="R189" s="137" t="str">
        <f t="shared" si="46"/>
        <v xml:space="preserve"> </v>
      </c>
    </row>
    <row r="190" spans="2:18" ht="13.5" thickBot="1" x14ac:dyDescent="0.25">
      <c r="C190" s="83" t="s">
        <v>31</v>
      </c>
      <c r="D190" s="104" t="str">
        <f>IF(COUNTIF(D173:D189,"C")&gt;4,"C",IF(COUNTIF(D173:D189,"C")&gt;0,"P"," "))</f>
        <v>C</v>
      </c>
      <c r="E190" s="104" t="str">
        <f t="shared" ref="E190:R190" si="47">IF(COUNTIF(E173:E189,"C")&gt;4,"C",IF(COUNTIF(E173:E189,"C")&gt;0,"P"," "))</f>
        <v>C</v>
      </c>
      <c r="F190" s="104" t="str">
        <f t="shared" si="47"/>
        <v xml:space="preserve"> </v>
      </c>
      <c r="G190" s="104" t="str">
        <f t="shared" si="47"/>
        <v xml:space="preserve"> </v>
      </c>
      <c r="H190" s="104" t="str">
        <f t="shared" si="47"/>
        <v xml:space="preserve"> </v>
      </c>
      <c r="I190" s="104" t="str">
        <f t="shared" si="47"/>
        <v xml:space="preserve"> </v>
      </c>
      <c r="J190" s="104" t="str">
        <f t="shared" si="47"/>
        <v>C</v>
      </c>
      <c r="K190" s="104" t="str">
        <f t="shared" si="47"/>
        <v>C</v>
      </c>
      <c r="L190" s="104" t="str">
        <f t="shared" si="47"/>
        <v xml:space="preserve"> </v>
      </c>
      <c r="M190" s="104" t="str">
        <f t="shared" si="47"/>
        <v xml:space="preserve"> </v>
      </c>
      <c r="N190" s="104" t="str">
        <f t="shared" si="47"/>
        <v xml:space="preserve"> </v>
      </c>
      <c r="O190" s="104" t="str">
        <f t="shared" si="47"/>
        <v xml:space="preserve"> </v>
      </c>
      <c r="P190" s="104" t="str">
        <f t="shared" si="47"/>
        <v>C</v>
      </c>
      <c r="Q190" s="104" t="str">
        <f t="shared" si="47"/>
        <v xml:space="preserve"> </v>
      </c>
      <c r="R190" s="104" t="str">
        <f t="shared" si="47"/>
        <v xml:space="preserve"> </v>
      </c>
    </row>
    <row r="191" spans="2:18" ht="15" x14ac:dyDescent="0.25">
      <c r="B191" s="135" t="s">
        <v>274</v>
      </c>
    </row>
    <row r="192" spans="2:18" x14ac:dyDescent="0.2">
      <c r="B192" s="3">
        <v>1</v>
      </c>
      <c r="C192" s="410" t="s">
        <v>152</v>
      </c>
    </row>
    <row r="193" spans="2:18" x14ac:dyDescent="0.2">
      <c r="B193" s="136"/>
      <c r="C193" s="233" t="s">
        <v>590</v>
      </c>
      <c r="D193" s="10"/>
      <c r="E193" s="10"/>
      <c r="F193" s="10"/>
      <c r="G193" s="10"/>
      <c r="H193" s="10"/>
      <c r="I193" s="10"/>
      <c r="J193" s="10"/>
      <c r="K193" s="10"/>
      <c r="L193" s="10"/>
      <c r="M193" s="10"/>
      <c r="N193" s="10"/>
      <c r="O193" s="10"/>
      <c r="P193" s="10"/>
      <c r="Q193" s="10"/>
      <c r="R193" s="10"/>
    </row>
    <row r="194" spans="2:18" x14ac:dyDescent="0.2">
      <c r="B194" s="136"/>
      <c r="C194" s="233" t="s">
        <v>591</v>
      </c>
      <c r="D194" s="10"/>
      <c r="E194" s="10"/>
      <c r="F194" s="10"/>
      <c r="G194" s="10"/>
      <c r="H194" s="10"/>
      <c r="I194" s="10"/>
      <c r="J194" s="10"/>
      <c r="K194" s="10"/>
      <c r="L194" s="10"/>
      <c r="M194" s="10"/>
      <c r="N194" s="10"/>
      <c r="O194" s="10"/>
      <c r="P194" s="10"/>
      <c r="Q194" s="10"/>
      <c r="R194" s="10"/>
    </row>
    <row r="195" spans="2:18" x14ac:dyDescent="0.2">
      <c r="B195" s="136"/>
      <c r="C195" s="233" t="s">
        <v>153</v>
      </c>
      <c r="D195" s="10"/>
      <c r="E195" s="10"/>
      <c r="F195" s="10"/>
      <c r="G195" s="10"/>
      <c r="H195" s="10"/>
      <c r="I195" s="10"/>
      <c r="J195" s="10"/>
      <c r="K195" s="10"/>
      <c r="L195" s="10"/>
      <c r="M195" s="10"/>
      <c r="N195" s="10"/>
      <c r="O195" s="10"/>
      <c r="P195" s="10"/>
      <c r="Q195" s="10"/>
      <c r="R195" s="10"/>
    </row>
    <row r="196" spans="2:18" x14ac:dyDescent="0.2">
      <c r="B196" s="3">
        <v>2</v>
      </c>
      <c r="C196" s="394" t="s">
        <v>592</v>
      </c>
      <c r="D196" s="137" t="str">
        <f>IF(COUNTIF(D193:D195,"A")&gt;=1,"C",IF(COUNTIF(D193:D195,"A")&gt;0,"P"," "))</f>
        <v xml:space="preserve"> </v>
      </c>
      <c r="E196" s="137" t="str">
        <f t="shared" ref="E196:R196" si="48">IF(COUNTIF(E193:E195,"A")&gt;=1,"C",IF(COUNTIF(E193:E195,"A")&gt;0,"P"," "))</f>
        <v xml:space="preserve"> </v>
      </c>
      <c r="F196" s="137" t="str">
        <f t="shared" si="48"/>
        <v xml:space="preserve"> </v>
      </c>
      <c r="G196" s="137" t="str">
        <f t="shared" si="48"/>
        <v xml:space="preserve"> </v>
      </c>
      <c r="H196" s="137" t="str">
        <f t="shared" si="48"/>
        <v xml:space="preserve"> </v>
      </c>
      <c r="I196" s="137" t="str">
        <f t="shared" si="48"/>
        <v xml:space="preserve"> </v>
      </c>
      <c r="J196" s="137" t="str">
        <f t="shared" si="48"/>
        <v xml:space="preserve"> </v>
      </c>
      <c r="K196" s="137" t="str">
        <f t="shared" si="48"/>
        <v xml:space="preserve"> </v>
      </c>
      <c r="L196" s="137" t="str">
        <f t="shared" si="48"/>
        <v xml:space="preserve"> </v>
      </c>
      <c r="M196" s="137" t="str">
        <f t="shared" si="48"/>
        <v xml:space="preserve"> </v>
      </c>
      <c r="N196" s="137" t="str">
        <f t="shared" si="48"/>
        <v xml:space="preserve"> </v>
      </c>
      <c r="O196" s="137" t="str">
        <f t="shared" si="48"/>
        <v xml:space="preserve"> </v>
      </c>
      <c r="P196" s="137" t="str">
        <f t="shared" si="48"/>
        <v xml:space="preserve"> </v>
      </c>
      <c r="Q196" s="137" t="str">
        <f t="shared" si="48"/>
        <v xml:space="preserve"> </v>
      </c>
      <c r="R196" s="137" t="str">
        <f t="shared" si="48"/>
        <v xml:space="preserve"> </v>
      </c>
    </row>
    <row r="197" spans="2:18" x14ac:dyDescent="0.2">
      <c r="B197" s="138"/>
      <c r="C197" s="233" t="s">
        <v>593</v>
      </c>
      <c r="D197" s="10"/>
      <c r="E197" s="10"/>
      <c r="F197" s="10"/>
      <c r="G197" s="10"/>
      <c r="H197" s="10"/>
      <c r="I197" s="10"/>
      <c r="J197" s="10"/>
      <c r="K197" s="10"/>
      <c r="L197" s="10"/>
      <c r="M197" s="10"/>
      <c r="N197" s="10"/>
      <c r="O197" s="10"/>
      <c r="P197" s="10"/>
      <c r="Q197" s="10"/>
      <c r="R197" s="10"/>
    </row>
    <row r="198" spans="2:18" x14ac:dyDescent="0.2">
      <c r="B198" s="138"/>
      <c r="C198" s="233" t="s">
        <v>594</v>
      </c>
      <c r="D198" s="10"/>
      <c r="E198" s="10"/>
      <c r="F198" s="10"/>
      <c r="G198" s="10"/>
      <c r="H198" s="10"/>
      <c r="I198" s="10"/>
      <c r="J198" s="10"/>
      <c r="K198" s="10"/>
      <c r="L198" s="10"/>
      <c r="M198" s="10"/>
      <c r="N198" s="10"/>
      <c r="O198" s="10"/>
      <c r="P198" s="10"/>
      <c r="Q198" s="10"/>
      <c r="R198" s="10"/>
    </row>
    <row r="199" spans="2:18" x14ac:dyDescent="0.2">
      <c r="B199" s="138"/>
      <c r="C199" s="233" t="s">
        <v>595</v>
      </c>
      <c r="D199" s="10"/>
      <c r="E199" s="10"/>
      <c r="F199" s="10"/>
      <c r="G199" s="10"/>
      <c r="H199" s="10"/>
      <c r="I199" s="10"/>
      <c r="J199" s="10"/>
      <c r="K199" s="10"/>
      <c r="L199" s="10"/>
      <c r="M199" s="10"/>
      <c r="N199" s="10"/>
      <c r="O199" s="10"/>
      <c r="P199" s="10"/>
      <c r="Q199" s="10"/>
      <c r="R199" s="10"/>
    </row>
    <row r="200" spans="2:18" x14ac:dyDescent="0.2">
      <c r="B200" s="3">
        <v>3</v>
      </c>
      <c r="C200" s="394" t="s">
        <v>596</v>
      </c>
      <c r="D200" s="137" t="str">
        <f>IF(COUNTIF(D197:D199,"A")&gt;=1,"C",IF(COUNTIF(D197:D199,"A")&gt;0,"P"," "))</f>
        <v xml:space="preserve"> </v>
      </c>
      <c r="E200" s="137" t="str">
        <f t="shared" ref="E200:R200" si="49">IF(COUNTIF(E197:E199,"A")&gt;=1,"C",IF(COUNTIF(E197:E199,"A")&gt;0,"P"," "))</f>
        <v xml:space="preserve"> </v>
      </c>
      <c r="F200" s="137" t="str">
        <f t="shared" si="49"/>
        <v xml:space="preserve"> </v>
      </c>
      <c r="G200" s="137" t="str">
        <f t="shared" si="49"/>
        <v xml:space="preserve"> </v>
      </c>
      <c r="H200" s="137" t="str">
        <f t="shared" si="49"/>
        <v xml:space="preserve"> </v>
      </c>
      <c r="I200" s="137" t="str">
        <f t="shared" si="49"/>
        <v xml:space="preserve"> </v>
      </c>
      <c r="J200" s="137" t="str">
        <f t="shared" si="49"/>
        <v xml:space="preserve"> </v>
      </c>
      <c r="K200" s="137" t="str">
        <f t="shared" si="49"/>
        <v xml:space="preserve"> </v>
      </c>
      <c r="L200" s="137" t="str">
        <f t="shared" si="49"/>
        <v xml:space="preserve"> </v>
      </c>
      <c r="M200" s="137" t="str">
        <f t="shared" si="49"/>
        <v xml:space="preserve"> </v>
      </c>
      <c r="N200" s="137" t="str">
        <f t="shared" si="49"/>
        <v xml:space="preserve"> </v>
      </c>
      <c r="O200" s="137" t="str">
        <f t="shared" si="49"/>
        <v xml:space="preserve"> </v>
      </c>
      <c r="P200" s="137" t="str">
        <f t="shared" si="49"/>
        <v xml:space="preserve"> </v>
      </c>
      <c r="Q200" s="137" t="str">
        <f t="shared" si="49"/>
        <v xml:space="preserve"> </v>
      </c>
      <c r="R200" s="137" t="str">
        <f t="shared" si="49"/>
        <v xml:space="preserve"> </v>
      </c>
    </row>
    <row r="201" spans="2:18" x14ac:dyDescent="0.2">
      <c r="B201" s="138"/>
      <c r="C201" s="233" t="s">
        <v>597</v>
      </c>
      <c r="D201" s="10"/>
      <c r="E201" s="10"/>
      <c r="F201" s="10"/>
      <c r="G201" s="10"/>
      <c r="H201" s="10"/>
      <c r="I201" s="10"/>
      <c r="J201" s="10"/>
      <c r="K201" s="10"/>
      <c r="L201" s="10"/>
      <c r="M201" s="10"/>
      <c r="N201" s="10"/>
      <c r="O201" s="10"/>
      <c r="P201" s="10"/>
      <c r="Q201" s="10"/>
      <c r="R201" s="10"/>
    </row>
    <row r="202" spans="2:18" x14ac:dyDescent="0.2">
      <c r="B202" s="138"/>
      <c r="C202" s="233" t="s">
        <v>598</v>
      </c>
      <c r="D202" s="10"/>
      <c r="E202" s="10"/>
      <c r="F202" s="10"/>
      <c r="G202" s="10"/>
      <c r="H202" s="10"/>
      <c r="I202" s="10"/>
      <c r="J202" s="10"/>
      <c r="K202" s="10"/>
      <c r="L202" s="10"/>
      <c r="M202" s="10"/>
      <c r="N202" s="10"/>
      <c r="O202" s="10"/>
      <c r="P202" s="10"/>
      <c r="Q202" s="10"/>
      <c r="R202" s="10"/>
    </row>
    <row r="203" spans="2:18" x14ac:dyDescent="0.2">
      <c r="B203" s="138"/>
      <c r="C203" s="233" t="s">
        <v>599</v>
      </c>
      <c r="D203" s="10"/>
      <c r="E203" s="10"/>
      <c r="F203" s="10"/>
      <c r="G203" s="10"/>
      <c r="H203" s="10"/>
      <c r="I203" s="10"/>
      <c r="J203" s="10"/>
      <c r="K203" s="10"/>
      <c r="L203" s="10"/>
      <c r="M203" s="10"/>
      <c r="N203" s="10"/>
      <c r="O203" s="10"/>
      <c r="P203" s="10"/>
      <c r="Q203" s="10"/>
      <c r="R203" s="10"/>
    </row>
    <row r="204" spans="2:18" x14ac:dyDescent="0.2">
      <c r="B204" s="3">
        <v>4</v>
      </c>
      <c r="C204" s="394" t="s">
        <v>600</v>
      </c>
      <c r="D204" s="137" t="str">
        <f>IF(COUNTIF(D201:D203,"A")&gt;=1,"C",IF(COUNTIF(D201:D203,"A")&gt;0,"P"," "))</f>
        <v xml:space="preserve"> </v>
      </c>
      <c r="E204" s="137" t="str">
        <f t="shared" ref="E204:R204" si="50">IF(COUNTIF(E201:E203,"A")&gt;=1,"C",IF(COUNTIF(E201:E203,"A")&gt;0,"P"," "))</f>
        <v xml:space="preserve"> </v>
      </c>
      <c r="F204" s="137" t="str">
        <f t="shared" si="50"/>
        <v xml:space="preserve"> </v>
      </c>
      <c r="G204" s="137" t="str">
        <f t="shared" si="50"/>
        <v xml:space="preserve"> </v>
      </c>
      <c r="H204" s="137" t="str">
        <f t="shared" si="50"/>
        <v xml:space="preserve"> </v>
      </c>
      <c r="I204" s="137" t="str">
        <f t="shared" si="50"/>
        <v xml:space="preserve"> </v>
      </c>
      <c r="J204" s="137" t="str">
        <f t="shared" si="50"/>
        <v xml:space="preserve"> </v>
      </c>
      <c r="K204" s="137" t="str">
        <f t="shared" si="50"/>
        <v xml:space="preserve"> </v>
      </c>
      <c r="L204" s="137" t="str">
        <f t="shared" si="50"/>
        <v xml:space="preserve"> </v>
      </c>
      <c r="M204" s="137" t="str">
        <f t="shared" si="50"/>
        <v xml:space="preserve"> </v>
      </c>
      <c r="N204" s="137" t="str">
        <f t="shared" si="50"/>
        <v xml:space="preserve"> </v>
      </c>
      <c r="O204" s="137" t="str">
        <f t="shared" si="50"/>
        <v xml:space="preserve"> </v>
      </c>
      <c r="P204" s="137" t="str">
        <f t="shared" si="50"/>
        <v xml:space="preserve"> </v>
      </c>
      <c r="Q204" s="137" t="str">
        <f t="shared" si="50"/>
        <v xml:space="preserve"> </v>
      </c>
      <c r="R204" s="137" t="str">
        <f t="shared" si="50"/>
        <v xml:space="preserve"> </v>
      </c>
    </row>
    <row r="205" spans="2:18" x14ac:dyDescent="0.2">
      <c r="B205" s="138"/>
      <c r="C205" s="233" t="s">
        <v>601</v>
      </c>
      <c r="D205" s="10"/>
      <c r="E205" s="10"/>
      <c r="F205" s="10"/>
      <c r="G205" s="10"/>
      <c r="H205" s="10"/>
      <c r="I205" s="10"/>
      <c r="J205" s="10"/>
      <c r="K205" s="10"/>
      <c r="L205" s="10"/>
      <c r="M205" s="10"/>
      <c r="N205" s="10"/>
      <c r="O205" s="10"/>
      <c r="P205" s="10"/>
      <c r="Q205" s="10"/>
      <c r="R205" s="10"/>
    </row>
    <row r="206" spans="2:18" x14ac:dyDescent="0.2">
      <c r="B206" s="138"/>
      <c r="C206" s="233" t="s">
        <v>602</v>
      </c>
      <c r="D206" s="10"/>
      <c r="E206" s="10"/>
      <c r="F206" s="10"/>
      <c r="G206" s="10"/>
      <c r="H206" s="10"/>
      <c r="I206" s="10"/>
      <c r="J206" s="10"/>
      <c r="K206" s="10"/>
      <c r="L206" s="10"/>
      <c r="M206" s="10"/>
      <c r="N206" s="10"/>
      <c r="O206" s="10"/>
      <c r="P206" s="10"/>
      <c r="Q206" s="10"/>
      <c r="R206" s="10"/>
    </row>
    <row r="207" spans="2:18" x14ac:dyDescent="0.2">
      <c r="B207" s="138"/>
      <c r="C207" s="233" t="s">
        <v>603</v>
      </c>
      <c r="D207" s="10"/>
      <c r="E207" s="10"/>
      <c r="F207" s="10"/>
      <c r="G207" s="10"/>
      <c r="H207" s="10"/>
      <c r="I207" s="10"/>
      <c r="J207" s="10"/>
      <c r="K207" s="10"/>
      <c r="L207" s="10"/>
      <c r="M207" s="10"/>
      <c r="N207" s="10"/>
      <c r="O207" s="10"/>
      <c r="P207" s="10"/>
      <c r="Q207" s="10"/>
      <c r="R207" s="10"/>
    </row>
    <row r="208" spans="2:18" x14ac:dyDescent="0.2">
      <c r="B208" s="3">
        <v>5</v>
      </c>
      <c r="C208" s="394" t="s">
        <v>604</v>
      </c>
      <c r="D208" s="137" t="str">
        <f>IF(COUNTIF(D205:D207,"A")&gt;=1,"C",IF(COUNTIF(D205:D207,"A")&gt;0,"P"," "))</f>
        <v xml:space="preserve"> </v>
      </c>
      <c r="E208" s="137" t="str">
        <f t="shared" ref="E208:R208" si="51">IF(COUNTIF(E205:E207,"A")&gt;=1,"C",IF(COUNTIF(E205:E207,"A")&gt;0,"P"," "))</f>
        <v xml:space="preserve"> </v>
      </c>
      <c r="F208" s="137" t="str">
        <f t="shared" si="51"/>
        <v xml:space="preserve"> </v>
      </c>
      <c r="G208" s="137" t="str">
        <f t="shared" si="51"/>
        <v xml:space="preserve"> </v>
      </c>
      <c r="H208" s="137" t="str">
        <f t="shared" si="51"/>
        <v xml:space="preserve"> </v>
      </c>
      <c r="I208" s="137" t="str">
        <f t="shared" si="51"/>
        <v xml:space="preserve"> </v>
      </c>
      <c r="J208" s="137" t="str">
        <f t="shared" si="51"/>
        <v xml:space="preserve"> </v>
      </c>
      <c r="K208" s="137" t="str">
        <f t="shared" si="51"/>
        <v xml:space="preserve"> </v>
      </c>
      <c r="L208" s="137" t="str">
        <f t="shared" si="51"/>
        <v xml:space="preserve"> </v>
      </c>
      <c r="M208" s="137" t="str">
        <f t="shared" si="51"/>
        <v xml:space="preserve"> </v>
      </c>
      <c r="N208" s="137" t="str">
        <f t="shared" si="51"/>
        <v xml:space="preserve"> </v>
      </c>
      <c r="O208" s="137" t="str">
        <f t="shared" si="51"/>
        <v xml:space="preserve"> </v>
      </c>
      <c r="P208" s="137" t="str">
        <f t="shared" si="51"/>
        <v xml:space="preserve"> </v>
      </c>
      <c r="Q208" s="137" t="str">
        <f t="shared" si="51"/>
        <v xml:space="preserve"> </v>
      </c>
      <c r="R208" s="137" t="str">
        <f t="shared" si="51"/>
        <v xml:space="preserve"> </v>
      </c>
    </row>
    <row r="209" spans="2:18" x14ac:dyDescent="0.2">
      <c r="B209" s="138"/>
      <c r="C209" s="233" t="s">
        <v>605</v>
      </c>
      <c r="D209" s="10"/>
      <c r="E209" s="10"/>
      <c r="F209" s="10"/>
      <c r="G209" s="10"/>
      <c r="H209" s="10"/>
      <c r="I209" s="10"/>
      <c r="J209" s="10"/>
      <c r="K209" s="10"/>
      <c r="L209" s="10"/>
      <c r="M209" s="10"/>
      <c r="N209" s="10"/>
      <c r="O209" s="10"/>
      <c r="P209" s="10"/>
      <c r="Q209" s="10"/>
      <c r="R209" s="10"/>
    </row>
    <row r="210" spans="2:18" x14ac:dyDescent="0.2">
      <c r="B210" s="138"/>
      <c r="C210" s="233" t="s">
        <v>606</v>
      </c>
      <c r="D210" s="10"/>
      <c r="E210" s="10"/>
      <c r="F210" s="10"/>
      <c r="G210" s="10"/>
      <c r="H210" s="10"/>
      <c r="I210" s="10"/>
      <c r="J210" s="10"/>
      <c r="K210" s="10"/>
      <c r="L210" s="10"/>
      <c r="M210" s="10"/>
      <c r="N210" s="10"/>
      <c r="O210" s="10"/>
      <c r="P210" s="10"/>
      <c r="Q210" s="10"/>
      <c r="R210" s="10"/>
    </row>
    <row r="211" spans="2:18" x14ac:dyDescent="0.2">
      <c r="B211" s="138"/>
      <c r="C211" s="233" t="s">
        <v>607</v>
      </c>
      <c r="D211" s="10"/>
      <c r="E211" s="10"/>
      <c r="F211" s="10"/>
      <c r="G211" s="10"/>
      <c r="H211" s="10"/>
      <c r="I211" s="10"/>
      <c r="J211" s="10"/>
      <c r="K211" s="10"/>
      <c r="L211" s="10"/>
      <c r="M211" s="10"/>
      <c r="N211" s="10"/>
      <c r="O211" s="10"/>
      <c r="P211" s="10"/>
      <c r="Q211" s="10"/>
      <c r="R211" s="10"/>
    </row>
    <row r="212" spans="2:18" ht="1.5" customHeight="1" thickBot="1" x14ac:dyDescent="0.25">
      <c r="D212" s="137" t="str">
        <f>IF(COUNTIF(D209:D211,"A")&gt;=1,"C",IF(COUNTIF(D209:D211,"A")&gt;0,"P"," "))</f>
        <v xml:space="preserve"> </v>
      </c>
      <c r="E212" s="137" t="str">
        <f t="shared" ref="E212:R212" si="52">IF(COUNTIF(E209:E211,"A")&gt;=1,"C",IF(COUNTIF(E209:E211,"A")&gt;0,"P"," "))</f>
        <v xml:space="preserve"> </v>
      </c>
      <c r="F212" s="137" t="str">
        <f t="shared" si="52"/>
        <v xml:space="preserve"> </v>
      </c>
      <c r="G212" s="137" t="str">
        <f t="shared" si="52"/>
        <v xml:space="preserve"> </v>
      </c>
      <c r="H212" s="137" t="str">
        <f t="shared" si="52"/>
        <v xml:space="preserve"> </v>
      </c>
      <c r="I212" s="137" t="str">
        <f t="shared" si="52"/>
        <v xml:space="preserve"> </v>
      </c>
      <c r="J212" s="137" t="str">
        <f t="shared" si="52"/>
        <v xml:space="preserve"> </v>
      </c>
      <c r="K212" s="137" t="str">
        <f t="shared" si="52"/>
        <v xml:space="preserve"> </v>
      </c>
      <c r="L212" s="137" t="str">
        <f t="shared" si="52"/>
        <v xml:space="preserve"> </v>
      </c>
      <c r="M212" s="137" t="str">
        <f t="shared" si="52"/>
        <v xml:space="preserve"> </v>
      </c>
      <c r="N212" s="137" t="str">
        <f t="shared" si="52"/>
        <v xml:space="preserve"> </v>
      </c>
      <c r="O212" s="137" t="str">
        <f t="shared" si="52"/>
        <v xml:space="preserve"> </v>
      </c>
      <c r="P212" s="137" t="str">
        <f t="shared" si="52"/>
        <v xml:space="preserve"> </v>
      </c>
      <c r="Q212" s="137" t="str">
        <f t="shared" si="52"/>
        <v xml:space="preserve"> </v>
      </c>
      <c r="R212" s="137" t="str">
        <f t="shared" si="52"/>
        <v xml:space="preserve"> </v>
      </c>
    </row>
    <row r="213" spans="2:18" ht="13.5" thickBot="1" x14ac:dyDescent="0.25">
      <c r="C213" s="83" t="s">
        <v>31</v>
      </c>
      <c r="D213" s="104" t="str">
        <f>IF(COUNTIF(D196:D212,"C")&gt;4,"C",IF(COUNTIF(D196:D212,"C")&gt;0,"P"," "))</f>
        <v xml:space="preserve"> </v>
      </c>
      <c r="E213" s="104" t="str">
        <f t="shared" ref="E213:R213" si="53">IF(COUNTIF(E196:E212,"C")&gt;4,"C",IF(COUNTIF(E196:E212,"C")&gt;0,"P"," "))</f>
        <v xml:space="preserve"> </v>
      </c>
      <c r="F213" s="104" t="str">
        <f t="shared" si="53"/>
        <v xml:space="preserve"> </v>
      </c>
      <c r="G213" s="104" t="str">
        <f t="shared" si="53"/>
        <v xml:space="preserve"> </v>
      </c>
      <c r="H213" s="104" t="str">
        <f t="shared" si="53"/>
        <v xml:space="preserve"> </v>
      </c>
      <c r="I213" s="104" t="str">
        <f t="shared" si="53"/>
        <v xml:space="preserve"> </v>
      </c>
      <c r="J213" s="104" t="str">
        <f t="shared" si="53"/>
        <v xml:space="preserve"> </v>
      </c>
      <c r="K213" s="104" t="str">
        <f t="shared" si="53"/>
        <v xml:space="preserve"> </v>
      </c>
      <c r="L213" s="104" t="str">
        <f t="shared" si="53"/>
        <v xml:space="preserve"> </v>
      </c>
      <c r="M213" s="104" t="str">
        <f t="shared" si="53"/>
        <v xml:space="preserve"> </v>
      </c>
      <c r="N213" s="104" t="str">
        <f t="shared" si="53"/>
        <v xml:space="preserve"> </v>
      </c>
      <c r="O213" s="104" t="str">
        <f t="shared" si="53"/>
        <v xml:space="preserve"> </v>
      </c>
      <c r="P213" s="104" t="str">
        <f t="shared" si="53"/>
        <v xml:space="preserve"> </v>
      </c>
      <c r="Q213" s="104" t="str">
        <f t="shared" si="53"/>
        <v xml:space="preserve"> </v>
      </c>
      <c r="R213" s="104" t="str">
        <f t="shared" si="53"/>
        <v xml:space="preserve"> </v>
      </c>
    </row>
    <row r="214" spans="2:18" ht="15" x14ac:dyDescent="0.25">
      <c r="B214" s="135" t="s">
        <v>275</v>
      </c>
    </row>
    <row r="215" spans="2:18" x14ac:dyDescent="0.2">
      <c r="B215" s="3">
        <v>1</v>
      </c>
      <c r="C215" s="402" t="s">
        <v>608</v>
      </c>
    </row>
    <row r="216" spans="2:18" x14ac:dyDescent="0.2">
      <c r="B216" s="136"/>
      <c r="C216" s="233" t="s">
        <v>609</v>
      </c>
      <c r="D216" s="10"/>
      <c r="E216" s="10"/>
      <c r="F216" s="10"/>
      <c r="G216" s="10"/>
      <c r="H216" s="10"/>
      <c r="I216" s="10"/>
      <c r="J216" s="10"/>
      <c r="K216" s="10"/>
      <c r="L216" s="10"/>
      <c r="M216" s="10"/>
      <c r="N216" s="10"/>
      <c r="O216" s="10"/>
      <c r="P216" s="10"/>
      <c r="Q216" s="10"/>
      <c r="R216" s="10"/>
    </row>
    <row r="217" spans="2:18" x14ac:dyDescent="0.2">
      <c r="B217" s="136"/>
      <c r="C217" s="233" t="s">
        <v>610</v>
      </c>
      <c r="D217" s="10"/>
      <c r="E217" s="10"/>
      <c r="F217" s="10"/>
      <c r="G217" s="10"/>
      <c r="H217" s="10"/>
      <c r="I217" s="10"/>
      <c r="J217" s="10"/>
      <c r="K217" s="10"/>
      <c r="L217" s="10"/>
      <c r="M217" s="10"/>
      <c r="N217" s="10"/>
      <c r="O217" s="10"/>
      <c r="P217" s="10"/>
      <c r="Q217" s="10"/>
      <c r="R217" s="10"/>
    </row>
    <row r="218" spans="2:18" x14ac:dyDescent="0.2">
      <c r="B218" s="136"/>
      <c r="C218" s="233" t="s">
        <v>611</v>
      </c>
      <c r="D218" s="10"/>
      <c r="E218" s="10"/>
      <c r="F218" s="10"/>
      <c r="G218" s="10"/>
      <c r="H218" s="10"/>
      <c r="I218" s="10"/>
      <c r="J218" s="10"/>
      <c r="K218" s="10"/>
      <c r="L218" s="10"/>
      <c r="M218" s="10"/>
      <c r="N218" s="10"/>
      <c r="O218" s="10"/>
      <c r="P218" s="10"/>
      <c r="Q218" s="10"/>
      <c r="R218" s="10"/>
    </row>
    <row r="219" spans="2:18" x14ac:dyDescent="0.2">
      <c r="B219" s="3">
        <v>2</v>
      </c>
      <c r="C219" s="394" t="s">
        <v>612</v>
      </c>
      <c r="D219" s="137" t="str">
        <f>IF(COUNTIF(D216:D218,"A")&gt;=1,"C",IF(COUNTIF(D216:D218,"A")&gt;0,"P"," "))</f>
        <v xml:space="preserve"> </v>
      </c>
      <c r="E219" s="137" t="str">
        <f t="shared" ref="E219:R219" si="54">IF(COUNTIF(E216:E218,"A")&gt;=1,"C",IF(COUNTIF(E216:E218,"A")&gt;0,"P"," "))</f>
        <v xml:space="preserve"> </v>
      </c>
      <c r="F219" s="137" t="str">
        <f t="shared" si="54"/>
        <v xml:space="preserve"> </v>
      </c>
      <c r="G219" s="137" t="str">
        <f t="shared" si="54"/>
        <v xml:space="preserve"> </v>
      </c>
      <c r="H219" s="137" t="str">
        <f t="shared" si="54"/>
        <v xml:space="preserve"> </v>
      </c>
      <c r="I219" s="137" t="str">
        <f t="shared" si="54"/>
        <v xml:space="preserve"> </v>
      </c>
      <c r="J219" s="137" t="str">
        <f t="shared" si="54"/>
        <v xml:space="preserve"> </v>
      </c>
      <c r="K219" s="137" t="str">
        <f t="shared" si="54"/>
        <v xml:space="preserve"> </v>
      </c>
      <c r="L219" s="137" t="str">
        <f t="shared" si="54"/>
        <v xml:space="preserve"> </v>
      </c>
      <c r="M219" s="137" t="str">
        <f t="shared" si="54"/>
        <v xml:space="preserve"> </v>
      </c>
      <c r="N219" s="137" t="str">
        <f t="shared" si="54"/>
        <v xml:space="preserve"> </v>
      </c>
      <c r="O219" s="137" t="str">
        <f t="shared" si="54"/>
        <v xml:space="preserve"> </v>
      </c>
      <c r="P219" s="137" t="str">
        <f t="shared" si="54"/>
        <v xml:space="preserve"> </v>
      </c>
      <c r="Q219" s="137" t="str">
        <f t="shared" si="54"/>
        <v xml:space="preserve"> </v>
      </c>
      <c r="R219" s="137" t="str">
        <f t="shared" si="54"/>
        <v xml:space="preserve"> </v>
      </c>
    </row>
    <row r="220" spans="2:18" x14ac:dyDescent="0.2">
      <c r="B220" s="138"/>
      <c r="C220" s="233" t="s">
        <v>613</v>
      </c>
      <c r="D220" s="10"/>
      <c r="E220" s="10"/>
      <c r="F220" s="10"/>
      <c r="G220" s="10"/>
      <c r="H220" s="10"/>
      <c r="I220" s="10"/>
      <c r="J220" s="10"/>
      <c r="K220" s="10"/>
      <c r="L220" s="10"/>
      <c r="M220" s="10"/>
      <c r="N220" s="10"/>
      <c r="O220" s="10"/>
      <c r="P220" s="10"/>
      <c r="Q220" s="10"/>
      <c r="R220" s="10"/>
    </row>
    <row r="221" spans="2:18" x14ac:dyDescent="0.2">
      <c r="B221" s="138"/>
      <c r="C221" s="233" t="s">
        <v>614</v>
      </c>
      <c r="D221" s="10"/>
      <c r="E221" s="10"/>
      <c r="F221" s="10"/>
      <c r="G221" s="10"/>
      <c r="H221" s="10"/>
      <c r="I221" s="10"/>
      <c r="J221" s="10"/>
      <c r="K221" s="10"/>
      <c r="L221" s="10"/>
      <c r="M221" s="10"/>
      <c r="N221" s="10"/>
      <c r="O221" s="10"/>
      <c r="P221" s="10"/>
      <c r="Q221" s="10"/>
      <c r="R221" s="10"/>
    </row>
    <row r="222" spans="2:18" x14ac:dyDescent="0.2">
      <c r="B222" s="138"/>
      <c r="C222" s="233" t="s">
        <v>615</v>
      </c>
      <c r="D222" s="10"/>
      <c r="E222" s="10"/>
      <c r="F222" s="10"/>
      <c r="G222" s="10"/>
      <c r="H222" s="10"/>
      <c r="I222" s="10"/>
      <c r="J222" s="10"/>
      <c r="K222" s="10"/>
      <c r="L222" s="10"/>
      <c r="M222" s="10"/>
      <c r="N222" s="10"/>
      <c r="O222" s="10"/>
      <c r="P222" s="10"/>
      <c r="Q222" s="10"/>
      <c r="R222" s="10"/>
    </row>
    <row r="223" spans="2:18" x14ac:dyDescent="0.2">
      <c r="B223" s="3">
        <v>3</v>
      </c>
      <c r="C223" s="394" t="s">
        <v>616</v>
      </c>
      <c r="D223" s="137" t="str">
        <f>IF(COUNTIF(D220:D222,"A")&gt;=1,"C",IF(COUNTIF(D220:D222,"A")&gt;0,"P"," "))</f>
        <v xml:space="preserve"> </v>
      </c>
      <c r="E223" s="137" t="str">
        <f t="shared" ref="E223:R223" si="55">IF(COUNTIF(E220:E222,"A")&gt;=1,"C",IF(COUNTIF(E220:E222,"A")&gt;0,"P"," "))</f>
        <v xml:space="preserve"> </v>
      </c>
      <c r="F223" s="137" t="str">
        <f t="shared" si="55"/>
        <v xml:space="preserve"> </v>
      </c>
      <c r="G223" s="137" t="str">
        <f t="shared" si="55"/>
        <v xml:space="preserve"> </v>
      </c>
      <c r="H223" s="137" t="str">
        <f t="shared" si="55"/>
        <v xml:space="preserve"> </v>
      </c>
      <c r="I223" s="137" t="str">
        <f t="shared" si="55"/>
        <v xml:space="preserve"> </v>
      </c>
      <c r="J223" s="137" t="str">
        <f t="shared" si="55"/>
        <v xml:space="preserve"> </v>
      </c>
      <c r="K223" s="137" t="str">
        <f t="shared" si="55"/>
        <v xml:space="preserve"> </v>
      </c>
      <c r="L223" s="137" t="str">
        <f t="shared" si="55"/>
        <v xml:space="preserve"> </v>
      </c>
      <c r="M223" s="137" t="str">
        <f t="shared" si="55"/>
        <v xml:space="preserve"> </v>
      </c>
      <c r="N223" s="137" t="str">
        <f t="shared" si="55"/>
        <v xml:space="preserve"> </v>
      </c>
      <c r="O223" s="137" t="str">
        <f t="shared" si="55"/>
        <v xml:space="preserve"> </v>
      </c>
      <c r="P223" s="137" t="str">
        <f t="shared" si="55"/>
        <v xml:space="preserve"> </v>
      </c>
      <c r="Q223" s="137" t="str">
        <f t="shared" si="55"/>
        <v xml:space="preserve"> </v>
      </c>
      <c r="R223" s="137" t="str">
        <f t="shared" si="55"/>
        <v xml:space="preserve"> </v>
      </c>
    </row>
    <row r="224" spans="2:18" x14ac:dyDescent="0.2">
      <c r="B224" s="138"/>
      <c r="C224" s="233" t="s">
        <v>617</v>
      </c>
      <c r="D224" s="10"/>
      <c r="E224" s="10"/>
      <c r="F224" s="10"/>
      <c r="G224" s="10"/>
      <c r="H224" s="10"/>
      <c r="I224" s="10"/>
      <c r="J224" s="10"/>
      <c r="K224" s="10"/>
      <c r="L224" s="10"/>
      <c r="M224" s="10"/>
      <c r="N224" s="10"/>
      <c r="O224" s="10"/>
      <c r="P224" s="10"/>
      <c r="Q224" s="10"/>
      <c r="R224" s="10"/>
    </row>
    <row r="225" spans="1:18" x14ac:dyDescent="0.2">
      <c r="B225" s="138"/>
      <c r="C225" s="233" t="s">
        <v>618</v>
      </c>
      <c r="D225" s="10"/>
      <c r="E225" s="10"/>
      <c r="F225" s="10"/>
      <c r="G225" s="10"/>
      <c r="H225" s="10"/>
      <c r="I225" s="10"/>
      <c r="J225" s="10"/>
      <c r="K225" s="10"/>
      <c r="L225" s="10"/>
      <c r="M225" s="10"/>
      <c r="N225" s="10"/>
      <c r="O225" s="10"/>
      <c r="P225" s="10"/>
      <c r="Q225" s="10"/>
      <c r="R225" s="10"/>
    </row>
    <row r="226" spans="1:18" x14ac:dyDescent="0.2">
      <c r="B226" s="138"/>
      <c r="C226" s="233" t="s">
        <v>619</v>
      </c>
      <c r="D226" s="10"/>
      <c r="E226" s="10"/>
      <c r="F226" s="10"/>
      <c r="G226" s="10"/>
      <c r="H226" s="10"/>
      <c r="I226" s="10"/>
      <c r="J226" s="10"/>
      <c r="K226" s="10"/>
      <c r="L226" s="10"/>
      <c r="M226" s="10"/>
      <c r="N226" s="10"/>
      <c r="O226" s="10"/>
      <c r="P226" s="10"/>
      <c r="Q226" s="10"/>
      <c r="R226" s="10"/>
    </row>
    <row r="227" spans="1:18" x14ac:dyDescent="0.2">
      <c r="B227" s="3">
        <v>4</v>
      </c>
      <c r="C227" s="394" t="s">
        <v>620</v>
      </c>
      <c r="D227" s="137" t="str">
        <f>IF(COUNTIF(D224:D226,"A")&gt;=1,"C",IF(COUNTIF(D224:D226,"A")&gt;0,"P"," "))</f>
        <v xml:space="preserve"> </v>
      </c>
      <c r="E227" s="137" t="str">
        <f t="shared" ref="E227:R227" si="56">IF(COUNTIF(E224:E226,"A")&gt;=1,"C",IF(COUNTIF(E224:E226,"A")&gt;0,"P"," "))</f>
        <v xml:space="preserve"> </v>
      </c>
      <c r="F227" s="137" t="str">
        <f t="shared" si="56"/>
        <v xml:space="preserve"> </v>
      </c>
      <c r="G227" s="137" t="str">
        <f t="shared" si="56"/>
        <v xml:space="preserve"> </v>
      </c>
      <c r="H227" s="137" t="str">
        <f t="shared" si="56"/>
        <v xml:space="preserve"> </v>
      </c>
      <c r="I227" s="137" t="str">
        <f t="shared" si="56"/>
        <v xml:space="preserve"> </v>
      </c>
      <c r="J227" s="137" t="str">
        <f t="shared" si="56"/>
        <v xml:space="preserve"> </v>
      </c>
      <c r="K227" s="137" t="str">
        <f t="shared" si="56"/>
        <v xml:space="preserve"> </v>
      </c>
      <c r="L227" s="137" t="str">
        <f t="shared" si="56"/>
        <v xml:space="preserve"> </v>
      </c>
      <c r="M227" s="137" t="str">
        <f t="shared" si="56"/>
        <v xml:space="preserve"> </v>
      </c>
      <c r="N227" s="137" t="str">
        <f t="shared" si="56"/>
        <v xml:space="preserve"> </v>
      </c>
      <c r="O227" s="137" t="str">
        <f t="shared" si="56"/>
        <v xml:space="preserve"> </v>
      </c>
      <c r="P227" s="137" t="str">
        <f t="shared" si="56"/>
        <v xml:space="preserve"> </v>
      </c>
      <c r="Q227" s="137" t="str">
        <f t="shared" si="56"/>
        <v xml:space="preserve"> </v>
      </c>
      <c r="R227" s="137" t="str">
        <f t="shared" si="56"/>
        <v xml:space="preserve"> </v>
      </c>
    </row>
    <row r="228" spans="1:18" x14ac:dyDescent="0.2">
      <c r="B228" s="138"/>
      <c r="C228" s="233" t="s">
        <v>621</v>
      </c>
      <c r="D228" s="10"/>
      <c r="E228" s="10"/>
      <c r="F228" s="10"/>
      <c r="G228" s="10"/>
      <c r="H228" s="10"/>
      <c r="I228" s="10"/>
      <c r="J228" s="10"/>
      <c r="K228" s="10"/>
      <c r="L228" s="10"/>
      <c r="M228" s="10"/>
      <c r="N228" s="10"/>
      <c r="O228" s="10"/>
      <c r="P228" s="10"/>
      <c r="Q228" s="10"/>
      <c r="R228" s="10"/>
    </row>
    <row r="229" spans="1:18" x14ac:dyDescent="0.2">
      <c r="B229" s="138"/>
      <c r="C229" s="233" t="s">
        <v>622</v>
      </c>
      <c r="D229" s="10" t="s">
        <v>864</v>
      </c>
      <c r="E229" s="10"/>
      <c r="F229" s="10"/>
      <c r="G229" s="10"/>
      <c r="H229" s="10"/>
      <c r="I229" s="10" t="s">
        <v>864</v>
      </c>
      <c r="J229" s="10"/>
      <c r="K229" s="10" t="s">
        <v>864</v>
      </c>
      <c r="L229" s="10"/>
      <c r="M229" s="10"/>
      <c r="N229" s="10" t="s">
        <v>864</v>
      </c>
      <c r="O229" s="10" t="s">
        <v>864</v>
      </c>
      <c r="P229" s="10" t="s">
        <v>864</v>
      </c>
      <c r="Q229" s="10"/>
      <c r="R229" s="10"/>
    </row>
    <row r="230" spans="1:18" x14ac:dyDescent="0.2">
      <c r="B230" s="138"/>
      <c r="C230" s="233" t="s">
        <v>623</v>
      </c>
      <c r="D230" s="10"/>
      <c r="E230" s="10"/>
      <c r="F230" s="10"/>
      <c r="G230" s="10"/>
      <c r="H230" s="10"/>
      <c r="I230" s="10"/>
      <c r="J230" s="10"/>
      <c r="K230" s="10"/>
      <c r="L230" s="10"/>
      <c r="M230" s="10"/>
      <c r="N230" s="10"/>
      <c r="O230" s="10"/>
      <c r="P230" s="10"/>
      <c r="Q230" s="10"/>
      <c r="R230" s="10"/>
    </row>
    <row r="231" spans="1:18" x14ac:dyDescent="0.2">
      <c r="B231" s="3">
        <v>5</v>
      </c>
      <c r="C231" s="394" t="s">
        <v>624</v>
      </c>
      <c r="D231" s="137" t="str">
        <f>IF(COUNTIF(D228:D230,"A")&gt;=1,"C",IF(COUNTIF(D228:D230,"A")&gt;0,"P"," "))</f>
        <v>C</v>
      </c>
      <c r="E231" s="137" t="str">
        <f t="shared" ref="E231:R231" si="57">IF(COUNTIF(E228:E230,"A")&gt;=1,"C",IF(COUNTIF(E228:E230,"A")&gt;0,"P"," "))</f>
        <v xml:space="preserve"> </v>
      </c>
      <c r="F231" s="137" t="str">
        <f t="shared" si="57"/>
        <v xml:space="preserve"> </v>
      </c>
      <c r="G231" s="137" t="str">
        <f t="shared" si="57"/>
        <v xml:space="preserve"> </v>
      </c>
      <c r="H231" s="137" t="str">
        <f t="shared" si="57"/>
        <v xml:space="preserve"> </v>
      </c>
      <c r="I231" s="137" t="str">
        <f t="shared" si="57"/>
        <v>C</v>
      </c>
      <c r="J231" s="137" t="str">
        <f t="shared" si="57"/>
        <v xml:space="preserve"> </v>
      </c>
      <c r="K231" s="137" t="str">
        <f t="shared" si="57"/>
        <v>C</v>
      </c>
      <c r="L231" s="137" t="str">
        <f t="shared" si="57"/>
        <v xml:space="preserve"> </v>
      </c>
      <c r="M231" s="137" t="str">
        <f t="shared" si="57"/>
        <v xml:space="preserve"> </v>
      </c>
      <c r="N231" s="137" t="str">
        <f t="shared" si="57"/>
        <v>C</v>
      </c>
      <c r="O231" s="137" t="str">
        <f t="shared" si="57"/>
        <v>C</v>
      </c>
      <c r="P231" s="137" t="str">
        <f t="shared" si="57"/>
        <v>C</v>
      </c>
      <c r="Q231" s="137" t="str">
        <f t="shared" si="57"/>
        <v xml:space="preserve"> </v>
      </c>
      <c r="R231" s="137" t="str">
        <f t="shared" si="57"/>
        <v xml:space="preserve"> </v>
      </c>
    </row>
    <row r="232" spans="1:18" x14ac:dyDescent="0.2">
      <c r="B232" s="138"/>
      <c r="C232" s="233" t="s">
        <v>625</v>
      </c>
      <c r="D232" s="10"/>
      <c r="E232" s="10"/>
      <c r="F232" s="10"/>
      <c r="G232" s="10"/>
      <c r="H232" s="10"/>
      <c r="I232" s="10"/>
      <c r="J232" s="10"/>
      <c r="K232" s="10"/>
      <c r="L232" s="10"/>
      <c r="M232" s="10"/>
      <c r="N232" s="10"/>
      <c r="O232" s="10"/>
      <c r="P232" s="10"/>
      <c r="Q232" s="10"/>
      <c r="R232" s="10"/>
    </row>
    <row r="233" spans="1:18" x14ac:dyDescent="0.2">
      <c r="B233" s="138"/>
      <c r="C233" s="233" t="s">
        <v>626</v>
      </c>
      <c r="D233" s="10"/>
      <c r="E233" s="10"/>
      <c r="F233" s="10"/>
      <c r="G233" s="10"/>
      <c r="H233" s="10"/>
      <c r="I233" s="10"/>
      <c r="J233" s="10"/>
      <c r="K233" s="10"/>
      <c r="L233" s="10"/>
      <c r="M233" s="10"/>
      <c r="N233" s="10"/>
      <c r="O233" s="10"/>
      <c r="P233" s="10"/>
      <c r="Q233" s="10"/>
      <c r="R233" s="10"/>
    </row>
    <row r="234" spans="1:18" x14ac:dyDescent="0.2">
      <c r="B234" s="138"/>
      <c r="C234" s="233" t="s">
        <v>627</v>
      </c>
      <c r="D234" s="10"/>
      <c r="E234" s="10"/>
      <c r="F234" s="10"/>
      <c r="G234" s="10"/>
      <c r="H234" s="10"/>
      <c r="I234" s="10"/>
      <c r="J234" s="10"/>
      <c r="K234" s="10"/>
      <c r="L234" s="10"/>
      <c r="M234" s="10"/>
      <c r="N234" s="10"/>
      <c r="O234" s="10"/>
      <c r="P234" s="10"/>
      <c r="Q234" s="10"/>
      <c r="R234" s="10"/>
    </row>
    <row r="235" spans="1:18" ht="1.5" customHeight="1" thickBot="1" x14ac:dyDescent="0.25">
      <c r="D235" s="137" t="str">
        <f>IF(COUNTIF(D232:D234,"A")&gt;=1,"C",IF(COUNTIF(D232:D234,"A")&gt;0,"P"," "))</f>
        <v xml:space="preserve"> </v>
      </c>
      <c r="E235" s="137" t="str">
        <f t="shared" ref="E235:R235" si="58">IF(COUNTIF(E232:E234,"A")&gt;=1,"C",IF(COUNTIF(E232:E234,"A")&gt;0,"P"," "))</f>
        <v xml:space="preserve"> </v>
      </c>
      <c r="F235" s="137" t="str">
        <f t="shared" si="58"/>
        <v xml:space="preserve"> </v>
      </c>
      <c r="G235" s="137" t="str">
        <f t="shared" si="58"/>
        <v xml:space="preserve"> </v>
      </c>
      <c r="H235" s="137" t="str">
        <f t="shared" si="58"/>
        <v xml:space="preserve"> </v>
      </c>
      <c r="I235" s="137" t="str">
        <f t="shared" si="58"/>
        <v xml:space="preserve"> </v>
      </c>
      <c r="J235" s="137" t="str">
        <f t="shared" si="58"/>
        <v xml:space="preserve"> </v>
      </c>
      <c r="K235" s="137" t="str">
        <f t="shared" si="58"/>
        <v xml:space="preserve"> </v>
      </c>
      <c r="L235" s="137" t="str">
        <f t="shared" si="58"/>
        <v xml:space="preserve"> </v>
      </c>
      <c r="M235" s="137" t="str">
        <f t="shared" si="58"/>
        <v xml:space="preserve"> </v>
      </c>
      <c r="N235" s="137" t="str">
        <f t="shared" si="58"/>
        <v xml:space="preserve"> </v>
      </c>
      <c r="O235" s="137" t="str">
        <f t="shared" si="58"/>
        <v xml:space="preserve"> </v>
      </c>
      <c r="P235" s="137" t="str">
        <f t="shared" si="58"/>
        <v xml:space="preserve"> </v>
      </c>
      <c r="Q235" s="137" t="str">
        <f t="shared" si="58"/>
        <v xml:space="preserve"> </v>
      </c>
      <c r="R235" s="137" t="str">
        <f t="shared" si="58"/>
        <v xml:space="preserve"> </v>
      </c>
    </row>
    <row r="236" spans="1:18" ht="13.5" thickBot="1" x14ac:dyDescent="0.25">
      <c r="C236" s="83" t="s">
        <v>31</v>
      </c>
      <c r="D236" s="104" t="str">
        <f>IF(COUNTIF(D219:D235,"C")&gt;4,"C",IF(COUNTIF(D219:D235,"C")&gt;0,"P"," "))</f>
        <v>P</v>
      </c>
      <c r="E236" s="104" t="str">
        <f t="shared" ref="E236:R236" si="59">IF(COUNTIF(E219:E235,"C")&gt;4,"C",IF(COUNTIF(E219:E235,"C")&gt;0,"P"," "))</f>
        <v xml:space="preserve"> </v>
      </c>
      <c r="F236" s="104" t="str">
        <f t="shared" si="59"/>
        <v xml:space="preserve"> </v>
      </c>
      <c r="G236" s="104" t="str">
        <f t="shared" si="59"/>
        <v xml:space="preserve"> </v>
      </c>
      <c r="H236" s="104" t="str">
        <f t="shared" si="59"/>
        <v xml:space="preserve"> </v>
      </c>
      <c r="I236" s="104" t="str">
        <f t="shared" si="59"/>
        <v>P</v>
      </c>
      <c r="J236" s="104" t="str">
        <f t="shared" si="59"/>
        <v xml:space="preserve"> </v>
      </c>
      <c r="K236" s="104" t="str">
        <f t="shared" si="59"/>
        <v>P</v>
      </c>
      <c r="L236" s="104" t="str">
        <f t="shared" si="59"/>
        <v xml:space="preserve"> </v>
      </c>
      <c r="M236" s="104" t="str">
        <f t="shared" si="59"/>
        <v xml:space="preserve"> </v>
      </c>
      <c r="N236" s="104" t="str">
        <f t="shared" si="59"/>
        <v>P</v>
      </c>
      <c r="O236" s="104" t="str">
        <f t="shared" si="59"/>
        <v>P</v>
      </c>
      <c r="P236" s="104" t="str">
        <f t="shared" si="59"/>
        <v>P</v>
      </c>
      <c r="Q236" s="104" t="str">
        <f t="shared" si="59"/>
        <v xml:space="preserve"> </v>
      </c>
      <c r="R236" s="104" t="str">
        <f t="shared" si="59"/>
        <v xml:space="preserve"> </v>
      </c>
    </row>
    <row r="237" spans="1:18" ht="18" x14ac:dyDescent="0.2">
      <c r="A237" s="529" t="s">
        <v>2</v>
      </c>
      <c r="B237" s="530"/>
      <c r="C237" s="530"/>
      <c r="D237" s="530"/>
      <c r="E237" s="530"/>
      <c r="F237" s="530"/>
      <c r="G237" s="530"/>
      <c r="H237" s="530"/>
      <c r="I237" s="530"/>
      <c r="J237" s="530"/>
      <c r="K237" s="530"/>
      <c r="L237" s="530"/>
      <c r="M237" s="530"/>
      <c r="N237" s="530"/>
      <c r="O237" s="530"/>
      <c r="P237" s="530"/>
      <c r="Q237" s="530"/>
      <c r="R237" s="530"/>
    </row>
    <row r="238" spans="1:18" ht="15" x14ac:dyDescent="0.25">
      <c r="B238" s="135" t="s">
        <v>276</v>
      </c>
    </row>
    <row r="239" spans="1:18" x14ac:dyDescent="0.2">
      <c r="B239" s="3">
        <v>1</v>
      </c>
      <c r="C239" s="404" t="s">
        <v>725</v>
      </c>
    </row>
    <row r="240" spans="1:18" x14ac:dyDescent="0.2">
      <c r="B240" s="136"/>
      <c r="C240" s="233" t="s">
        <v>726</v>
      </c>
      <c r="D240" s="10"/>
      <c r="E240" s="10"/>
      <c r="F240" s="10"/>
      <c r="G240" s="10"/>
      <c r="H240" s="10"/>
      <c r="I240" s="10"/>
      <c r="J240" s="10"/>
      <c r="K240" s="10"/>
      <c r="L240" s="10"/>
      <c r="M240" s="10"/>
      <c r="N240" s="10"/>
      <c r="O240" s="10"/>
      <c r="P240" s="10"/>
      <c r="Q240" s="10"/>
      <c r="R240" s="10"/>
    </row>
    <row r="241" spans="2:18" x14ac:dyDescent="0.2">
      <c r="B241" s="136"/>
      <c r="C241" s="233" t="s">
        <v>727</v>
      </c>
      <c r="D241" s="10"/>
      <c r="E241" s="10"/>
      <c r="F241" s="10"/>
      <c r="G241" s="10"/>
      <c r="H241" s="10"/>
      <c r="I241" s="10"/>
      <c r="J241" s="10"/>
      <c r="K241" s="10"/>
      <c r="L241" s="10"/>
      <c r="M241" s="10"/>
      <c r="N241" s="10"/>
      <c r="O241" s="10"/>
      <c r="P241" s="10"/>
      <c r="Q241" s="10"/>
      <c r="R241" s="10"/>
    </row>
    <row r="242" spans="2:18" x14ac:dyDescent="0.2">
      <c r="B242" s="136"/>
      <c r="C242" s="233" t="s">
        <v>728</v>
      </c>
      <c r="D242" s="10"/>
      <c r="E242" s="10"/>
      <c r="F242" s="10"/>
      <c r="G242" s="10"/>
      <c r="H242" s="10"/>
      <c r="I242" s="10"/>
      <c r="J242" s="10"/>
      <c r="K242" s="10"/>
      <c r="L242" s="10"/>
      <c r="M242" s="10"/>
      <c r="N242" s="10"/>
      <c r="O242" s="10"/>
      <c r="P242" s="10"/>
      <c r="Q242" s="10"/>
      <c r="R242" s="10"/>
    </row>
    <row r="243" spans="2:18" x14ac:dyDescent="0.2">
      <c r="B243" s="3">
        <v>2</v>
      </c>
      <c r="C243" s="394" t="s">
        <v>729</v>
      </c>
      <c r="D243" s="137" t="str">
        <f>IF(COUNTIF(D240:D242,"A")&gt;=1,"C",IF(COUNTIF(D240:D242,"A")&gt;0,"P"," "))</f>
        <v xml:space="preserve"> </v>
      </c>
      <c r="E243" s="137" t="str">
        <f t="shared" ref="E243:R243" si="60">IF(COUNTIF(E240:E242,"A")&gt;=1,"C",IF(COUNTIF(E240:E242,"A")&gt;0,"P"," "))</f>
        <v xml:space="preserve"> </v>
      </c>
      <c r="F243" s="137" t="str">
        <f t="shared" si="60"/>
        <v xml:space="preserve"> </v>
      </c>
      <c r="G243" s="137" t="str">
        <f t="shared" si="60"/>
        <v xml:space="preserve"> </v>
      </c>
      <c r="H243" s="137" t="str">
        <f t="shared" si="60"/>
        <v xml:space="preserve"> </v>
      </c>
      <c r="I243" s="137" t="str">
        <f t="shared" si="60"/>
        <v xml:space="preserve"> </v>
      </c>
      <c r="J243" s="137" t="str">
        <f t="shared" si="60"/>
        <v xml:space="preserve"> </v>
      </c>
      <c r="K243" s="137" t="str">
        <f t="shared" si="60"/>
        <v xml:space="preserve"> </v>
      </c>
      <c r="L243" s="137" t="str">
        <f t="shared" si="60"/>
        <v xml:space="preserve"> </v>
      </c>
      <c r="M243" s="137" t="str">
        <f t="shared" si="60"/>
        <v xml:space="preserve"> </v>
      </c>
      <c r="N243" s="137" t="str">
        <f t="shared" si="60"/>
        <v xml:space="preserve"> </v>
      </c>
      <c r="O243" s="137" t="str">
        <f t="shared" si="60"/>
        <v xml:space="preserve"> </v>
      </c>
      <c r="P243" s="137" t="str">
        <f t="shared" si="60"/>
        <v xml:space="preserve"> </v>
      </c>
      <c r="Q243" s="137" t="str">
        <f t="shared" si="60"/>
        <v xml:space="preserve"> </v>
      </c>
      <c r="R243" s="137" t="str">
        <f t="shared" si="60"/>
        <v xml:space="preserve"> </v>
      </c>
    </row>
    <row r="244" spans="2:18" x14ac:dyDescent="0.2">
      <c r="B244" s="138"/>
      <c r="C244" s="233" t="s">
        <v>730</v>
      </c>
      <c r="D244" s="10"/>
      <c r="E244" s="10"/>
      <c r="F244" s="10"/>
      <c r="G244" s="10"/>
      <c r="H244" s="10"/>
      <c r="I244" s="10"/>
      <c r="J244" s="10"/>
      <c r="K244" s="10"/>
      <c r="L244" s="10"/>
      <c r="M244" s="10"/>
      <c r="N244" s="10"/>
      <c r="O244" s="10"/>
      <c r="P244" s="10"/>
      <c r="Q244" s="10"/>
      <c r="R244" s="10"/>
    </row>
    <row r="245" spans="2:18" x14ac:dyDescent="0.2">
      <c r="B245" s="138"/>
      <c r="C245" s="233" t="s">
        <v>731</v>
      </c>
      <c r="D245" s="10"/>
      <c r="E245" s="10"/>
      <c r="F245" s="10"/>
      <c r="G245" s="10"/>
      <c r="H245" s="10"/>
      <c r="I245" s="10"/>
      <c r="J245" s="10"/>
      <c r="K245" s="10"/>
      <c r="L245" s="10"/>
      <c r="M245" s="10"/>
      <c r="N245" s="10"/>
      <c r="O245" s="10"/>
      <c r="P245" s="10"/>
      <c r="Q245" s="10"/>
      <c r="R245" s="10"/>
    </row>
    <row r="246" spans="2:18" x14ac:dyDescent="0.2">
      <c r="B246" s="138"/>
      <c r="C246" s="233" t="s">
        <v>732</v>
      </c>
      <c r="D246" s="10"/>
      <c r="E246" s="10"/>
      <c r="F246" s="10"/>
      <c r="G246" s="10"/>
      <c r="H246" s="10"/>
      <c r="I246" s="10"/>
      <c r="J246" s="10"/>
      <c r="K246" s="10"/>
      <c r="L246" s="10"/>
      <c r="M246" s="10"/>
      <c r="N246" s="10"/>
      <c r="O246" s="10"/>
      <c r="P246" s="10"/>
      <c r="Q246" s="10"/>
      <c r="R246" s="10"/>
    </row>
    <row r="247" spans="2:18" x14ac:dyDescent="0.2">
      <c r="B247" s="3">
        <v>3</v>
      </c>
      <c r="C247" s="394" t="s">
        <v>733</v>
      </c>
      <c r="D247" s="137" t="str">
        <f>IF(COUNTIF(D244:D246,"A")&gt;=1,"C",IF(COUNTIF(D244:D246,"A")&gt;0,"P"," "))</f>
        <v xml:space="preserve"> </v>
      </c>
      <c r="E247" s="137" t="str">
        <f t="shared" ref="E247:R247" si="61">IF(COUNTIF(E244:E246,"A")&gt;=1,"C",IF(COUNTIF(E244:E246,"A")&gt;0,"P"," "))</f>
        <v xml:space="preserve"> </v>
      </c>
      <c r="F247" s="137" t="str">
        <f t="shared" si="61"/>
        <v xml:space="preserve"> </v>
      </c>
      <c r="G247" s="137" t="str">
        <f t="shared" si="61"/>
        <v xml:space="preserve"> </v>
      </c>
      <c r="H247" s="137" t="str">
        <f t="shared" si="61"/>
        <v xml:space="preserve"> </v>
      </c>
      <c r="I247" s="137" t="str">
        <f t="shared" si="61"/>
        <v xml:space="preserve"> </v>
      </c>
      <c r="J247" s="137" t="str">
        <f t="shared" si="61"/>
        <v xml:space="preserve"> </v>
      </c>
      <c r="K247" s="137" t="str">
        <f t="shared" si="61"/>
        <v xml:space="preserve"> </v>
      </c>
      <c r="L247" s="137" t="str">
        <f t="shared" si="61"/>
        <v xml:space="preserve"> </v>
      </c>
      <c r="M247" s="137" t="str">
        <f t="shared" si="61"/>
        <v xml:space="preserve"> </v>
      </c>
      <c r="N247" s="137" t="str">
        <f t="shared" si="61"/>
        <v xml:space="preserve"> </v>
      </c>
      <c r="O247" s="137" t="str">
        <f t="shared" si="61"/>
        <v xml:space="preserve"> </v>
      </c>
      <c r="P247" s="137" t="str">
        <f t="shared" si="61"/>
        <v xml:space="preserve"> </v>
      </c>
      <c r="Q247" s="137" t="str">
        <f t="shared" si="61"/>
        <v xml:space="preserve"> </v>
      </c>
      <c r="R247" s="137" t="str">
        <f t="shared" si="61"/>
        <v xml:space="preserve"> </v>
      </c>
    </row>
    <row r="248" spans="2:18" x14ac:dyDescent="0.2">
      <c r="B248" s="138"/>
      <c r="C248" s="233" t="s">
        <v>734</v>
      </c>
      <c r="D248" s="10"/>
      <c r="E248" s="10"/>
      <c r="F248" s="10"/>
      <c r="G248" s="10"/>
      <c r="H248" s="10"/>
      <c r="I248" s="10"/>
      <c r="J248" s="10"/>
      <c r="K248" s="10"/>
      <c r="L248" s="10"/>
      <c r="M248" s="10"/>
      <c r="N248" s="10"/>
      <c r="O248" s="10"/>
      <c r="P248" s="10"/>
      <c r="Q248" s="10"/>
      <c r="R248" s="10"/>
    </row>
    <row r="249" spans="2:18" x14ac:dyDescent="0.2">
      <c r="B249" s="138"/>
      <c r="C249" s="233" t="s">
        <v>735</v>
      </c>
      <c r="D249" s="10"/>
      <c r="E249" s="10"/>
      <c r="F249" s="10"/>
      <c r="G249" s="10"/>
      <c r="H249" s="10"/>
      <c r="I249" s="10"/>
      <c r="J249" s="10"/>
      <c r="K249" s="10"/>
      <c r="L249" s="10"/>
      <c r="M249" s="10"/>
      <c r="N249" s="10"/>
      <c r="O249" s="10"/>
      <c r="P249" s="10"/>
      <c r="Q249" s="10"/>
      <c r="R249" s="10"/>
    </row>
    <row r="250" spans="2:18" x14ac:dyDescent="0.2">
      <c r="B250" s="138"/>
      <c r="C250" s="233" t="s">
        <v>736</v>
      </c>
      <c r="D250" s="10"/>
      <c r="E250" s="10"/>
      <c r="F250" s="10"/>
      <c r="G250" s="10"/>
      <c r="H250" s="10"/>
      <c r="I250" s="10"/>
      <c r="J250" s="10"/>
      <c r="K250" s="10"/>
      <c r="L250" s="10"/>
      <c r="M250" s="10"/>
      <c r="N250" s="10"/>
      <c r="O250" s="10"/>
      <c r="P250" s="10"/>
      <c r="Q250" s="10"/>
      <c r="R250" s="10"/>
    </row>
    <row r="251" spans="2:18" x14ac:dyDescent="0.2">
      <c r="B251" s="3">
        <v>4</v>
      </c>
      <c r="C251" s="394" t="s">
        <v>737</v>
      </c>
      <c r="D251" s="137" t="str">
        <f>IF(COUNTIF(D248:D250,"A")&gt;=1,"C",IF(COUNTIF(D248:D250,"A")&gt;0,"P"," "))</f>
        <v xml:space="preserve"> </v>
      </c>
      <c r="E251" s="137" t="str">
        <f t="shared" ref="E251:R251" si="62">IF(COUNTIF(E248:E250,"A")&gt;=1,"C",IF(COUNTIF(E248:E250,"A")&gt;0,"P"," "))</f>
        <v xml:space="preserve"> </v>
      </c>
      <c r="F251" s="137" t="str">
        <f t="shared" si="62"/>
        <v xml:space="preserve"> </v>
      </c>
      <c r="G251" s="137" t="str">
        <f t="shared" si="62"/>
        <v xml:space="preserve"> </v>
      </c>
      <c r="H251" s="137" t="str">
        <f t="shared" si="62"/>
        <v xml:space="preserve"> </v>
      </c>
      <c r="I251" s="137" t="str">
        <f t="shared" si="62"/>
        <v xml:space="preserve"> </v>
      </c>
      <c r="J251" s="137" t="str">
        <f t="shared" si="62"/>
        <v xml:space="preserve"> </v>
      </c>
      <c r="K251" s="137" t="str">
        <f t="shared" si="62"/>
        <v xml:space="preserve"> </v>
      </c>
      <c r="L251" s="137" t="str">
        <f t="shared" si="62"/>
        <v xml:space="preserve"> </v>
      </c>
      <c r="M251" s="137" t="str">
        <f t="shared" si="62"/>
        <v xml:space="preserve"> </v>
      </c>
      <c r="N251" s="137" t="str">
        <f t="shared" si="62"/>
        <v xml:space="preserve"> </v>
      </c>
      <c r="O251" s="137" t="str">
        <f t="shared" si="62"/>
        <v xml:space="preserve"> </v>
      </c>
      <c r="P251" s="137" t="str">
        <f t="shared" si="62"/>
        <v xml:space="preserve"> </v>
      </c>
      <c r="Q251" s="137" t="str">
        <f t="shared" si="62"/>
        <v xml:space="preserve"> </v>
      </c>
      <c r="R251" s="137" t="str">
        <f t="shared" si="62"/>
        <v xml:space="preserve"> </v>
      </c>
    </row>
    <row r="252" spans="2:18" x14ac:dyDescent="0.2">
      <c r="B252" s="138"/>
      <c r="C252" s="233" t="s">
        <v>738</v>
      </c>
      <c r="D252" s="10"/>
      <c r="E252" s="10"/>
      <c r="F252" s="10"/>
      <c r="G252" s="10"/>
      <c r="H252" s="10"/>
      <c r="I252" s="10"/>
      <c r="J252" s="10"/>
      <c r="K252" s="10"/>
      <c r="L252" s="10"/>
      <c r="M252" s="10"/>
      <c r="N252" s="10"/>
      <c r="O252" s="10"/>
      <c r="P252" s="10"/>
      <c r="Q252" s="10"/>
      <c r="R252" s="10"/>
    </row>
    <row r="253" spans="2:18" x14ac:dyDescent="0.2">
      <c r="B253" s="138"/>
      <c r="C253" s="233" t="s">
        <v>739</v>
      </c>
      <c r="D253" s="10"/>
      <c r="E253" s="10"/>
      <c r="F253" s="10"/>
      <c r="G253" s="10"/>
      <c r="H253" s="10"/>
      <c r="I253" s="10"/>
      <c r="J253" s="10"/>
      <c r="K253" s="10"/>
      <c r="L253" s="10"/>
      <c r="M253" s="10"/>
      <c r="N253" s="10"/>
      <c r="O253" s="10"/>
      <c r="P253" s="10"/>
      <c r="Q253" s="10"/>
      <c r="R253" s="10"/>
    </row>
    <row r="254" spans="2:18" x14ac:dyDescent="0.2">
      <c r="B254" s="138"/>
      <c r="C254" s="233" t="s">
        <v>740</v>
      </c>
      <c r="D254" s="10"/>
      <c r="E254" s="10"/>
      <c r="F254" s="10"/>
      <c r="G254" s="10"/>
      <c r="H254" s="10"/>
      <c r="I254" s="10"/>
      <c r="J254" s="10"/>
      <c r="K254" s="10"/>
      <c r="L254" s="10"/>
      <c r="M254" s="10"/>
      <c r="N254" s="10"/>
      <c r="O254" s="10"/>
      <c r="P254" s="10"/>
      <c r="Q254" s="10"/>
      <c r="R254" s="10"/>
    </row>
    <row r="255" spans="2:18" x14ac:dyDescent="0.2">
      <c r="B255" s="3">
        <v>5</v>
      </c>
      <c r="C255" s="394" t="s">
        <v>741</v>
      </c>
      <c r="D255" s="137" t="str">
        <f>IF(COUNTIF(D252:D254,"A")&gt;=1,"C",IF(COUNTIF(D252:D254,"A")&gt;0,"P"," "))</f>
        <v xml:space="preserve"> </v>
      </c>
      <c r="E255" s="137" t="str">
        <f t="shared" ref="E255:R255" si="63">IF(COUNTIF(E252:E254,"A")&gt;=1,"C",IF(COUNTIF(E252:E254,"A")&gt;0,"P"," "))</f>
        <v xml:space="preserve"> </v>
      </c>
      <c r="F255" s="137" t="str">
        <f t="shared" si="63"/>
        <v xml:space="preserve"> </v>
      </c>
      <c r="G255" s="137" t="str">
        <f t="shared" si="63"/>
        <v xml:space="preserve"> </v>
      </c>
      <c r="H255" s="137" t="str">
        <f t="shared" si="63"/>
        <v xml:space="preserve"> </v>
      </c>
      <c r="I255" s="137" t="str">
        <f t="shared" si="63"/>
        <v xml:space="preserve"> </v>
      </c>
      <c r="J255" s="137" t="str">
        <f t="shared" si="63"/>
        <v xml:space="preserve"> </v>
      </c>
      <c r="K255" s="137" t="str">
        <f t="shared" si="63"/>
        <v xml:space="preserve"> </v>
      </c>
      <c r="L255" s="137" t="str">
        <f t="shared" si="63"/>
        <v xml:space="preserve"> </v>
      </c>
      <c r="M255" s="137" t="str">
        <f t="shared" si="63"/>
        <v xml:space="preserve"> </v>
      </c>
      <c r="N255" s="137" t="str">
        <f t="shared" si="63"/>
        <v xml:space="preserve"> </v>
      </c>
      <c r="O255" s="137" t="str">
        <f t="shared" si="63"/>
        <v xml:space="preserve"> </v>
      </c>
      <c r="P255" s="137" t="str">
        <f t="shared" si="63"/>
        <v xml:space="preserve"> </v>
      </c>
      <c r="Q255" s="137" t="str">
        <f t="shared" si="63"/>
        <v xml:space="preserve"> </v>
      </c>
      <c r="R255" s="137" t="str">
        <f t="shared" si="63"/>
        <v xml:space="preserve"> </v>
      </c>
    </row>
    <row r="256" spans="2:18" x14ac:dyDescent="0.2">
      <c r="B256" s="138"/>
      <c r="C256" s="233" t="s">
        <v>742</v>
      </c>
      <c r="D256" s="10"/>
      <c r="E256" s="10"/>
      <c r="F256" s="10"/>
      <c r="G256" s="10"/>
      <c r="H256" s="10"/>
      <c r="I256" s="10"/>
      <c r="J256" s="10"/>
      <c r="K256" s="10"/>
      <c r="L256" s="10"/>
      <c r="M256" s="10"/>
      <c r="N256" s="10"/>
      <c r="O256" s="10"/>
      <c r="P256" s="10"/>
      <c r="Q256" s="10"/>
      <c r="R256" s="10"/>
    </row>
    <row r="257" spans="2:18" x14ac:dyDescent="0.2">
      <c r="B257" s="138"/>
      <c r="C257" s="233" t="s">
        <v>743</v>
      </c>
      <c r="D257" s="10"/>
      <c r="E257" s="10"/>
      <c r="F257" s="10"/>
      <c r="G257" s="10"/>
      <c r="H257" s="10"/>
      <c r="I257" s="10"/>
      <c r="J257" s="10"/>
      <c r="K257" s="10"/>
      <c r="L257" s="10"/>
      <c r="M257" s="10"/>
      <c r="N257" s="10"/>
      <c r="O257" s="10"/>
      <c r="P257" s="10"/>
      <c r="Q257" s="10"/>
      <c r="R257" s="10"/>
    </row>
    <row r="258" spans="2:18" x14ac:dyDescent="0.2">
      <c r="B258" s="138"/>
      <c r="C258" s="233" t="s">
        <v>744</v>
      </c>
      <c r="D258" s="10"/>
      <c r="E258" s="10"/>
      <c r="F258" s="10"/>
      <c r="G258" s="10"/>
      <c r="H258" s="10"/>
      <c r="I258" s="10"/>
      <c r="J258" s="10"/>
      <c r="K258" s="10"/>
      <c r="L258" s="10"/>
      <c r="M258" s="10"/>
      <c r="N258" s="10"/>
      <c r="O258" s="10"/>
      <c r="P258" s="10"/>
      <c r="Q258" s="10"/>
      <c r="R258" s="10"/>
    </row>
    <row r="259" spans="2:18" ht="1.5" customHeight="1" thickBot="1" x14ac:dyDescent="0.25">
      <c r="D259" s="137" t="str">
        <f>IF(COUNTIF(D256:D258,"A")&gt;=1,"C",IF(COUNTIF(D256:D258,"A")&gt;0,"P"," "))</f>
        <v xml:space="preserve"> </v>
      </c>
      <c r="E259" s="137" t="str">
        <f t="shared" ref="E259:R259" si="64">IF(COUNTIF(E256:E258,"A")&gt;=1,"C",IF(COUNTIF(E256:E258,"A")&gt;0,"P"," "))</f>
        <v xml:space="preserve"> </v>
      </c>
      <c r="F259" s="137" t="str">
        <f t="shared" si="64"/>
        <v xml:space="preserve"> </v>
      </c>
      <c r="G259" s="137" t="str">
        <f t="shared" si="64"/>
        <v xml:space="preserve"> </v>
      </c>
      <c r="H259" s="137" t="str">
        <f t="shared" si="64"/>
        <v xml:space="preserve"> </v>
      </c>
      <c r="I259" s="137" t="str">
        <f t="shared" si="64"/>
        <v xml:space="preserve"> </v>
      </c>
      <c r="J259" s="137" t="str">
        <f t="shared" si="64"/>
        <v xml:space="preserve"> </v>
      </c>
      <c r="K259" s="137" t="str">
        <f t="shared" si="64"/>
        <v xml:space="preserve"> </v>
      </c>
      <c r="L259" s="137" t="str">
        <f t="shared" si="64"/>
        <v xml:space="preserve"> </v>
      </c>
      <c r="M259" s="137" t="str">
        <f t="shared" si="64"/>
        <v xml:space="preserve"> </v>
      </c>
      <c r="N259" s="137" t="str">
        <f t="shared" si="64"/>
        <v xml:space="preserve"> </v>
      </c>
      <c r="O259" s="137" t="str">
        <f t="shared" si="64"/>
        <v xml:space="preserve"> </v>
      </c>
      <c r="P259" s="137" t="str">
        <f t="shared" si="64"/>
        <v xml:space="preserve"> </v>
      </c>
      <c r="Q259" s="137" t="str">
        <f t="shared" si="64"/>
        <v xml:space="preserve"> </v>
      </c>
      <c r="R259" s="137" t="str">
        <f t="shared" si="64"/>
        <v xml:space="preserve"> </v>
      </c>
    </row>
    <row r="260" spans="2:18" ht="13.5" thickBot="1" x14ac:dyDescent="0.25">
      <c r="C260" s="83" t="s">
        <v>31</v>
      </c>
      <c r="D260" s="104" t="str">
        <f>IF(COUNTIF(D243:D259,"C")&gt;4,"C",IF(COUNTIF(D243:D259,"C")&gt;0,"P"," "))</f>
        <v xml:space="preserve"> </v>
      </c>
      <c r="E260" s="104" t="str">
        <f t="shared" ref="E260:R260" si="65">IF(COUNTIF(E243:E259,"C")&gt;4,"C",IF(COUNTIF(E243:E259,"C")&gt;0,"P"," "))</f>
        <v xml:space="preserve"> </v>
      </c>
      <c r="F260" s="104" t="str">
        <f t="shared" si="65"/>
        <v xml:space="preserve"> </v>
      </c>
      <c r="G260" s="104" t="str">
        <f t="shared" si="65"/>
        <v xml:space="preserve"> </v>
      </c>
      <c r="H260" s="104" t="str">
        <f t="shared" si="65"/>
        <v xml:space="preserve"> </v>
      </c>
      <c r="I260" s="104" t="str">
        <f t="shared" si="65"/>
        <v xml:space="preserve"> </v>
      </c>
      <c r="J260" s="104" t="str">
        <f t="shared" si="65"/>
        <v xml:space="preserve"> </v>
      </c>
      <c r="K260" s="104" t="str">
        <f t="shared" si="65"/>
        <v xml:space="preserve"> </v>
      </c>
      <c r="L260" s="104" t="str">
        <f t="shared" si="65"/>
        <v xml:space="preserve"> </v>
      </c>
      <c r="M260" s="104" t="str">
        <f t="shared" si="65"/>
        <v xml:space="preserve"> </v>
      </c>
      <c r="N260" s="104" t="str">
        <f t="shared" si="65"/>
        <v xml:space="preserve"> </v>
      </c>
      <c r="O260" s="104" t="str">
        <f t="shared" si="65"/>
        <v xml:space="preserve"> </v>
      </c>
      <c r="P260" s="104" t="str">
        <f t="shared" si="65"/>
        <v xml:space="preserve"> </v>
      </c>
      <c r="Q260" s="104" t="str">
        <f t="shared" si="65"/>
        <v xml:space="preserve"> </v>
      </c>
      <c r="R260" s="104" t="str">
        <f t="shared" si="65"/>
        <v xml:space="preserve"> </v>
      </c>
    </row>
    <row r="261" spans="2:18" ht="15" x14ac:dyDescent="0.25">
      <c r="B261" s="135" t="s">
        <v>277</v>
      </c>
    </row>
    <row r="262" spans="2:18" x14ac:dyDescent="0.2">
      <c r="B262" s="3">
        <v>1</v>
      </c>
      <c r="C262" s="410" t="s">
        <v>432</v>
      </c>
    </row>
    <row r="263" spans="2:18" x14ac:dyDescent="0.2">
      <c r="B263" s="136"/>
      <c r="C263" s="233" t="s">
        <v>745</v>
      </c>
      <c r="D263" s="10" t="s">
        <v>864</v>
      </c>
      <c r="E263" s="10" t="s">
        <v>864</v>
      </c>
      <c r="F263" s="10" t="s">
        <v>864</v>
      </c>
      <c r="G263" s="10"/>
      <c r="H263" s="10"/>
      <c r="I263" s="10" t="s">
        <v>864</v>
      </c>
      <c r="J263" s="10" t="s">
        <v>864</v>
      </c>
      <c r="K263" s="10" t="s">
        <v>864</v>
      </c>
      <c r="L263" s="10" t="s">
        <v>864</v>
      </c>
      <c r="M263" s="10"/>
      <c r="N263" s="10"/>
      <c r="O263" s="10"/>
      <c r="P263" s="10"/>
      <c r="Q263" s="10"/>
      <c r="R263" s="10"/>
    </row>
    <row r="264" spans="2:18" x14ac:dyDescent="0.2">
      <c r="B264" s="136"/>
      <c r="C264" s="233" t="s">
        <v>746</v>
      </c>
      <c r="D264" s="10"/>
      <c r="E264" s="10"/>
      <c r="F264" s="10"/>
      <c r="G264" s="10"/>
      <c r="H264" s="10"/>
      <c r="I264" s="10"/>
      <c r="J264" s="10"/>
      <c r="K264" s="10"/>
      <c r="L264" s="10"/>
      <c r="M264" s="10"/>
      <c r="N264" s="10"/>
      <c r="O264" s="10"/>
      <c r="P264" s="10"/>
      <c r="Q264" s="10"/>
      <c r="R264" s="10"/>
    </row>
    <row r="265" spans="2:18" x14ac:dyDescent="0.2">
      <c r="B265" s="136"/>
      <c r="C265" s="233" t="s">
        <v>747</v>
      </c>
      <c r="D265" s="10"/>
      <c r="E265" s="10"/>
      <c r="F265" s="10"/>
      <c r="G265" s="10"/>
      <c r="H265" s="10"/>
      <c r="I265" s="10"/>
      <c r="J265" s="10"/>
      <c r="K265" s="10"/>
      <c r="L265" s="10"/>
      <c r="M265" s="10"/>
      <c r="N265" s="10"/>
      <c r="O265" s="10"/>
      <c r="P265" s="10"/>
      <c r="Q265" s="10"/>
      <c r="R265" s="10"/>
    </row>
    <row r="266" spans="2:18" x14ac:dyDescent="0.2">
      <c r="B266" s="3">
        <v>2</v>
      </c>
      <c r="C266" s="414" t="s">
        <v>748</v>
      </c>
      <c r="D266" s="137" t="str">
        <f>IF(COUNTIF(D263:D265,"A")&gt;=1,"C",IF(COUNTIF(D263:D265,"A")&gt;0,"P"," "))</f>
        <v>C</v>
      </c>
      <c r="E266" s="137" t="str">
        <f t="shared" ref="E266:R266" si="66">IF(COUNTIF(E263:E265,"A")&gt;=1,"C",IF(COUNTIF(E263:E265,"A")&gt;0,"P"," "))</f>
        <v>C</v>
      </c>
      <c r="F266" s="137" t="str">
        <f t="shared" si="66"/>
        <v>C</v>
      </c>
      <c r="G266" s="137" t="str">
        <f t="shared" si="66"/>
        <v xml:space="preserve"> </v>
      </c>
      <c r="H266" s="137" t="str">
        <f t="shared" si="66"/>
        <v xml:space="preserve"> </v>
      </c>
      <c r="I266" s="137" t="str">
        <f t="shared" si="66"/>
        <v>C</v>
      </c>
      <c r="J266" s="137" t="str">
        <f t="shared" si="66"/>
        <v>C</v>
      </c>
      <c r="K266" s="137" t="str">
        <f t="shared" si="66"/>
        <v>C</v>
      </c>
      <c r="L266" s="137" t="str">
        <f t="shared" si="66"/>
        <v>C</v>
      </c>
      <c r="M266" s="137" t="str">
        <f t="shared" si="66"/>
        <v xml:space="preserve"> </v>
      </c>
      <c r="N266" s="137" t="str">
        <f t="shared" si="66"/>
        <v xml:space="preserve"> </v>
      </c>
      <c r="O266" s="137" t="str">
        <f t="shared" si="66"/>
        <v xml:space="preserve"> </v>
      </c>
      <c r="P266" s="137" t="str">
        <f t="shared" si="66"/>
        <v xml:space="preserve"> </v>
      </c>
      <c r="Q266" s="137" t="str">
        <f t="shared" si="66"/>
        <v xml:space="preserve"> </v>
      </c>
      <c r="R266" s="137" t="str">
        <f t="shared" si="66"/>
        <v xml:space="preserve"> </v>
      </c>
    </row>
    <row r="267" spans="2:18" x14ac:dyDescent="0.2">
      <c r="B267" s="138"/>
      <c r="C267" s="233" t="s">
        <v>749</v>
      </c>
      <c r="D267" s="10"/>
      <c r="E267" s="10"/>
      <c r="F267" s="10"/>
      <c r="G267" s="10"/>
      <c r="H267" s="10"/>
      <c r="I267" s="10"/>
      <c r="J267" s="10"/>
      <c r="K267" s="10"/>
      <c r="L267" s="10"/>
      <c r="M267" s="10"/>
      <c r="N267" s="10"/>
      <c r="O267" s="10"/>
      <c r="P267" s="10"/>
      <c r="Q267" s="10"/>
      <c r="R267" s="10"/>
    </row>
    <row r="268" spans="2:18" x14ac:dyDescent="0.2">
      <c r="B268" s="138"/>
      <c r="C268" s="233" t="s">
        <v>750</v>
      </c>
      <c r="D268" s="10" t="s">
        <v>864</v>
      </c>
      <c r="E268" s="10" t="s">
        <v>864</v>
      </c>
      <c r="F268" s="10" t="s">
        <v>864</v>
      </c>
      <c r="G268" s="10" t="s">
        <v>864</v>
      </c>
      <c r="H268" s="10" t="s">
        <v>864</v>
      </c>
      <c r="I268" s="10" t="s">
        <v>864</v>
      </c>
      <c r="J268" s="10"/>
      <c r="K268" s="10" t="s">
        <v>864</v>
      </c>
      <c r="L268" s="10" t="s">
        <v>864</v>
      </c>
      <c r="M268" s="10"/>
      <c r="N268" s="10"/>
      <c r="O268" s="10"/>
      <c r="P268" s="10"/>
      <c r="Q268" s="10"/>
      <c r="R268" s="10"/>
    </row>
    <row r="269" spans="2:18" x14ac:dyDescent="0.2">
      <c r="B269" s="138"/>
      <c r="C269" s="233" t="s">
        <v>751</v>
      </c>
      <c r="D269" s="10"/>
      <c r="E269" s="10"/>
      <c r="F269" s="10"/>
      <c r="G269" s="10"/>
      <c r="H269" s="10"/>
      <c r="I269" s="10"/>
      <c r="J269" s="10"/>
      <c r="K269" s="10"/>
      <c r="L269" s="10"/>
      <c r="M269" s="10"/>
      <c r="N269" s="10"/>
      <c r="O269" s="10"/>
      <c r="P269" s="10"/>
      <c r="Q269" s="10"/>
      <c r="R269" s="10"/>
    </row>
    <row r="270" spans="2:18" x14ac:dyDescent="0.2">
      <c r="B270" s="3">
        <v>3</v>
      </c>
      <c r="C270" s="394" t="s">
        <v>752</v>
      </c>
      <c r="D270" s="137" t="str">
        <f>IF(COUNTIF(D267:D269,"A")&gt;=1,"C",IF(COUNTIF(D267:D269,"A")&gt;0,"P"," "))</f>
        <v>C</v>
      </c>
      <c r="E270" s="137" t="str">
        <f t="shared" ref="E270:R270" si="67">IF(COUNTIF(E267:E269,"A")&gt;=1,"C",IF(COUNTIF(E267:E269,"A")&gt;0,"P"," "))</f>
        <v>C</v>
      </c>
      <c r="F270" s="137" t="str">
        <f t="shared" si="67"/>
        <v>C</v>
      </c>
      <c r="G270" s="137" t="str">
        <f t="shared" si="67"/>
        <v>C</v>
      </c>
      <c r="H270" s="137" t="str">
        <f t="shared" si="67"/>
        <v>C</v>
      </c>
      <c r="I270" s="137" t="str">
        <f t="shared" si="67"/>
        <v>C</v>
      </c>
      <c r="J270" s="137" t="str">
        <f t="shared" si="67"/>
        <v xml:space="preserve"> </v>
      </c>
      <c r="K270" s="137" t="str">
        <f t="shared" si="67"/>
        <v>C</v>
      </c>
      <c r="L270" s="137" t="str">
        <f t="shared" si="67"/>
        <v>C</v>
      </c>
      <c r="M270" s="137" t="str">
        <f t="shared" si="67"/>
        <v xml:space="preserve"> </v>
      </c>
      <c r="N270" s="137" t="str">
        <f t="shared" si="67"/>
        <v xml:space="preserve"> </v>
      </c>
      <c r="O270" s="137" t="str">
        <f t="shared" si="67"/>
        <v xml:space="preserve"> </v>
      </c>
      <c r="P270" s="137" t="str">
        <f t="shared" si="67"/>
        <v xml:space="preserve"> </v>
      </c>
      <c r="Q270" s="137" t="str">
        <f t="shared" si="67"/>
        <v xml:space="preserve"> </v>
      </c>
      <c r="R270" s="137" t="str">
        <f t="shared" si="67"/>
        <v xml:space="preserve"> </v>
      </c>
    </row>
    <row r="271" spans="2:18" x14ac:dyDescent="0.2">
      <c r="B271" s="138"/>
      <c r="C271" s="233" t="s">
        <v>753</v>
      </c>
      <c r="D271" s="10"/>
      <c r="E271" s="10"/>
      <c r="F271" s="10"/>
      <c r="G271" s="10"/>
      <c r="H271" s="10"/>
      <c r="I271" s="10"/>
      <c r="J271" s="10"/>
      <c r="K271" s="10"/>
      <c r="L271" s="10"/>
      <c r="M271" s="10"/>
      <c r="N271" s="10"/>
      <c r="O271" s="10"/>
      <c r="P271" s="10"/>
      <c r="Q271" s="10"/>
      <c r="R271" s="10"/>
    </row>
    <row r="272" spans="2:18" x14ac:dyDescent="0.2">
      <c r="B272" s="138"/>
      <c r="C272" s="233" t="s">
        <v>754</v>
      </c>
      <c r="D272" s="10"/>
      <c r="E272" s="10"/>
      <c r="F272" s="10"/>
      <c r="G272" s="10"/>
      <c r="H272" s="10"/>
      <c r="I272" s="10"/>
      <c r="J272" s="10"/>
      <c r="K272" s="10"/>
      <c r="L272" s="10"/>
      <c r="M272" s="10"/>
      <c r="N272" s="10"/>
      <c r="O272" s="10"/>
      <c r="P272" s="10"/>
      <c r="Q272" s="10"/>
      <c r="R272" s="10"/>
    </row>
    <row r="273" spans="2:18" x14ac:dyDescent="0.2">
      <c r="B273" s="138"/>
      <c r="C273" s="233" t="s">
        <v>755</v>
      </c>
      <c r="D273" s="10" t="s">
        <v>864</v>
      </c>
      <c r="E273" s="10" t="s">
        <v>864</v>
      </c>
      <c r="F273" s="10" t="s">
        <v>864</v>
      </c>
      <c r="G273" s="10"/>
      <c r="H273" s="10"/>
      <c r="I273" s="10" t="s">
        <v>864</v>
      </c>
      <c r="J273" s="10" t="s">
        <v>864</v>
      </c>
      <c r="K273" s="10" t="s">
        <v>864</v>
      </c>
      <c r="L273" s="10" t="s">
        <v>864</v>
      </c>
      <c r="M273" s="10"/>
      <c r="N273" s="10"/>
      <c r="O273" s="10"/>
      <c r="P273" s="10"/>
      <c r="Q273" s="10"/>
      <c r="R273" s="10"/>
    </row>
    <row r="274" spans="2:18" x14ac:dyDescent="0.2">
      <c r="B274" s="3">
        <v>4</v>
      </c>
      <c r="C274" s="394" t="s">
        <v>756</v>
      </c>
      <c r="D274" s="137" t="str">
        <f>IF(COUNTIF(D271:D273,"A")&gt;=1,"C",IF(COUNTIF(D271:D273,"A")&gt;0,"P"," "))</f>
        <v>C</v>
      </c>
      <c r="E274" s="137" t="str">
        <f t="shared" ref="E274:R274" si="68">IF(COUNTIF(E271:E273,"A")&gt;=1,"C",IF(COUNTIF(E271:E273,"A")&gt;0,"P"," "))</f>
        <v>C</v>
      </c>
      <c r="F274" s="137" t="str">
        <f t="shared" si="68"/>
        <v>C</v>
      </c>
      <c r="G274" s="137" t="str">
        <f t="shared" si="68"/>
        <v xml:space="preserve"> </v>
      </c>
      <c r="H274" s="137" t="str">
        <f t="shared" si="68"/>
        <v xml:space="preserve"> </v>
      </c>
      <c r="I274" s="137" t="str">
        <f t="shared" si="68"/>
        <v>C</v>
      </c>
      <c r="J274" s="137" t="str">
        <f t="shared" si="68"/>
        <v>C</v>
      </c>
      <c r="K274" s="137" t="str">
        <f t="shared" si="68"/>
        <v>C</v>
      </c>
      <c r="L274" s="137" t="str">
        <f t="shared" si="68"/>
        <v>C</v>
      </c>
      <c r="M274" s="137" t="str">
        <f t="shared" si="68"/>
        <v xml:space="preserve"> </v>
      </c>
      <c r="N274" s="137" t="str">
        <f t="shared" si="68"/>
        <v xml:space="preserve"> </v>
      </c>
      <c r="O274" s="137" t="str">
        <f t="shared" si="68"/>
        <v xml:space="preserve"> </v>
      </c>
      <c r="P274" s="137" t="str">
        <f t="shared" si="68"/>
        <v xml:space="preserve"> </v>
      </c>
      <c r="Q274" s="137" t="str">
        <f t="shared" si="68"/>
        <v xml:space="preserve"> </v>
      </c>
      <c r="R274" s="137" t="str">
        <f t="shared" si="68"/>
        <v xml:space="preserve"> </v>
      </c>
    </row>
    <row r="275" spans="2:18" x14ac:dyDescent="0.2">
      <c r="B275" s="138"/>
      <c r="C275" s="233" t="s">
        <v>757</v>
      </c>
      <c r="D275" s="10"/>
      <c r="E275" s="10"/>
      <c r="F275" s="10"/>
      <c r="G275" s="10"/>
      <c r="H275" s="10"/>
      <c r="I275" s="10"/>
      <c r="J275" s="10"/>
      <c r="K275" s="10"/>
      <c r="L275" s="10"/>
      <c r="M275" s="10"/>
      <c r="N275" s="10"/>
      <c r="O275" s="10"/>
      <c r="P275" s="10"/>
      <c r="Q275" s="10"/>
      <c r="R275" s="10"/>
    </row>
    <row r="276" spans="2:18" x14ac:dyDescent="0.2">
      <c r="B276" s="138"/>
      <c r="C276" s="233" t="s">
        <v>758</v>
      </c>
      <c r="D276" s="10" t="s">
        <v>864</v>
      </c>
      <c r="E276" s="10" t="s">
        <v>864</v>
      </c>
      <c r="F276" s="10" t="s">
        <v>864</v>
      </c>
      <c r="G276" s="10" t="s">
        <v>864</v>
      </c>
      <c r="H276" s="10" t="s">
        <v>864</v>
      </c>
      <c r="I276" s="10" t="s">
        <v>864</v>
      </c>
      <c r="J276" s="10"/>
      <c r="K276" s="10" t="s">
        <v>864</v>
      </c>
      <c r="L276" s="10" t="s">
        <v>864</v>
      </c>
      <c r="M276" s="10"/>
      <c r="N276" s="10"/>
      <c r="O276" s="10"/>
      <c r="P276" s="10"/>
      <c r="Q276" s="10"/>
      <c r="R276" s="10"/>
    </row>
    <row r="277" spans="2:18" x14ac:dyDescent="0.2">
      <c r="B277" s="138"/>
      <c r="C277" s="233" t="s">
        <v>759</v>
      </c>
      <c r="D277" s="10"/>
      <c r="E277" s="10"/>
      <c r="F277" s="10"/>
      <c r="G277" s="10"/>
      <c r="H277" s="10"/>
      <c r="I277" s="10"/>
      <c r="J277" s="10"/>
      <c r="K277" s="10"/>
      <c r="L277" s="10"/>
      <c r="M277" s="10"/>
      <c r="N277" s="10"/>
      <c r="O277" s="10"/>
      <c r="P277" s="10"/>
      <c r="Q277" s="10"/>
      <c r="R277" s="10"/>
    </row>
    <row r="278" spans="2:18" x14ac:dyDescent="0.2">
      <c r="B278" s="3">
        <v>5</v>
      </c>
      <c r="C278" s="394" t="s">
        <v>760</v>
      </c>
      <c r="D278" s="137" t="str">
        <f>IF(COUNTIF(D275:D277,"A")&gt;=1,"C",IF(COUNTIF(D275:D277,"A")&gt;0,"P"," "))</f>
        <v>C</v>
      </c>
      <c r="E278" s="137" t="str">
        <f t="shared" ref="E278:R278" si="69">IF(COUNTIF(E275:E277,"A")&gt;=1,"C",IF(COUNTIF(E275:E277,"A")&gt;0,"P"," "))</f>
        <v>C</v>
      </c>
      <c r="F278" s="137" t="str">
        <f t="shared" si="69"/>
        <v>C</v>
      </c>
      <c r="G278" s="137" t="str">
        <f t="shared" si="69"/>
        <v>C</v>
      </c>
      <c r="H278" s="137" t="str">
        <f t="shared" si="69"/>
        <v>C</v>
      </c>
      <c r="I278" s="137" t="str">
        <f t="shared" si="69"/>
        <v>C</v>
      </c>
      <c r="J278" s="137" t="str">
        <f t="shared" si="69"/>
        <v xml:space="preserve"> </v>
      </c>
      <c r="K278" s="137" t="str">
        <f t="shared" si="69"/>
        <v>C</v>
      </c>
      <c r="L278" s="137" t="str">
        <f t="shared" si="69"/>
        <v>C</v>
      </c>
      <c r="M278" s="137" t="str">
        <f t="shared" si="69"/>
        <v xml:space="preserve"> </v>
      </c>
      <c r="N278" s="137" t="str">
        <f t="shared" si="69"/>
        <v xml:space="preserve"> </v>
      </c>
      <c r="O278" s="137" t="str">
        <f t="shared" si="69"/>
        <v xml:space="preserve"> </v>
      </c>
      <c r="P278" s="137" t="str">
        <f t="shared" si="69"/>
        <v xml:space="preserve"> </v>
      </c>
      <c r="Q278" s="137" t="str">
        <f t="shared" si="69"/>
        <v xml:space="preserve"> </v>
      </c>
      <c r="R278" s="137" t="str">
        <f t="shared" si="69"/>
        <v xml:space="preserve"> </v>
      </c>
    </row>
    <row r="279" spans="2:18" x14ac:dyDescent="0.2">
      <c r="B279" s="138"/>
      <c r="C279" s="233" t="s">
        <v>761</v>
      </c>
      <c r="D279" s="10" t="s">
        <v>864</v>
      </c>
      <c r="E279" s="10" t="s">
        <v>864</v>
      </c>
      <c r="F279" s="10" t="s">
        <v>864</v>
      </c>
      <c r="G279" s="10"/>
      <c r="H279" s="10"/>
      <c r="I279" s="10" t="s">
        <v>864</v>
      </c>
      <c r="J279" s="10" t="s">
        <v>864</v>
      </c>
      <c r="K279" s="10" t="s">
        <v>864</v>
      </c>
      <c r="L279" s="10" t="s">
        <v>864</v>
      </c>
      <c r="M279" s="10"/>
      <c r="N279" s="10"/>
      <c r="O279" s="10"/>
      <c r="P279" s="10"/>
      <c r="Q279" s="10"/>
      <c r="R279" s="10"/>
    </row>
    <row r="280" spans="2:18" x14ac:dyDescent="0.2">
      <c r="B280" s="138"/>
      <c r="C280" s="233" t="s">
        <v>762</v>
      </c>
      <c r="D280" s="10"/>
      <c r="E280" s="10"/>
      <c r="F280" s="10"/>
      <c r="G280" s="10"/>
      <c r="H280" s="10"/>
      <c r="I280" s="10"/>
      <c r="J280" s="10"/>
      <c r="K280" s="10"/>
      <c r="L280" s="10"/>
      <c r="M280" s="10"/>
      <c r="N280" s="10"/>
      <c r="O280" s="10"/>
      <c r="P280" s="10"/>
      <c r="Q280" s="10"/>
      <c r="R280" s="10"/>
    </row>
    <row r="281" spans="2:18" x14ac:dyDescent="0.2">
      <c r="B281" s="138"/>
      <c r="C281" s="233" t="s">
        <v>763</v>
      </c>
      <c r="D281" s="10"/>
      <c r="E281" s="10"/>
      <c r="F281" s="10"/>
      <c r="G281" s="10"/>
      <c r="H281" s="10"/>
      <c r="I281" s="10"/>
      <c r="J281" s="10"/>
      <c r="K281" s="10"/>
      <c r="L281" s="10"/>
      <c r="M281" s="10"/>
      <c r="N281" s="10"/>
      <c r="O281" s="10"/>
      <c r="P281" s="10"/>
      <c r="Q281" s="10"/>
      <c r="R281" s="10"/>
    </row>
    <row r="282" spans="2:18" ht="1.5" customHeight="1" thickBot="1" x14ac:dyDescent="0.25">
      <c r="D282" s="137" t="str">
        <f>IF(COUNTIF(D279:D281,"A")&gt;=1,"C",IF(COUNTIF(D279:D281,"A")&gt;0,"P"," "))</f>
        <v>C</v>
      </c>
      <c r="E282" s="137" t="str">
        <f t="shared" ref="E282:R282" si="70">IF(COUNTIF(E279:E281,"A")&gt;=1,"C",IF(COUNTIF(E279:E281,"A")&gt;0,"P"," "))</f>
        <v>C</v>
      </c>
      <c r="F282" s="137" t="str">
        <f t="shared" si="70"/>
        <v>C</v>
      </c>
      <c r="G282" s="137" t="str">
        <f t="shared" si="70"/>
        <v xml:space="preserve"> </v>
      </c>
      <c r="H282" s="137" t="str">
        <f t="shared" si="70"/>
        <v xml:space="preserve"> </v>
      </c>
      <c r="I282" s="137" t="str">
        <f t="shared" si="70"/>
        <v>C</v>
      </c>
      <c r="J282" s="137" t="str">
        <f t="shared" si="70"/>
        <v>C</v>
      </c>
      <c r="K282" s="137" t="str">
        <f t="shared" si="70"/>
        <v>C</v>
      </c>
      <c r="L282" s="137" t="str">
        <f t="shared" si="70"/>
        <v>C</v>
      </c>
      <c r="M282" s="137" t="str">
        <f t="shared" si="70"/>
        <v xml:space="preserve"> </v>
      </c>
      <c r="N282" s="137" t="str">
        <f t="shared" si="70"/>
        <v xml:space="preserve"> </v>
      </c>
      <c r="O282" s="137" t="str">
        <f t="shared" si="70"/>
        <v xml:space="preserve"> </v>
      </c>
      <c r="P282" s="137" t="str">
        <f t="shared" si="70"/>
        <v xml:space="preserve"> </v>
      </c>
      <c r="Q282" s="137" t="str">
        <f t="shared" si="70"/>
        <v xml:space="preserve"> </v>
      </c>
      <c r="R282" s="137" t="str">
        <f t="shared" si="70"/>
        <v xml:space="preserve"> </v>
      </c>
    </row>
    <row r="283" spans="2:18" ht="13.5" thickBot="1" x14ac:dyDescent="0.25">
      <c r="C283" s="83" t="s">
        <v>31</v>
      </c>
      <c r="D283" s="104" t="str">
        <f>IF(COUNTIF(D266:D282,"C")&gt;4,"C",IF(COUNTIF(D266:D282,"C")&gt;0,"P"," "))</f>
        <v>C</v>
      </c>
      <c r="E283" s="104" t="str">
        <f t="shared" ref="E283:R283" si="71">IF(COUNTIF(E266:E282,"C")&gt;4,"C",IF(COUNTIF(E266:E282,"C")&gt;0,"P"," "))</f>
        <v>C</v>
      </c>
      <c r="F283" s="104" t="str">
        <f t="shared" si="71"/>
        <v>C</v>
      </c>
      <c r="G283" s="104" t="str">
        <f t="shared" si="71"/>
        <v>P</v>
      </c>
      <c r="H283" s="104" t="str">
        <f t="shared" si="71"/>
        <v>P</v>
      </c>
      <c r="I283" s="104" t="str">
        <f t="shared" si="71"/>
        <v>C</v>
      </c>
      <c r="J283" s="104" t="str">
        <f t="shared" si="71"/>
        <v>P</v>
      </c>
      <c r="K283" s="104" t="str">
        <f t="shared" si="71"/>
        <v>C</v>
      </c>
      <c r="L283" s="104" t="str">
        <f t="shared" si="71"/>
        <v>C</v>
      </c>
      <c r="M283" s="104" t="str">
        <f t="shared" si="71"/>
        <v xml:space="preserve"> </v>
      </c>
      <c r="N283" s="104" t="str">
        <f t="shared" si="71"/>
        <v xml:space="preserve"> </v>
      </c>
      <c r="O283" s="104" t="str">
        <f t="shared" si="71"/>
        <v xml:space="preserve"> </v>
      </c>
      <c r="P283" s="104" t="str">
        <f t="shared" si="71"/>
        <v xml:space="preserve"> </v>
      </c>
      <c r="Q283" s="104" t="str">
        <f t="shared" si="71"/>
        <v xml:space="preserve"> </v>
      </c>
      <c r="R283" s="104" t="str">
        <f t="shared" si="71"/>
        <v xml:space="preserve"> </v>
      </c>
    </row>
    <row r="284" spans="2:18" ht="15" x14ac:dyDescent="0.25">
      <c r="B284" s="135" t="s">
        <v>278</v>
      </c>
    </row>
    <row r="285" spans="2:18" x14ac:dyDescent="0.2">
      <c r="B285" s="3">
        <v>1</v>
      </c>
      <c r="C285" s="410" t="s">
        <v>764</v>
      </c>
    </row>
    <row r="286" spans="2:18" x14ac:dyDescent="0.2">
      <c r="B286" s="136"/>
      <c r="C286" s="233" t="s">
        <v>765</v>
      </c>
      <c r="D286" s="10"/>
      <c r="E286" s="10"/>
      <c r="F286" s="10"/>
      <c r="G286" s="10"/>
      <c r="H286" s="10"/>
      <c r="I286" s="10"/>
      <c r="J286" s="10"/>
      <c r="K286" s="10"/>
      <c r="L286" s="10"/>
      <c r="M286" s="10"/>
      <c r="N286" s="10"/>
      <c r="O286" s="10"/>
      <c r="P286" s="10"/>
      <c r="Q286" s="10"/>
      <c r="R286" s="10"/>
    </row>
    <row r="287" spans="2:18" x14ac:dyDescent="0.2">
      <c r="B287" s="136"/>
      <c r="C287" s="233" t="s">
        <v>766</v>
      </c>
      <c r="D287" s="10"/>
      <c r="E287" s="10"/>
      <c r="F287" s="10"/>
      <c r="G287" s="10"/>
      <c r="H287" s="10"/>
      <c r="I287" s="10"/>
      <c r="J287" s="10"/>
      <c r="K287" s="10"/>
      <c r="L287" s="10"/>
      <c r="M287" s="10"/>
      <c r="N287" s="10"/>
      <c r="O287" s="10"/>
      <c r="P287" s="10"/>
      <c r="Q287" s="10"/>
      <c r="R287" s="10"/>
    </row>
    <row r="288" spans="2:18" x14ac:dyDescent="0.2">
      <c r="B288" s="136"/>
      <c r="C288" s="233" t="s">
        <v>767</v>
      </c>
      <c r="D288" s="10"/>
      <c r="E288" s="10"/>
      <c r="F288" s="10"/>
      <c r="G288" s="10"/>
      <c r="H288" s="10"/>
      <c r="I288" s="10"/>
      <c r="J288" s="10"/>
      <c r="K288" s="10"/>
      <c r="L288" s="10"/>
      <c r="M288" s="10"/>
      <c r="N288" s="10"/>
      <c r="O288" s="10"/>
      <c r="P288" s="10"/>
      <c r="Q288" s="10"/>
      <c r="R288" s="10"/>
    </row>
    <row r="289" spans="2:18" x14ac:dyDescent="0.2">
      <c r="B289" s="3">
        <v>2</v>
      </c>
      <c r="C289" s="394" t="s">
        <v>768</v>
      </c>
      <c r="D289" s="137" t="str">
        <f>IF(COUNTIF(D286:D288,"A")&gt;=1,"C",IF(COUNTIF(D286:D288,"A")&gt;0,"P"," "))</f>
        <v xml:space="preserve"> </v>
      </c>
      <c r="E289" s="137" t="str">
        <f t="shared" ref="E289:R289" si="72">IF(COUNTIF(E286:E288,"A")&gt;=1,"C",IF(COUNTIF(E286:E288,"A")&gt;0,"P"," "))</f>
        <v xml:space="preserve"> </v>
      </c>
      <c r="F289" s="137" t="str">
        <f t="shared" si="72"/>
        <v xml:space="preserve"> </v>
      </c>
      <c r="G289" s="137" t="str">
        <f t="shared" si="72"/>
        <v xml:space="preserve"> </v>
      </c>
      <c r="H289" s="137" t="str">
        <f t="shared" si="72"/>
        <v xml:space="preserve"> </v>
      </c>
      <c r="I289" s="137" t="str">
        <f t="shared" si="72"/>
        <v xml:space="preserve"> </v>
      </c>
      <c r="J289" s="137" t="str">
        <f t="shared" si="72"/>
        <v xml:space="preserve"> </v>
      </c>
      <c r="K289" s="137" t="str">
        <f t="shared" si="72"/>
        <v xml:space="preserve"> </v>
      </c>
      <c r="L289" s="137" t="str">
        <f t="shared" si="72"/>
        <v xml:space="preserve"> </v>
      </c>
      <c r="M289" s="137" t="str">
        <f t="shared" si="72"/>
        <v xml:space="preserve"> </v>
      </c>
      <c r="N289" s="137" t="str">
        <f t="shared" si="72"/>
        <v xml:space="preserve"> </v>
      </c>
      <c r="O289" s="137" t="str">
        <f t="shared" si="72"/>
        <v xml:space="preserve"> </v>
      </c>
      <c r="P289" s="137" t="str">
        <f t="shared" si="72"/>
        <v xml:space="preserve"> </v>
      </c>
      <c r="Q289" s="137" t="str">
        <f t="shared" si="72"/>
        <v xml:space="preserve"> </v>
      </c>
      <c r="R289" s="137" t="str">
        <f t="shared" si="72"/>
        <v xml:space="preserve"> </v>
      </c>
    </row>
    <row r="290" spans="2:18" x14ac:dyDescent="0.2">
      <c r="B290" s="138"/>
      <c r="C290" s="233" t="s">
        <v>769</v>
      </c>
      <c r="D290" s="10"/>
      <c r="E290" s="10"/>
      <c r="F290" s="10"/>
      <c r="G290" s="10"/>
      <c r="H290" s="10"/>
      <c r="I290" s="10"/>
      <c r="J290" s="10"/>
      <c r="K290" s="10"/>
      <c r="L290" s="10"/>
      <c r="M290" s="10"/>
      <c r="N290" s="10"/>
      <c r="O290" s="10"/>
      <c r="P290" s="10"/>
      <c r="Q290" s="10"/>
      <c r="R290" s="10"/>
    </row>
    <row r="291" spans="2:18" x14ac:dyDescent="0.2">
      <c r="B291" s="138"/>
      <c r="C291" s="233" t="s">
        <v>770</v>
      </c>
      <c r="D291" s="10"/>
      <c r="E291" s="10"/>
      <c r="F291" s="10"/>
      <c r="G291" s="10"/>
      <c r="H291" s="10"/>
      <c r="I291" s="10"/>
      <c r="J291" s="10"/>
      <c r="K291" s="10"/>
      <c r="L291" s="10"/>
      <c r="M291" s="10"/>
      <c r="N291" s="10"/>
      <c r="O291" s="10"/>
      <c r="P291" s="10"/>
      <c r="Q291" s="10"/>
      <c r="R291" s="10"/>
    </row>
    <row r="292" spans="2:18" x14ac:dyDescent="0.2">
      <c r="B292" s="138"/>
      <c r="C292" s="233" t="s">
        <v>771</v>
      </c>
      <c r="D292" s="10"/>
      <c r="E292" s="10"/>
      <c r="F292" s="10"/>
      <c r="G292" s="10"/>
      <c r="H292" s="10"/>
      <c r="I292" s="10"/>
      <c r="J292" s="10"/>
      <c r="K292" s="10"/>
      <c r="L292" s="10"/>
      <c r="M292" s="10"/>
      <c r="N292" s="10"/>
      <c r="O292" s="10"/>
      <c r="P292" s="10"/>
      <c r="Q292" s="10"/>
      <c r="R292" s="10"/>
    </row>
    <row r="293" spans="2:18" x14ac:dyDescent="0.2">
      <c r="B293" s="3">
        <v>3</v>
      </c>
      <c r="C293" s="394" t="s">
        <v>772</v>
      </c>
      <c r="D293" s="137" t="str">
        <f>IF(COUNTIF(D290:D292,"A")&gt;=1,"C",IF(COUNTIF(D290:D292,"A")&gt;0,"P"," "))</f>
        <v xml:space="preserve"> </v>
      </c>
      <c r="E293" s="137" t="str">
        <f t="shared" ref="E293:R293" si="73">IF(COUNTIF(E290:E292,"A")&gt;=1,"C",IF(COUNTIF(E290:E292,"A")&gt;0,"P"," "))</f>
        <v xml:space="preserve"> </v>
      </c>
      <c r="F293" s="137" t="str">
        <f t="shared" si="73"/>
        <v xml:space="preserve"> </v>
      </c>
      <c r="G293" s="137" t="str">
        <f t="shared" si="73"/>
        <v xml:space="preserve"> </v>
      </c>
      <c r="H293" s="137" t="str">
        <f t="shared" si="73"/>
        <v xml:space="preserve"> </v>
      </c>
      <c r="I293" s="137" t="str">
        <f t="shared" si="73"/>
        <v xml:space="preserve"> </v>
      </c>
      <c r="J293" s="137" t="str">
        <f t="shared" si="73"/>
        <v xml:space="preserve"> </v>
      </c>
      <c r="K293" s="137" t="str">
        <f t="shared" si="73"/>
        <v xml:space="preserve"> </v>
      </c>
      <c r="L293" s="137" t="str">
        <f t="shared" si="73"/>
        <v xml:space="preserve"> </v>
      </c>
      <c r="M293" s="137" t="str">
        <f t="shared" si="73"/>
        <v xml:space="preserve"> </v>
      </c>
      <c r="N293" s="137" t="str">
        <f t="shared" si="73"/>
        <v xml:space="preserve"> </v>
      </c>
      <c r="O293" s="137" t="str">
        <f t="shared" si="73"/>
        <v xml:space="preserve"> </v>
      </c>
      <c r="P293" s="137" t="str">
        <f t="shared" si="73"/>
        <v xml:space="preserve"> </v>
      </c>
      <c r="Q293" s="137" t="str">
        <f t="shared" si="73"/>
        <v xml:space="preserve"> </v>
      </c>
      <c r="R293" s="137" t="str">
        <f t="shared" si="73"/>
        <v xml:space="preserve"> </v>
      </c>
    </row>
    <row r="294" spans="2:18" x14ac:dyDescent="0.2">
      <c r="B294" s="138"/>
      <c r="C294" s="233" t="s">
        <v>773</v>
      </c>
      <c r="D294" s="10"/>
      <c r="E294" s="10"/>
      <c r="F294" s="10"/>
      <c r="G294" s="10"/>
      <c r="H294" s="10"/>
      <c r="I294" s="10"/>
      <c r="J294" s="10"/>
      <c r="K294" s="10"/>
      <c r="L294" s="10"/>
      <c r="M294" s="10"/>
      <c r="N294" s="10"/>
      <c r="O294" s="10"/>
      <c r="P294" s="10"/>
      <c r="Q294" s="10"/>
      <c r="R294" s="10"/>
    </row>
    <row r="295" spans="2:18" x14ac:dyDescent="0.2">
      <c r="B295" s="138"/>
      <c r="C295" s="233" t="s">
        <v>774</v>
      </c>
      <c r="D295" s="10"/>
      <c r="E295" s="10"/>
      <c r="F295" s="10"/>
      <c r="G295" s="10"/>
      <c r="H295" s="10"/>
      <c r="I295" s="10"/>
      <c r="J295" s="10"/>
      <c r="K295" s="10"/>
      <c r="L295" s="10"/>
      <c r="M295" s="10"/>
      <c r="N295" s="10"/>
      <c r="O295" s="10"/>
      <c r="P295" s="10"/>
      <c r="Q295" s="10"/>
      <c r="R295" s="10"/>
    </row>
    <row r="296" spans="2:18" x14ac:dyDescent="0.2">
      <c r="B296" s="138"/>
      <c r="C296" s="233" t="s">
        <v>775</v>
      </c>
      <c r="D296" s="10"/>
      <c r="E296" s="10"/>
      <c r="F296" s="10"/>
      <c r="G296" s="10"/>
      <c r="H296" s="10"/>
      <c r="I296" s="10"/>
      <c r="J296" s="10"/>
      <c r="K296" s="10"/>
      <c r="L296" s="10"/>
      <c r="M296" s="10"/>
      <c r="N296" s="10"/>
      <c r="O296" s="10"/>
      <c r="P296" s="10"/>
      <c r="Q296" s="10"/>
      <c r="R296" s="10"/>
    </row>
    <row r="297" spans="2:18" x14ac:dyDescent="0.2">
      <c r="B297" s="3">
        <v>4</v>
      </c>
      <c r="C297" s="394" t="s">
        <v>776</v>
      </c>
      <c r="D297" s="137" t="str">
        <f>IF(COUNTIF(D294:D296,"A")&gt;=1,"C",IF(COUNTIF(D294:D296,"A")&gt;0,"P"," "))</f>
        <v xml:space="preserve"> </v>
      </c>
      <c r="E297" s="137" t="str">
        <f t="shared" ref="E297:R297" si="74">IF(COUNTIF(E294:E296,"A")&gt;=1,"C",IF(COUNTIF(E294:E296,"A")&gt;0,"P"," "))</f>
        <v xml:space="preserve"> </v>
      </c>
      <c r="F297" s="137" t="str">
        <f t="shared" si="74"/>
        <v xml:space="preserve"> </v>
      </c>
      <c r="G297" s="137" t="str">
        <f t="shared" si="74"/>
        <v xml:space="preserve"> </v>
      </c>
      <c r="H297" s="137" t="str">
        <f t="shared" si="74"/>
        <v xml:space="preserve"> </v>
      </c>
      <c r="I297" s="137" t="str">
        <f t="shared" si="74"/>
        <v xml:space="preserve"> </v>
      </c>
      <c r="J297" s="137" t="str">
        <f t="shared" si="74"/>
        <v xml:space="preserve"> </v>
      </c>
      <c r="K297" s="137" t="str">
        <f t="shared" si="74"/>
        <v xml:space="preserve"> </v>
      </c>
      <c r="L297" s="137" t="str">
        <f t="shared" si="74"/>
        <v xml:space="preserve"> </v>
      </c>
      <c r="M297" s="137" t="str">
        <f t="shared" si="74"/>
        <v xml:space="preserve"> </v>
      </c>
      <c r="N297" s="137" t="str">
        <f t="shared" si="74"/>
        <v xml:space="preserve"> </v>
      </c>
      <c r="O297" s="137" t="str">
        <f t="shared" si="74"/>
        <v xml:space="preserve"> </v>
      </c>
      <c r="P297" s="137" t="str">
        <f t="shared" si="74"/>
        <v xml:space="preserve"> </v>
      </c>
      <c r="Q297" s="137" t="str">
        <f t="shared" si="74"/>
        <v xml:space="preserve"> </v>
      </c>
      <c r="R297" s="137" t="str">
        <f t="shared" si="74"/>
        <v xml:space="preserve"> </v>
      </c>
    </row>
    <row r="298" spans="2:18" x14ac:dyDescent="0.2">
      <c r="B298" s="138"/>
      <c r="C298" s="233" t="s">
        <v>777</v>
      </c>
      <c r="D298" s="10"/>
      <c r="E298" s="10"/>
      <c r="F298" s="10"/>
      <c r="G298" s="10"/>
      <c r="H298" s="10"/>
      <c r="I298" s="10"/>
      <c r="J298" s="10"/>
      <c r="K298" s="10"/>
      <c r="L298" s="10"/>
      <c r="M298" s="10"/>
      <c r="N298" s="10"/>
      <c r="O298" s="10"/>
      <c r="P298" s="10"/>
      <c r="Q298" s="10"/>
      <c r="R298" s="10"/>
    </row>
    <row r="299" spans="2:18" x14ac:dyDescent="0.2">
      <c r="B299" s="138"/>
      <c r="C299" s="233" t="s">
        <v>778</v>
      </c>
      <c r="D299" s="10"/>
      <c r="E299" s="10"/>
      <c r="F299" s="10"/>
      <c r="G299" s="10"/>
      <c r="H299" s="10"/>
      <c r="I299" s="10"/>
      <c r="J299" s="10"/>
      <c r="K299" s="10"/>
      <c r="L299" s="10"/>
      <c r="M299" s="10"/>
      <c r="N299" s="10"/>
      <c r="O299" s="10"/>
      <c r="P299" s="10"/>
      <c r="Q299" s="10"/>
      <c r="R299" s="10"/>
    </row>
    <row r="300" spans="2:18" x14ac:dyDescent="0.2">
      <c r="B300" s="138"/>
      <c r="C300" s="233" t="s">
        <v>779</v>
      </c>
      <c r="D300" s="10"/>
      <c r="E300" s="10"/>
      <c r="F300" s="10"/>
      <c r="G300" s="10"/>
      <c r="H300" s="10"/>
      <c r="I300" s="10"/>
      <c r="J300" s="10"/>
      <c r="K300" s="10"/>
      <c r="L300" s="10"/>
      <c r="M300" s="10"/>
      <c r="N300" s="10"/>
      <c r="O300" s="10"/>
      <c r="P300" s="10"/>
      <c r="Q300" s="10"/>
      <c r="R300" s="10"/>
    </row>
    <row r="301" spans="2:18" x14ac:dyDescent="0.2">
      <c r="B301" s="3">
        <v>5</v>
      </c>
      <c r="C301" s="394" t="s">
        <v>780</v>
      </c>
      <c r="D301" s="137" t="str">
        <f>IF(COUNTIF(D298:D300,"A")&gt;=1,"C",IF(COUNTIF(D298:D300,"A")&gt;0,"P"," "))</f>
        <v xml:space="preserve"> </v>
      </c>
      <c r="E301" s="137" t="str">
        <f t="shared" ref="E301:R301" si="75">IF(COUNTIF(E298:E300,"A")&gt;=1,"C",IF(COUNTIF(E298:E300,"A")&gt;0,"P"," "))</f>
        <v xml:space="preserve"> </v>
      </c>
      <c r="F301" s="137" t="str">
        <f t="shared" si="75"/>
        <v xml:space="preserve"> </v>
      </c>
      <c r="G301" s="137" t="str">
        <f t="shared" si="75"/>
        <v xml:space="preserve"> </v>
      </c>
      <c r="H301" s="137" t="str">
        <f t="shared" si="75"/>
        <v xml:space="preserve"> </v>
      </c>
      <c r="I301" s="137" t="str">
        <f t="shared" si="75"/>
        <v xml:space="preserve"> </v>
      </c>
      <c r="J301" s="137" t="str">
        <f t="shared" si="75"/>
        <v xml:space="preserve"> </v>
      </c>
      <c r="K301" s="137" t="str">
        <f t="shared" si="75"/>
        <v xml:space="preserve"> </v>
      </c>
      <c r="L301" s="137" t="str">
        <f t="shared" si="75"/>
        <v xml:space="preserve"> </v>
      </c>
      <c r="M301" s="137" t="str">
        <f t="shared" si="75"/>
        <v xml:space="preserve"> </v>
      </c>
      <c r="N301" s="137" t="str">
        <f t="shared" si="75"/>
        <v xml:space="preserve"> </v>
      </c>
      <c r="O301" s="137" t="str">
        <f t="shared" si="75"/>
        <v xml:space="preserve"> </v>
      </c>
      <c r="P301" s="137" t="str">
        <f t="shared" si="75"/>
        <v xml:space="preserve"> </v>
      </c>
      <c r="Q301" s="137" t="str">
        <f t="shared" si="75"/>
        <v xml:space="preserve"> </v>
      </c>
      <c r="R301" s="137" t="str">
        <f t="shared" si="75"/>
        <v xml:space="preserve"> </v>
      </c>
    </row>
    <row r="302" spans="2:18" x14ac:dyDescent="0.2">
      <c r="B302" s="138"/>
      <c r="C302" s="233" t="s">
        <v>821</v>
      </c>
      <c r="D302" s="10"/>
      <c r="E302" s="10"/>
      <c r="F302" s="10"/>
      <c r="G302" s="10"/>
      <c r="H302" s="10"/>
      <c r="I302" s="10"/>
      <c r="J302" s="10"/>
      <c r="K302" s="10"/>
      <c r="L302" s="10"/>
      <c r="M302" s="10"/>
      <c r="N302" s="10"/>
      <c r="O302" s="10"/>
      <c r="P302" s="10"/>
      <c r="Q302" s="10"/>
      <c r="R302" s="10"/>
    </row>
    <row r="303" spans="2:18" x14ac:dyDescent="0.2">
      <c r="B303" s="138"/>
      <c r="C303" s="233" t="s">
        <v>822</v>
      </c>
      <c r="D303" s="10"/>
      <c r="E303" s="10"/>
      <c r="F303" s="10"/>
      <c r="G303" s="10"/>
      <c r="H303" s="10"/>
      <c r="I303" s="10"/>
      <c r="J303" s="10"/>
      <c r="K303" s="10"/>
      <c r="L303" s="10"/>
      <c r="M303" s="10"/>
      <c r="N303" s="10"/>
      <c r="O303" s="10"/>
      <c r="P303" s="10"/>
      <c r="Q303" s="10"/>
      <c r="R303" s="10"/>
    </row>
    <row r="304" spans="2:18" x14ac:dyDescent="0.2">
      <c r="B304" s="138"/>
      <c r="C304" s="233" t="s">
        <v>823</v>
      </c>
      <c r="D304" s="10"/>
      <c r="E304" s="10"/>
      <c r="F304" s="10"/>
      <c r="G304" s="10"/>
      <c r="H304" s="10"/>
      <c r="I304" s="10"/>
      <c r="J304" s="10"/>
      <c r="K304" s="10"/>
      <c r="L304" s="10"/>
      <c r="M304" s="10"/>
      <c r="N304" s="10"/>
      <c r="O304" s="10"/>
      <c r="P304" s="10"/>
      <c r="Q304" s="10"/>
      <c r="R304" s="10"/>
    </row>
    <row r="305" spans="2:18" ht="1.5" customHeight="1" thickBot="1" x14ac:dyDescent="0.25">
      <c r="D305" s="137" t="str">
        <f>IF(COUNTIF(D302:D304,"A")&gt;=1,"C",IF(COUNTIF(D302:D304,"A")&gt;0,"P"," "))</f>
        <v xml:space="preserve"> </v>
      </c>
      <c r="E305" s="137" t="str">
        <f t="shared" ref="E305:R305" si="76">IF(COUNTIF(E302:E304,"A")&gt;=1,"C",IF(COUNTIF(E302:E304,"A")&gt;0,"P"," "))</f>
        <v xml:space="preserve"> </v>
      </c>
      <c r="F305" s="137" t="str">
        <f t="shared" si="76"/>
        <v xml:space="preserve"> </v>
      </c>
      <c r="G305" s="137" t="str">
        <f t="shared" si="76"/>
        <v xml:space="preserve"> </v>
      </c>
      <c r="H305" s="137" t="str">
        <f t="shared" si="76"/>
        <v xml:space="preserve"> </v>
      </c>
      <c r="I305" s="137" t="str">
        <f t="shared" si="76"/>
        <v xml:space="preserve"> </v>
      </c>
      <c r="J305" s="137" t="str">
        <f t="shared" si="76"/>
        <v xml:space="preserve"> </v>
      </c>
      <c r="K305" s="137" t="str">
        <f t="shared" si="76"/>
        <v xml:space="preserve"> </v>
      </c>
      <c r="L305" s="137" t="str">
        <f t="shared" si="76"/>
        <v xml:space="preserve"> </v>
      </c>
      <c r="M305" s="137" t="str">
        <f t="shared" si="76"/>
        <v xml:space="preserve"> </v>
      </c>
      <c r="N305" s="137" t="str">
        <f t="shared" si="76"/>
        <v xml:space="preserve"> </v>
      </c>
      <c r="O305" s="137" t="str">
        <f t="shared" si="76"/>
        <v xml:space="preserve"> </v>
      </c>
      <c r="P305" s="137" t="str">
        <f t="shared" si="76"/>
        <v xml:space="preserve"> </v>
      </c>
      <c r="Q305" s="137" t="str">
        <f t="shared" si="76"/>
        <v xml:space="preserve"> </v>
      </c>
      <c r="R305" s="137" t="str">
        <f t="shared" si="76"/>
        <v xml:space="preserve"> </v>
      </c>
    </row>
    <row r="306" spans="2:18" ht="13.5" thickBot="1" x14ac:dyDescent="0.25">
      <c r="C306" s="83" t="s">
        <v>31</v>
      </c>
      <c r="D306" s="104" t="str">
        <f>IF(COUNTIF(D289:D305,"C")&gt;4,"C",IF(COUNTIF(D289:D305,"C")&gt;0,"P"," "))</f>
        <v xml:space="preserve"> </v>
      </c>
      <c r="E306" s="104" t="str">
        <f t="shared" ref="E306:R306" si="77">IF(COUNTIF(E289:E305,"C")&gt;4,"C",IF(COUNTIF(E289:E305,"C")&gt;0,"P"," "))</f>
        <v xml:space="preserve"> </v>
      </c>
      <c r="F306" s="104" t="str">
        <f t="shared" si="77"/>
        <v xml:space="preserve"> </v>
      </c>
      <c r="G306" s="104" t="str">
        <f t="shared" si="77"/>
        <v xml:space="preserve"> </v>
      </c>
      <c r="H306" s="104" t="str">
        <f t="shared" si="77"/>
        <v xml:space="preserve"> </v>
      </c>
      <c r="I306" s="104" t="str">
        <f t="shared" si="77"/>
        <v xml:space="preserve"> </v>
      </c>
      <c r="J306" s="104" t="str">
        <f t="shared" si="77"/>
        <v xml:space="preserve"> </v>
      </c>
      <c r="K306" s="104" t="str">
        <f t="shared" si="77"/>
        <v xml:space="preserve"> </v>
      </c>
      <c r="L306" s="104" t="str">
        <f t="shared" si="77"/>
        <v xml:space="preserve"> </v>
      </c>
      <c r="M306" s="104" t="str">
        <f t="shared" si="77"/>
        <v xml:space="preserve"> </v>
      </c>
      <c r="N306" s="104" t="str">
        <f t="shared" si="77"/>
        <v xml:space="preserve"> </v>
      </c>
      <c r="O306" s="104" t="str">
        <f t="shared" si="77"/>
        <v xml:space="preserve"> </v>
      </c>
      <c r="P306" s="104" t="str">
        <f t="shared" si="77"/>
        <v xml:space="preserve"> </v>
      </c>
      <c r="Q306" s="104" t="str">
        <f t="shared" si="77"/>
        <v xml:space="preserve"> </v>
      </c>
      <c r="R306" s="104" t="str">
        <f t="shared" si="77"/>
        <v xml:space="preserve"> </v>
      </c>
    </row>
    <row r="307" spans="2:18" ht="15" x14ac:dyDescent="0.25">
      <c r="B307" s="135" t="s">
        <v>279</v>
      </c>
    </row>
    <row r="308" spans="2:18" x14ac:dyDescent="0.2">
      <c r="B308" s="3">
        <v>1</v>
      </c>
      <c r="C308" s="410" t="s">
        <v>781</v>
      </c>
    </row>
    <row r="309" spans="2:18" x14ac:dyDescent="0.2">
      <c r="B309" s="136"/>
      <c r="C309" s="233" t="s">
        <v>782</v>
      </c>
      <c r="D309" s="10"/>
      <c r="E309" s="10"/>
      <c r="F309" s="10"/>
      <c r="G309" s="10"/>
      <c r="H309" s="10"/>
      <c r="I309" s="10"/>
      <c r="J309" s="10"/>
      <c r="K309" s="10"/>
      <c r="L309" s="10"/>
      <c r="M309" s="10"/>
      <c r="N309" s="10"/>
      <c r="O309" s="10"/>
      <c r="P309" s="10"/>
      <c r="Q309" s="10"/>
      <c r="R309" s="10"/>
    </row>
    <row r="310" spans="2:18" x14ac:dyDescent="0.2">
      <c r="B310" s="136"/>
      <c r="C310" s="233" t="s">
        <v>783</v>
      </c>
      <c r="D310" s="10"/>
      <c r="E310" s="10"/>
      <c r="F310" s="10"/>
      <c r="G310" s="10"/>
      <c r="H310" s="10"/>
      <c r="I310" s="10"/>
      <c r="J310" s="10"/>
      <c r="K310" s="10"/>
      <c r="L310" s="10"/>
      <c r="M310" s="10"/>
      <c r="N310" s="10"/>
      <c r="O310" s="10"/>
      <c r="P310" s="10"/>
      <c r="Q310" s="10"/>
      <c r="R310" s="10"/>
    </row>
    <row r="311" spans="2:18" x14ac:dyDescent="0.2">
      <c r="B311" s="136"/>
      <c r="C311" s="233" t="s">
        <v>784</v>
      </c>
      <c r="D311" s="10"/>
      <c r="E311" s="10"/>
      <c r="F311" s="10"/>
      <c r="G311" s="10"/>
      <c r="H311" s="10"/>
      <c r="I311" s="10"/>
      <c r="J311" s="10"/>
      <c r="K311" s="10"/>
      <c r="L311" s="10"/>
      <c r="M311" s="10"/>
      <c r="N311" s="10"/>
      <c r="O311" s="10"/>
      <c r="P311" s="10"/>
      <c r="Q311" s="10"/>
      <c r="R311" s="10"/>
    </row>
    <row r="312" spans="2:18" x14ac:dyDescent="0.2">
      <c r="B312" s="3">
        <v>2</v>
      </c>
      <c r="C312" s="394" t="s">
        <v>819</v>
      </c>
      <c r="D312" s="137" t="str">
        <f>IF(COUNTIF(D309:D311,"A")&gt;=1,"C",IF(COUNTIF(D309:D311,"A")&gt;0,"P"," "))</f>
        <v xml:space="preserve"> </v>
      </c>
      <c r="E312" s="137" t="str">
        <f t="shared" ref="E312:R312" si="78">IF(COUNTIF(E309:E311,"A")&gt;=1,"C",IF(COUNTIF(E309:E311,"A")&gt;0,"P"," "))</f>
        <v xml:space="preserve"> </v>
      </c>
      <c r="F312" s="137" t="str">
        <f t="shared" si="78"/>
        <v xml:space="preserve"> </v>
      </c>
      <c r="G312" s="137" t="str">
        <f t="shared" si="78"/>
        <v xml:space="preserve"> </v>
      </c>
      <c r="H312" s="137" t="str">
        <f t="shared" si="78"/>
        <v xml:space="preserve"> </v>
      </c>
      <c r="I312" s="137" t="str">
        <f t="shared" si="78"/>
        <v xml:space="preserve"> </v>
      </c>
      <c r="J312" s="137" t="str">
        <f t="shared" si="78"/>
        <v xml:space="preserve"> </v>
      </c>
      <c r="K312" s="137" t="str">
        <f t="shared" si="78"/>
        <v xml:space="preserve"> </v>
      </c>
      <c r="L312" s="137" t="str">
        <f t="shared" si="78"/>
        <v xml:space="preserve"> </v>
      </c>
      <c r="M312" s="137" t="str">
        <f t="shared" si="78"/>
        <v xml:space="preserve"> </v>
      </c>
      <c r="N312" s="137" t="str">
        <f t="shared" si="78"/>
        <v xml:space="preserve"> </v>
      </c>
      <c r="O312" s="137" t="str">
        <f t="shared" si="78"/>
        <v xml:space="preserve"> </v>
      </c>
      <c r="P312" s="137" t="str">
        <f t="shared" si="78"/>
        <v xml:space="preserve"> </v>
      </c>
      <c r="Q312" s="137" t="str">
        <f t="shared" si="78"/>
        <v xml:space="preserve"> </v>
      </c>
      <c r="R312" s="137" t="str">
        <f t="shared" si="78"/>
        <v xml:space="preserve"> </v>
      </c>
    </row>
    <row r="313" spans="2:18" x14ac:dyDescent="0.2">
      <c r="B313" s="138"/>
      <c r="C313" s="233" t="s">
        <v>785</v>
      </c>
      <c r="D313" s="10"/>
      <c r="E313" s="10"/>
      <c r="F313" s="10"/>
      <c r="G313" s="10"/>
      <c r="H313" s="10"/>
      <c r="I313" s="10"/>
      <c r="J313" s="10"/>
      <c r="K313" s="10"/>
      <c r="L313" s="10"/>
      <c r="M313" s="10"/>
      <c r="N313" s="10"/>
      <c r="O313" s="10"/>
      <c r="P313" s="10"/>
      <c r="Q313" s="10"/>
      <c r="R313" s="10"/>
    </row>
    <row r="314" spans="2:18" x14ac:dyDescent="0.2">
      <c r="B314" s="138"/>
      <c r="C314" s="233" t="s">
        <v>786</v>
      </c>
      <c r="D314" s="10"/>
      <c r="E314" s="10"/>
      <c r="F314" s="10"/>
      <c r="G314" s="10"/>
      <c r="H314" s="10"/>
      <c r="I314" s="10"/>
      <c r="J314" s="10"/>
      <c r="K314" s="10"/>
      <c r="L314" s="10"/>
      <c r="M314" s="10"/>
      <c r="N314" s="10"/>
      <c r="O314" s="10"/>
      <c r="P314" s="10"/>
      <c r="Q314" s="10"/>
      <c r="R314" s="10"/>
    </row>
    <row r="315" spans="2:18" x14ac:dyDescent="0.2">
      <c r="B315" s="138"/>
      <c r="C315" s="233" t="s">
        <v>787</v>
      </c>
      <c r="D315" s="10"/>
      <c r="E315" s="10"/>
      <c r="F315" s="10"/>
      <c r="G315" s="10"/>
      <c r="H315" s="10"/>
      <c r="I315" s="10"/>
      <c r="J315" s="10"/>
      <c r="K315" s="10"/>
      <c r="L315" s="10"/>
      <c r="M315" s="10"/>
      <c r="N315" s="10"/>
      <c r="O315" s="10"/>
      <c r="P315" s="10"/>
      <c r="Q315" s="10"/>
      <c r="R315" s="10"/>
    </row>
    <row r="316" spans="2:18" x14ac:dyDescent="0.2">
      <c r="B316" s="3">
        <v>3</v>
      </c>
      <c r="C316" s="394" t="s">
        <v>788</v>
      </c>
      <c r="D316" s="137" t="str">
        <f>IF(COUNTIF(D313:D315,"A")&gt;=1,"C",IF(COUNTIF(D313:D315,"A")&gt;0,"P"," "))</f>
        <v xml:space="preserve"> </v>
      </c>
      <c r="E316" s="137" t="str">
        <f t="shared" ref="E316:R316" si="79">IF(COUNTIF(E313:E315,"A")&gt;=1,"C",IF(COUNTIF(E313:E315,"A")&gt;0,"P"," "))</f>
        <v xml:space="preserve"> </v>
      </c>
      <c r="F316" s="137" t="str">
        <f t="shared" si="79"/>
        <v xml:space="preserve"> </v>
      </c>
      <c r="G316" s="137" t="str">
        <f t="shared" si="79"/>
        <v xml:space="preserve"> </v>
      </c>
      <c r="H316" s="137" t="str">
        <f t="shared" si="79"/>
        <v xml:space="preserve"> </v>
      </c>
      <c r="I316" s="137" t="str">
        <f t="shared" si="79"/>
        <v xml:space="preserve"> </v>
      </c>
      <c r="J316" s="137" t="str">
        <f t="shared" si="79"/>
        <v xml:space="preserve"> </v>
      </c>
      <c r="K316" s="137" t="str">
        <f t="shared" si="79"/>
        <v xml:space="preserve"> </v>
      </c>
      <c r="L316" s="137" t="str">
        <f t="shared" si="79"/>
        <v xml:space="preserve"> </v>
      </c>
      <c r="M316" s="137" t="str">
        <f t="shared" si="79"/>
        <v xml:space="preserve"> </v>
      </c>
      <c r="N316" s="137" t="str">
        <f t="shared" si="79"/>
        <v xml:space="preserve"> </v>
      </c>
      <c r="O316" s="137" t="str">
        <f t="shared" si="79"/>
        <v xml:space="preserve"> </v>
      </c>
      <c r="P316" s="137" t="str">
        <f t="shared" si="79"/>
        <v xml:space="preserve"> </v>
      </c>
      <c r="Q316" s="137" t="str">
        <f t="shared" si="79"/>
        <v xml:space="preserve"> </v>
      </c>
      <c r="R316" s="137" t="str">
        <f t="shared" si="79"/>
        <v xml:space="preserve"> </v>
      </c>
    </row>
    <row r="317" spans="2:18" x14ac:dyDescent="0.2">
      <c r="B317" s="138"/>
      <c r="C317" s="233" t="s">
        <v>789</v>
      </c>
      <c r="D317" s="10"/>
      <c r="E317" s="10"/>
      <c r="F317" s="10"/>
      <c r="G317" s="10"/>
      <c r="H317" s="10"/>
      <c r="I317" s="10"/>
      <c r="J317" s="10"/>
      <c r="K317" s="10"/>
      <c r="L317" s="10"/>
      <c r="M317" s="10"/>
      <c r="N317" s="10"/>
      <c r="O317" s="10"/>
      <c r="P317" s="10"/>
      <c r="Q317" s="10"/>
      <c r="R317" s="10"/>
    </row>
    <row r="318" spans="2:18" x14ac:dyDescent="0.2">
      <c r="B318" s="138"/>
      <c r="C318" s="233" t="s">
        <v>790</v>
      </c>
      <c r="D318" s="10"/>
      <c r="E318" s="10"/>
      <c r="F318" s="10"/>
      <c r="G318" s="10"/>
      <c r="H318" s="10"/>
      <c r="I318" s="10"/>
      <c r="J318" s="10"/>
      <c r="K318" s="10"/>
      <c r="L318" s="10"/>
      <c r="M318" s="10"/>
      <c r="N318" s="10"/>
      <c r="O318" s="10"/>
      <c r="P318" s="10"/>
      <c r="Q318" s="10"/>
      <c r="R318" s="10"/>
    </row>
    <row r="319" spans="2:18" x14ac:dyDescent="0.2">
      <c r="B319" s="138"/>
      <c r="C319" s="233" t="s">
        <v>791</v>
      </c>
      <c r="D319" s="10"/>
      <c r="E319" s="10"/>
      <c r="F319" s="10"/>
      <c r="G319" s="10"/>
      <c r="H319" s="10"/>
      <c r="I319" s="10"/>
      <c r="J319" s="10"/>
      <c r="K319" s="10"/>
      <c r="L319" s="10"/>
      <c r="M319" s="10"/>
      <c r="N319" s="10"/>
      <c r="O319" s="10"/>
      <c r="P319" s="10"/>
      <c r="Q319" s="10"/>
      <c r="R319" s="10"/>
    </row>
    <row r="320" spans="2:18" x14ac:dyDescent="0.2">
      <c r="B320" s="3">
        <v>4</v>
      </c>
      <c r="C320" s="394" t="s">
        <v>792</v>
      </c>
      <c r="D320" s="137" t="str">
        <f>IF(COUNTIF(D317:D319,"A")&gt;=1,"C",IF(COUNTIF(D317:D319,"A")&gt;0,"P"," "))</f>
        <v xml:space="preserve"> </v>
      </c>
      <c r="E320" s="137" t="str">
        <f t="shared" ref="E320:R320" si="80">IF(COUNTIF(E317:E319,"A")&gt;=1,"C",IF(COUNTIF(E317:E319,"A")&gt;0,"P"," "))</f>
        <v xml:space="preserve"> </v>
      </c>
      <c r="F320" s="137" t="str">
        <f t="shared" si="80"/>
        <v xml:space="preserve"> </v>
      </c>
      <c r="G320" s="137" t="str">
        <f t="shared" si="80"/>
        <v xml:space="preserve"> </v>
      </c>
      <c r="H320" s="137" t="str">
        <f t="shared" si="80"/>
        <v xml:space="preserve"> </v>
      </c>
      <c r="I320" s="137" t="str">
        <f t="shared" si="80"/>
        <v xml:space="preserve"> </v>
      </c>
      <c r="J320" s="137" t="str">
        <f t="shared" si="80"/>
        <v xml:space="preserve"> </v>
      </c>
      <c r="K320" s="137" t="str">
        <f t="shared" si="80"/>
        <v xml:space="preserve"> </v>
      </c>
      <c r="L320" s="137" t="str">
        <f t="shared" si="80"/>
        <v xml:space="preserve"> </v>
      </c>
      <c r="M320" s="137" t="str">
        <f t="shared" si="80"/>
        <v xml:space="preserve"> </v>
      </c>
      <c r="N320" s="137" t="str">
        <f t="shared" si="80"/>
        <v xml:space="preserve"> </v>
      </c>
      <c r="O320" s="137" t="str">
        <f t="shared" si="80"/>
        <v xml:space="preserve"> </v>
      </c>
      <c r="P320" s="137" t="str">
        <f t="shared" si="80"/>
        <v xml:space="preserve"> </v>
      </c>
      <c r="Q320" s="137" t="str">
        <f t="shared" si="80"/>
        <v xml:space="preserve"> </v>
      </c>
      <c r="R320" s="137" t="str">
        <f t="shared" si="80"/>
        <v xml:space="preserve"> </v>
      </c>
    </row>
    <row r="321" spans="2:18" x14ac:dyDescent="0.2">
      <c r="B321" s="138"/>
      <c r="C321" s="233" t="s">
        <v>793</v>
      </c>
      <c r="D321" s="10"/>
      <c r="E321" s="10"/>
      <c r="F321" s="10"/>
      <c r="G321" s="10"/>
      <c r="H321" s="10"/>
      <c r="I321" s="10"/>
      <c r="J321" s="10"/>
      <c r="K321" s="10"/>
      <c r="L321" s="10"/>
      <c r="M321" s="10"/>
      <c r="N321" s="10"/>
      <c r="O321" s="10"/>
      <c r="P321" s="10"/>
      <c r="Q321" s="10"/>
      <c r="R321" s="10"/>
    </row>
    <row r="322" spans="2:18" x14ac:dyDescent="0.2">
      <c r="B322" s="138"/>
      <c r="C322" s="233" t="s">
        <v>794</v>
      </c>
      <c r="D322" s="10"/>
      <c r="E322" s="10"/>
      <c r="F322" s="10"/>
      <c r="G322" s="10"/>
      <c r="H322" s="10"/>
      <c r="I322" s="10"/>
      <c r="J322" s="10"/>
      <c r="K322" s="10"/>
      <c r="L322" s="10"/>
      <c r="M322" s="10"/>
      <c r="N322" s="10"/>
      <c r="O322" s="10"/>
      <c r="P322" s="10"/>
      <c r="Q322" s="10"/>
      <c r="R322" s="10"/>
    </row>
    <row r="323" spans="2:18" x14ac:dyDescent="0.2">
      <c r="B323" s="138"/>
      <c r="C323" s="233" t="s">
        <v>795</v>
      </c>
      <c r="D323" s="10"/>
      <c r="E323" s="10"/>
      <c r="F323" s="10"/>
      <c r="G323" s="10"/>
      <c r="H323" s="10"/>
      <c r="I323" s="10"/>
      <c r="J323" s="10"/>
      <c r="K323" s="10"/>
      <c r="L323" s="10"/>
      <c r="M323" s="10"/>
      <c r="N323" s="10"/>
      <c r="O323" s="10"/>
      <c r="P323" s="10"/>
      <c r="Q323" s="10"/>
      <c r="R323" s="10"/>
    </row>
    <row r="324" spans="2:18" x14ac:dyDescent="0.2">
      <c r="B324" s="3">
        <v>5</v>
      </c>
      <c r="C324" s="394" t="s">
        <v>820</v>
      </c>
      <c r="D324" s="137" t="str">
        <f>IF(COUNTIF(D321:D323,"A")&gt;=1,"C",IF(COUNTIF(D321:D323,"A")&gt;0,"P"," "))</f>
        <v xml:space="preserve"> </v>
      </c>
      <c r="E324" s="137" t="str">
        <f t="shared" ref="E324:R324" si="81">IF(COUNTIF(E321:E323,"A")&gt;=1,"C",IF(COUNTIF(E321:E323,"A")&gt;0,"P"," "))</f>
        <v xml:space="preserve"> </v>
      </c>
      <c r="F324" s="137" t="str">
        <f t="shared" si="81"/>
        <v xml:space="preserve"> </v>
      </c>
      <c r="G324" s="137" t="str">
        <f t="shared" si="81"/>
        <v xml:space="preserve"> </v>
      </c>
      <c r="H324" s="137" t="str">
        <f t="shared" si="81"/>
        <v xml:space="preserve"> </v>
      </c>
      <c r="I324" s="137" t="str">
        <f t="shared" si="81"/>
        <v xml:space="preserve"> </v>
      </c>
      <c r="J324" s="137" t="str">
        <f t="shared" si="81"/>
        <v xml:space="preserve"> </v>
      </c>
      <c r="K324" s="137" t="str">
        <f t="shared" si="81"/>
        <v xml:space="preserve"> </v>
      </c>
      <c r="L324" s="137" t="str">
        <f t="shared" si="81"/>
        <v xml:space="preserve"> </v>
      </c>
      <c r="M324" s="137" t="str">
        <f t="shared" si="81"/>
        <v xml:space="preserve"> </v>
      </c>
      <c r="N324" s="137" t="str">
        <f t="shared" si="81"/>
        <v xml:space="preserve"> </v>
      </c>
      <c r="O324" s="137" t="str">
        <f t="shared" si="81"/>
        <v xml:space="preserve"> </v>
      </c>
      <c r="P324" s="137" t="str">
        <f t="shared" si="81"/>
        <v xml:space="preserve"> </v>
      </c>
      <c r="Q324" s="137" t="str">
        <f t="shared" si="81"/>
        <v xml:space="preserve"> </v>
      </c>
      <c r="R324" s="137" t="str">
        <f t="shared" si="81"/>
        <v xml:space="preserve"> </v>
      </c>
    </row>
    <row r="325" spans="2:18" x14ac:dyDescent="0.2">
      <c r="B325" s="138"/>
      <c r="C325" s="233" t="s">
        <v>796</v>
      </c>
      <c r="D325" s="10"/>
      <c r="E325" s="10"/>
      <c r="F325" s="10"/>
      <c r="G325" s="10"/>
      <c r="H325" s="10"/>
      <c r="I325" s="10"/>
      <c r="J325" s="10"/>
      <c r="K325" s="10"/>
      <c r="L325" s="10"/>
      <c r="M325" s="10"/>
      <c r="N325" s="10"/>
      <c r="O325" s="10"/>
      <c r="P325" s="10"/>
      <c r="Q325" s="10"/>
      <c r="R325" s="10"/>
    </row>
    <row r="326" spans="2:18" x14ac:dyDescent="0.2">
      <c r="B326" s="138"/>
      <c r="C326" s="233" t="s">
        <v>797</v>
      </c>
      <c r="D326" s="10"/>
      <c r="E326" s="10"/>
      <c r="F326" s="10"/>
      <c r="G326" s="10"/>
      <c r="H326" s="10"/>
      <c r="I326" s="10"/>
      <c r="J326" s="10"/>
      <c r="K326" s="10"/>
      <c r="L326" s="10"/>
      <c r="M326" s="10"/>
      <c r="N326" s="10"/>
      <c r="O326" s="10"/>
      <c r="P326" s="10"/>
      <c r="Q326" s="10"/>
      <c r="R326" s="10"/>
    </row>
    <row r="327" spans="2:18" x14ac:dyDescent="0.2">
      <c r="B327" s="138"/>
      <c r="C327" s="233" t="s">
        <v>798</v>
      </c>
      <c r="D327" s="10"/>
      <c r="E327" s="10"/>
      <c r="F327" s="10"/>
      <c r="G327" s="10"/>
      <c r="H327" s="10"/>
      <c r="I327" s="10"/>
      <c r="J327" s="10"/>
      <c r="K327" s="10"/>
      <c r="L327" s="10"/>
      <c r="M327" s="10"/>
      <c r="N327" s="10"/>
      <c r="O327" s="10"/>
      <c r="P327" s="10"/>
      <c r="Q327" s="10"/>
      <c r="R327" s="10"/>
    </row>
    <row r="328" spans="2:18" ht="1.5" customHeight="1" thickBot="1" x14ac:dyDescent="0.25">
      <c r="D328" s="137" t="str">
        <f>IF(COUNTIF(D325:D327,"A")&gt;=1,"C",IF(COUNTIF(D325:D327,"A")&gt;0,"P"," "))</f>
        <v xml:space="preserve"> </v>
      </c>
      <c r="E328" s="137" t="str">
        <f t="shared" ref="E328:R328" si="82">IF(COUNTIF(E325:E327,"A")&gt;=1,"C",IF(COUNTIF(E325:E327,"A")&gt;0,"P"," "))</f>
        <v xml:space="preserve"> </v>
      </c>
      <c r="F328" s="137" t="str">
        <f t="shared" si="82"/>
        <v xml:space="preserve"> </v>
      </c>
      <c r="G328" s="137" t="str">
        <f t="shared" si="82"/>
        <v xml:space="preserve"> </v>
      </c>
      <c r="H328" s="137" t="str">
        <f t="shared" si="82"/>
        <v xml:space="preserve"> </v>
      </c>
      <c r="I328" s="137" t="str">
        <f t="shared" si="82"/>
        <v xml:space="preserve"> </v>
      </c>
      <c r="J328" s="137" t="str">
        <f t="shared" si="82"/>
        <v xml:space="preserve"> </v>
      </c>
      <c r="K328" s="137" t="str">
        <f t="shared" si="82"/>
        <v xml:space="preserve"> </v>
      </c>
      <c r="L328" s="137" t="str">
        <f t="shared" si="82"/>
        <v xml:space="preserve"> </v>
      </c>
      <c r="M328" s="137" t="str">
        <f t="shared" si="82"/>
        <v xml:space="preserve"> </v>
      </c>
      <c r="N328" s="137" t="str">
        <f t="shared" si="82"/>
        <v xml:space="preserve"> </v>
      </c>
      <c r="O328" s="137" t="str">
        <f t="shared" si="82"/>
        <v xml:space="preserve"> </v>
      </c>
      <c r="P328" s="137" t="str">
        <f t="shared" si="82"/>
        <v xml:space="preserve"> </v>
      </c>
      <c r="Q328" s="137" t="str">
        <f t="shared" si="82"/>
        <v xml:space="preserve"> </v>
      </c>
      <c r="R328" s="137" t="str">
        <f t="shared" si="82"/>
        <v xml:space="preserve"> </v>
      </c>
    </row>
    <row r="329" spans="2:18" ht="13.5" thickBot="1" x14ac:dyDescent="0.25">
      <c r="C329" s="83" t="s">
        <v>31</v>
      </c>
      <c r="D329" s="104" t="str">
        <f>IF(COUNTIF(D312:D328,"C")&gt;4,"C",IF(COUNTIF(D312:D328,"C")&gt;0,"P"," "))</f>
        <v xml:space="preserve"> </v>
      </c>
      <c r="E329" s="104" t="str">
        <f t="shared" ref="E329:R329" si="83">IF(COUNTIF(E312:E328,"C")&gt;4,"C",IF(COUNTIF(E312:E328,"C")&gt;0,"P"," "))</f>
        <v xml:space="preserve"> </v>
      </c>
      <c r="F329" s="104" t="str">
        <f t="shared" si="83"/>
        <v xml:space="preserve"> </v>
      </c>
      <c r="G329" s="104" t="str">
        <f t="shared" si="83"/>
        <v xml:space="preserve"> </v>
      </c>
      <c r="H329" s="104" t="str">
        <f t="shared" si="83"/>
        <v xml:space="preserve"> </v>
      </c>
      <c r="I329" s="104" t="str">
        <f t="shared" si="83"/>
        <v xml:space="preserve"> </v>
      </c>
      <c r="J329" s="104" t="str">
        <f t="shared" si="83"/>
        <v xml:space="preserve"> </v>
      </c>
      <c r="K329" s="104" t="str">
        <f t="shared" si="83"/>
        <v xml:space="preserve"> </v>
      </c>
      <c r="L329" s="104" t="str">
        <f t="shared" si="83"/>
        <v xml:space="preserve"> </v>
      </c>
      <c r="M329" s="104" t="str">
        <f t="shared" si="83"/>
        <v xml:space="preserve"> </v>
      </c>
      <c r="N329" s="104" t="str">
        <f t="shared" si="83"/>
        <v xml:space="preserve"> </v>
      </c>
      <c r="O329" s="104" t="str">
        <f t="shared" si="83"/>
        <v xml:space="preserve"> </v>
      </c>
      <c r="P329" s="104" t="str">
        <f t="shared" si="83"/>
        <v xml:space="preserve"> </v>
      </c>
      <c r="Q329" s="104" t="str">
        <f t="shared" si="83"/>
        <v xml:space="preserve"> </v>
      </c>
      <c r="R329" s="104" t="str">
        <f t="shared" si="83"/>
        <v xml:space="preserve"> </v>
      </c>
    </row>
    <row r="330" spans="2:18" ht="15" x14ac:dyDescent="0.25">
      <c r="B330" s="135" t="s">
        <v>280</v>
      </c>
    </row>
    <row r="331" spans="2:18" x14ac:dyDescent="0.2">
      <c r="B331" s="3">
        <v>1</v>
      </c>
      <c r="C331" s="410" t="s">
        <v>799</v>
      </c>
    </row>
    <row r="332" spans="2:18" x14ac:dyDescent="0.2">
      <c r="B332" s="136"/>
      <c r="C332" s="233" t="s">
        <v>800</v>
      </c>
      <c r="D332" s="10"/>
      <c r="E332" s="10"/>
      <c r="F332" s="10"/>
      <c r="G332" s="10"/>
      <c r="H332" s="10"/>
      <c r="I332" s="10"/>
      <c r="J332" s="10"/>
      <c r="K332" s="10"/>
      <c r="L332" s="10"/>
      <c r="M332" s="10"/>
      <c r="N332" s="10"/>
      <c r="O332" s="10"/>
      <c r="P332" s="10"/>
      <c r="Q332" s="10"/>
      <c r="R332" s="10"/>
    </row>
    <row r="333" spans="2:18" x14ac:dyDescent="0.2">
      <c r="B333" s="136"/>
      <c r="C333" s="233" t="s">
        <v>801</v>
      </c>
      <c r="D333" s="10"/>
      <c r="E333" s="10"/>
      <c r="F333" s="10"/>
      <c r="G333" s="10"/>
      <c r="H333" s="10"/>
      <c r="I333" s="10"/>
      <c r="J333" s="10"/>
      <c r="K333" s="10"/>
      <c r="L333" s="10"/>
      <c r="M333" s="10"/>
      <c r="N333" s="10"/>
      <c r="O333" s="10"/>
      <c r="P333" s="10"/>
      <c r="Q333" s="10"/>
      <c r="R333" s="10"/>
    </row>
    <row r="334" spans="2:18" x14ac:dyDescent="0.2">
      <c r="B334" s="136"/>
      <c r="C334" s="233" t="s">
        <v>802</v>
      </c>
      <c r="D334" s="10"/>
      <c r="E334" s="10"/>
      <c r="F334" s="10"/>
      <c r="G334" s="10"/>
      <c r="H334" s="10"/>
      <c r="I334" s="10"/>
      <c r="J334" s="10"/>
      <c r="K334" s="10"/>
      <c r="L334" s="10"/>
      <c r="M334" s="10"/>
      <c r="N334" s="10"/>
      <c r="O334" s="10"/>
      <c r="P334" s="10"/>
      <c r="Q334" s="10"/>
      <c r="R334" s="10"/>
    </row>
    <row r="335" spans="2:18" x14ac:dyDescent="0.2">
      <c r="B335" s="3">
        <v>2</v>
      </c>
      <c r="C335" s="394" t="s">
        <v>803</v>
      </c>
      <c r="D335" s="137" t="str">
        <f>IF(COUNTIF(D332:D334,"A")&gt;=1,"C",IF(COUNTIF(D332:D334,"A")&gt;0,"P"," "))</f>
        <v xml:space="preserve"> </v>
      </c>
      <c r="E335" s="137" t="str">
        <f t="shared" ref="E335:R335" si="84">IF(COUNTIF(E332:E334,"A")&gt;=1,"C",IF(COUNTIF(E332:E334,"A")&gt;0,"P"," "))</f>
        <v xml:space="preserve"> </v>
      </c>
      <c r="F335" s="137" t="str">
        <f t="shared" si="84"/>
        <v xml:space="preserve"> </v>
      </c>
      <c r="G335" s="137" t="str">
        <f t="shared" si="84"/>
        <v xml:space="preserve"> </v>
      </c>
      <c r="H335" s="137" t="str">
        <f t="shared" si="84"/>
        <v xml:space="preserve"> </v>
      </c>
      <c r="I335" s="137" t="str">
        <f t="shared" si="84"/>
        <v xml:space="preserve"> </v>
      </c>
      <c r="J335" s="137" t="str">
        <f t="shared" si="84"/>
        <v xml:space="preserve"> </v>
      </c>
      <c r="K335" s="137" t="str">
        <f t="shared" si="84"/>
        <v xml:space="preserve"> </v>
      </c>
      <c r="L335" s="137" t="str">
        <f t="shared" si="84"/>
        <v xml:space="preserve"> </v>
      </c>
      <c r="M335" s="137" t="str">
        <f t="shared" si="84"/>
        <v xml:space="preserve"> </v>
      </c>
      <c r="N335" s="137" t="str">
        <f t="shared" si="84"/>
        <v xml:space="preserve"> </v>
      </c>
      <c r="O335" s="137" t="str">
        <f t="shared" si="84"/>
        <v xml:space="preserve"> </v>
      </c>
      <c r="P335" s="137" t="str">
        <f t="shared" si="84"/>
        <v xml:space="preserve"> </v>
      </c>
      <c r="Q335" s="137" t="str">
        <f t="shared" si="84"/>
        <v xml:space="preserve"> </v>
      </c>
      <c r="R335" s="137" t="str">
        <f t="shared" si="84"/>
        <v xml:space="preserve"> </v>
      </c>
    </row>
    <row r="336" spans="2:18" x14ac:dyDescent="0.2">
      <c r="B336" s="138"/>
      <c r="C336" s="233" t="s">
        <v>804</v>
      </c>
      <c r="D336" s="10"/>
      <c r="E336" s="10"/>
      <c r="F336" s="10"/>
      <c r="G336" s="10"/>
      <c r="H336" s="10"/>
      <c r="I336" s="10"/>
      <c r="J336" s="10"/>
      <c r="K336" s="10"/>
      <c r="L336" s="10"/>
      <c r="M336" s="10"/>
      <c r="N336" s="10"/>
      <c r="O336" s="10"/>
      <c r="P336" s="10"/>
      <c r="Q336" s="10"/>
      <c r="R336" s="10"/>
    </row>
    <row r="337" spans="2:18" x14ac:dyDescent="0.2">
      <c r="B337" s="138"/>
      <c r="C337" s="233" t="s">
        <v>805</v>
      </c>
      <c r="D337" s="10"/>
      <c r="E337" s="10"/>
      <c r="F337" s="10"/>
      <c r="G337" s="10"/>
      <c r="H337" s="10"/>
      <c r="I337" s="10"/>
      <c r="J337" s="10"/>
      <c r="K337" s="10"/>
      <c r="L337" s="10"/>
      <c r="M337" s="10"/>
      <c r="N337" s="10"/>
      <c r="O337" s="10"/>
      <c r="P337" s="10"/>
      <c r="Q337" s="10"/>
      <c r="R337" s="10"/>
    </row>
    <row r="338" spans="2:18" x14ac:dyDescent="0.2">
      <c r="B338" s="138"/>
      <c r="C338" s="233" t="s">
        <v>806</v>
      </c>
      <c r="D338" s="10"/>
      <c r="E338" s="10"/>
      <c r="F338" s="10"/>
      <c r="G338" s="10"/>
      <c r="H338" s="10"/>
      <c r="I338" s="10"/>
      <c r="J338" s="10"/>
      <c r="K338" s="10"/>
      <c r="L338" s="10"/>
      <c r="M338" s="10"/>
      <c r="N338" s="10"/>
      <c r="O338" s="10"/>
      <c r="P338" s="10"/>
      <c r="Q338" s="10"/>
      <c r="R338" s="10"/>
    </row>
    <row r="339" spans="2:18" x14ac:dyDescent="0.2">
      <c r="B339" s="3">
        <v>3</v>
      </c>
      <c r="C339" s="394" t="s">
        <v>807</v>
      </c>
      <c r="D339" s="137" t="str">
        <f>IF(COUNTIF(D336:D338,"A")&gt;=1,"C",IF(COUNTIF(D336:D338,"A")&gt;0,"P"," "))</f>
        <v xml:space="preserve"> </v>
      </c>
      <c r="E339" s="137" t="str">
        <f t="shared" ref="E339:R339" si="85">IF(COUNTIF(E336:E338,"A")&gt;=1,"C",IF(COUNTIF(E336:E338,"A")&gt;0,"P"," "))</f>
        <v xml:space="preserve"> </v>
      </c>
      <c r="F339" s="137" t="str">
        <f t="shared" si="85"/>
        <v xml:space="preserve"> </v>
      </c>
      <c r="G339" s="137" t="str">
        <f t="shared" si="85"/>
        <v xml:space="preserve"> </v>
      </c>
      <c r="H339" s="137" t="str">
        <f t="shared" si="85"/>
        <v xml:space="preserve"> </v>
      </c>
      <c r="I339" s="137" t="str">
        <f t="shared" si="85"/>
        <v xml:space="preserve"> </v>
      </c>
      <c r="J339" s="137" t="str">
        <f t="shared" si="85"/>
        <v xml:space="preserve"> </v>
      </c>
      <c r="K339" s="137" t="str">
        <f t="shared" si="85"/>
        <v xml:space="preserve"> </v>
      </c>
      <c r="L339" s="137" t="str">
        <f t="shared" si="85"/>
        <v xml:space="preserve"> </v>
      </c>
      <c r="M339" s="137" t="str">
        <f t="shared" si="85"/>
        <v xml:space="preserve"> </v>
      </c>
      <c r="N339" s="137" t="str">
        <f t="shared" si="85"/>
        <v xml:space="preserve"> </v>
      </c>
      <c r="O339" s="137" t="str">
        <f t="shared" si="85"/>
        <v xml:space="preserve"> </v>
      </c>
      <c r="P339" s="137" t="str">
        <f t="shared" si="85"/>
        <v xml:space="preserve"> </v>
      </c>
      <c r="Q339" s="137" t="str">
        <f t="shared" si="85"/>
        <v xml:space="preserve"> </v>
      </c>
      <c r="R339" s="137" t="str">
        <f t="shared" si="85"/>
        <v xml:space="preserve"> </v>
      </c>
    </row>
    <row r="340" spans="2:18" x14ac:dyDescent="0.2">
      <c r="B340" s="138"/>
      <c r="C340" s="233" t="s">
        <v>808</v>
      </c>
      <c r="D340" s="10"/>
      <c r="E340" s="10"/>
      <c r="F340" s="10"/>
      <c r="G340" s="10"/>
      <c r="H340" s="10"/>
      <c r="I340" s="10"/>
      <c r="J340" s="10"/>
      <c r="K340" s="10"/>
      <c r="L340" s="10"/>
      <c r="M340" s="10"/>
      <c r="N340" s="10"/>
      <c r="O340" s="10"/>
      <c r="P340" s="10"/>
      <c r="Q340" s="10"/>
      <c r="R340" s="10"/>
    </row>
    <row r="341" spans="2:18" x14ac:dyDescent="0.2">
      <c r="B341" s="138"/>
      <c r="C341" s="233" t="s">
        <v>809</v>
      </c>
      <c r="D341" s="10"/>
      <c r="E341" s="10"/>
      <c r="F341" s="10"/>
      <c r="G341" s="10"/>
      <c r="H341" s="10"/>
      <c r="I341" s="10"/>
      <c r="J341" s="10"/>
      <c r="K341" s="10"/>
      <c r="L341" s="10"/>
      <c r="M341" s="10"/>
      <c r="N341" s="10"/>
      <c r="O341" s="10"/>
      <c r="P341" s="10"/>
      <c r="Q341" s="10"/>
      <c r="R341" s="10"/>
    </row>
    <row r="342" spans="2:18" x14ac:dyDescent="0.2">
      <c r="B342" s="138"/>
      <c r="C342" s="233" t="s">
        <v>810</v>
      </c>
      <c r="D342" s="10"/>
      <c r="E342" s="10"/>
      <c r="F342" s="10"/>
      <c r="G342" s="10"/>
      <c r="H342" s="10"/>
      <c r="I342" s="10"/>
      <c r="J342" s="10"/>
      <c r="K342" s="10"/>
      <c r="L342" s="10"/>
      <c r="M342" s="10"/>
      <c r="N342" s="10"/>
      <c r="O342" s="10"/>
      <c r="P342" s="10"/>
      <c r="Q342" s="10"/>
      <c r="R342" s="10"/>
    </row>
    <row r="343" spans="2:18" x14ac:dyDescent="0.2">
      <c r="B343" s="3">
        <v>4</v>
      </c>
      <c r="C343" s="394" t="s">
        <v>811</v>
      </c>
      <c r="D343" s="137" t="str">
        <f>IF(COUNTIF(D340:D342,"A")&gt;=1,"C",IF(COUNTIF(D340:D342,"A")&gt;0,"P"," "))</f>
        <v xml:space="preserve"> </v>
      </c>
      <c r="E343" s="137" t="str">
        <f t="shared" ref="E343:R343" si="86">IF(COUNTIF(E340:E342,"A")&gt;=1,"C",IF(COUNTIF(E340:E342,"A")&gt;0,"P"," "))</f>
        <v xml:space="preserve"> </v>
      </c>
      <c r="F343" s="137" t="str">
        <f t="shared" si="86"/>
        <v xml:space="preserve"> </v>
      </c>
      <c r="G343" s="137" t="str">
        <f t="shared" si="86"/>
        <v xml:space="preserve"> </v>
      </c>
      <c r="H343" s="137" t="str">
        <f t="shared" si="86"/>
        <v xml:space="preserve"> </v>
      </c>
      <c r="I343" s="137" t="str">
        <f t="shared" si="86"/>
        <v xml:space="preserve"> </v>
      </c>
      <c r="J343" s="137" t="str">
        <f t="shared" si="86"/>
        <v xml:space="preserve"> </v>
      </c>
      <c r="K343" s="137" t="str">
        <f t="shared" si="86"/>
        <v xml:space="preserve"> </v>
      </c>
      <c r="L343" s="137" t="str">
        <f t="shared" si="86"/>
        <v xml:space="preserve"> </v>
      </c>
      <c r="M343" s="137" t="str">
        <f t="shared" si="86"/>
        <v xml:space="preserve"> </v>
      </c>
      <c r="N343" s="137" t="str">
        <f t="shared" si="86"/>
        <v xml:space="preserve"> </v>
      </c>
      <c r="O343" s="137" t="str">
        <f t="shared" si="86"/>
        <v xml:space="preserve"> </v>
      </c>
      <c r="P343" s="137" t="str">
        <f t="shared" si="86"/>
        <v xml:space="preserve"> </v>
      </c>
      <c r="Q343" s="137" t="str">
        <f t="shared" si="86"/>
        <v xml:space="preserve"> </v>
      </c>
      <c r="R343" s="137" t="str">
        <f t="shared" si="86"/>
        <v xml:space="preserve"> </v>
      </c>
    </row>
    <row r="344" spans="2:18" x14ac:dyDescent="0.2">
      <c r="B344" s="138"/>
      <c r="C344" s="233" t="s">
        <v>812</v>
      </c>
      <c r="D344" s="10"/>
      <c r="E344" s="10"/>
      <c r="F344" s="10"/>
      <c r="G344" s="10"/>
      <c r="H344" s="10"/>
      <c r="I344" s="10"/>
      <c r="J344" s="10"/>
      <c r="K344" s="10"/>
      <c r="L344" s="10"/>
      <c r="M344" s="10"/>
      <c r="N344" s="10"/>
      <c r="O344" s="10"/>
      <c r="P344" s="10"/>
      <c r="Q344" s="10"/>
      <c r="R344" s="10"/>
    </row>
    <row r="345" spans="2:18" x14ac:dyDescent="0.2">
      <c r="B345" s="138"/>
      <c r="C345" s="233" t="s">
        <v>813</v>
      </c>
      <c r="D345" s="10"/>
      <c r="E345" s="10"/>
      <c r="F345" s="10"/>
      <c r="G345" s="10"/>
      <c r="H345" s="10"/>
      <c r="I345" s="10"/>
      <c r="J345" s="10"/>
      <c r="K345" s="10"/>
      <c r="L345" s="10"/>
      <c r="M345" s="10"/>
      <c r="N345" s="10"/>
      <c r="O345" s="10"/>
      <c r="P345" s="10"/>
      <c r="Q345" s="10"/>
      <c r="R345" s="10"/>
    </row>
    <row r="346" spans="2:18" x14ac:dyDescent="0.2">
      <c r="B346" s="138"/>
      <c r="C346" s="233" t="s">
        <v>814</v>
      </c>
      <c r="D346" s="10"/>
      <c r="E346" s="10"/>
      <c r="F346" s="10"/>
      <c r="G346" s="10"/>
      <c r="H346" s="10"/>
      <c r="I346" s="10"/>
      <c r="J346" s="10"/>
      <c r="K346" s="10"/>
      <c r="L346" s="10"/>
      <c r="M346" s="10"/>
      <c r="N346" s="10"/>
      <c r="O346" s="10"/>
      <c r="P346" s="10"/>
      <c r="Q346" s="10"/>
      <c r="R346" s="10"/>
    </row>
    <row r="347" spans="2:18" x14ac:dyDescent="0.2">
      <c r="B347" s="3">
        <v>5</v>
      </c>
      <c r="C347" s="394" t="s">
        <v>815</v>
      </c>
      <c r="D347" s="137" t="str">
        <f>IF(COUNTIF(D344:D346,"A")&gt;=1,"C",IF(COUNTIF(D344:D346,"A")&gt;0,"P"," "))</f>
        <v xml:space="preserve"> </v>
      </c>
      <c r="E347" s="137" t="str">
        <f t="shared" ref="E347:R347" si="87">IF(COUNTIF(E344:E346,"A")&gt;=1,"C",IF(COUNTIF(E344:E346,"A")&gt;0,"P"," "))</f>
        <v xml:space="preserve"> </v>
      </c>
      <c r="F347" s="137" t="str">
        <f t="shared" si="87"/>
        <v xml:space="preserve"> </v>
      </c>
      <c r="G347" s="137" t="str">
        <f t="shared" si="87"/>
        <v xml:space="preserve"> </v>
      </c>
      <c r="H347" s="137" t="str">
        <f t="shared" si="87"/>
        <v xml:space="preserve"> </v>
      </c>
      <c r="I347" s="137" t="str">
        <f t="shared" si="87"/>
        <v xml:space="preserve"> </v>
      </c>
      <c r="J347" s="137" t="str">
        <f t="shared" si="87"/>
        <v xml:space="preserve"> </v>
      </c>
      <c r="K347" s="137" t="str">
        <f t="shared" si="87"/>
        <v xml:space="preserve"> </v>
      </c>
      <c r="L347" s="137" t="str">
        <f t="shared" si="87"/>
        <v xml:space="preserve"> </v>
      </c>
      <c r="M347" s="137" t="str">
        <f t="shared" si="87"/>
        <v xml:space="preserve"> </v>
      </c>
      <c r="N347" s="137" t="str">
        <f t="shared" si="87"/>
        <v xml:space="preserve"> </v>
      </c>
      <c r="O347" s="137" t="str">
        <f t="shared" si="87"/>
        <v xml:space="preserve"> </v>
      </c>
      <c r="P347" s="137" t="str">
        <f t="shared" si="87"/>
        <v xml:space="preserve"> </v>
      </c>
      <c r="Q347" s="137" t="str">
        <f t="shared" si="87"/>
        <v xml:space="preserve"> </v>
      </c>
      <c r="R347" s="137" t="str">
        <f t="shared" si="87"/>
        <v xml:space="preserve"> </v>
      </c>
    </row>
    <row r="348" spans="2:18" x14ac:dyDescent="0.2">
      <c r="B348" s="138"/>
      <c r="C348" s="233" t="s">
        <v>816</v>
      </c>
      <c r="D348" s="10"/>
      <c r="E348" s="10"/>
      <c r="F348" s="10"/>
      <c r="G348" s="10"/>
      <c r="H348" s="10"/>
      <c r="I348" s="10"/>
      <c r="J348" s="10"/>
      <c r="K348" s="10"/>
      <c r="L348" s="10"/>
      <c r="M348" s="10"/>
      <c r="N348" s="10"/>
      <c r="O348" s="10"/>
      <c r="P348" s="10"/>
      <c r="Q348" s="10"/>
      <c r="R348" s="10"/>
    </row>
    <row r="349" spans="2:18" x14ac:dyDescent="0.2">
      <c r="B349" s="138"/>
      <c r="C349" s="233" t="s">
        <v>817</v>
      </c>
      <c r="D349" s="10"/>
      <c r="E349" s="10"/>
      <c r="F349" s="10"/>
      <c r="G349" s="10"/>
      <c r="H349" s="10"/>
      <c r="I349" s="10"/>
      <c r="J349" s="10"/>
      <c r="K349" s="10"/>
      <c r="L349" s="10"/>
      <c r="M349" s="10"/>
      <c r="N349" s="10"/>
      <c r="O349" s="10"/>
      <c r="P349" s="10"/>
      <c r="Q349" s="10"/>
      <c r="R349" s="10"/>
    </row>
    <row r="350" spans="2:18" x14ac:dyDescent="0.2">
      <c r="B350" s="138"/>
      <c r="C350" s="233" t="s">
        <v>818</v>
      </c>
      <c r="D350" s="10"/>
      <c r="E350" s="10"/>
      <c r="F350" s="10"/>
      <c r="G350" s="10"/>
      <c r="H350" s="10"/>
      <c r="I350" s="10"/>
      <c r="J350" s="10"/>
      <c r="K350" s="10"/>
      <c r="L350" s="10"/>
      <c r="M350" s="10"/>
      <c r="N350" s="10"/>
      <c r="O350" s="10"/>
      <c r="P350" s="10"/>
      <c r="Q350" s="10"/>
      <c r="R350" s="10"/>
    </row>
    <row r="351" spans="2:18" ht="1.5" customHeight="1" thickBot="1" x14ac:dyDescent="0.25">
      <c r="D351" s="137" t="str">
        <f>IF(COUNTIF(D348:D350,"A")&gt;=1,"C",IF(COUNTIF(D348:D350,"A")&gt;0,"P"," "))</f>
        <v xml:space="preserve"> </v>
      </c>
      <c r="E351" s="137" t="str">
        <f t="shared" ref="E351:R351" si="88">IF(COUNTIF(E348:E350,"A")&gt;=1,"C",IF(COUNTIF(E348:E350,"A")&gt;0,"P"," "))</f>
        <v xml:space="preserve"> </v>
      </c>
      <c r="F351" s="137" t="str">
        <f t="shared" si="88"/>
        <v xml:space="preserve"> </v>
      </c>
      <c r="G351" s="137" t="str">
        <f t="shared" si="88"/>
        <v xml:space="preserve"> </v>
      </c>
      <c r="H351" s="137" t="str">
        <f t="shared" si="88"/>
        <v xml:space="preserve"> </v>
      </c>
      <c r="I351" s="137" t="str">
        <f t="shared" si="88"/>
        <v xml:space="preserve"> </v>
      </c>
      <c r="J351" s="137" t="str">
        <f t="shared" si="88"/>
        <v xml:space="preserve"> </v>
      </c>
      <c r="K351" s="137" t="str">
        <f t="shared" si="88"/>
        <v xml:space="preserve"> </v>
      </c>
      <c r="L351" s="137" t="str">
        <f t="shared" si="88"/>
        <v xml:space="preserve"> </v>
      </c>
      <c r="M351" s="137" t="str">
        <f t="shared" si="88"/>
        <v xml:space="preserve"> </v>
      </c>
      <c r="N351" s="137" t="str">
        <f t="shared" si="88"/>
        <v xml:space="preserve"> </v>
      </c>
      <c r="O351" s="137" t="str">
        <f t="shared" si="88"/>
        <v xml:space="preserve"> </v>
      </c>
      <c r="P351" s="137" t="str">
        <f t="shared" si="88"/>
        <v xml:space="preserve"> </v>
      </c>
      <c r="Q351" s="137" t="str">
        <f t="shared" si="88"/>
        <v xml:space="preserve"> </v>
      </c>
      <c r="R351" s="137" t="str">
        <f t="shared" si="88"/>
        <v xml:space="preserve"> </v>
      </c>
    </row>
    <row r="352" spans="2:18" ht="13.5" thickBot="1" x14ac:dyDescent="0.25">
      <c r="C352" s="83" t="s">
        <v>31</v>
      </c>
      <c r="D352" s="104" t="str">
        <f>IF(COUNTIF(D335:D351,"C")&gt;4,"C",IF(COUNTIF(D335:D351,"C")&gt;0,"P"," "))</f>
        <v xml:space="preserve"> </v>
      </c>
      <c r="E352" s="104" t="str">
        <f t="shared" ref="E352:R352" si="89">IF(COUNTIF(E335:E351,"C")&gt;4,"C",IF(COUNTIF(E335:E351,"C")&gt;0,"P"," "))</f>
        <v xml:space="preserve"> </v>
      </c>
      <c r="F352" s="104" t="str">
        <f t="shared" si="89"/>
        <v xml:space="preserve"> </v>
      </c>
      <c r="G352" s="104" t="str">
        <f t="shared" si="89"/>
        <v xml:space="preserve"> </v>
      </c>
      <c r="H352" s="104" t="str">
        <f t="shared" si="89"/>
        <v xml:space="preserve"> </v>
      </c>
      <c r="I352" s="104" t="str">
        <f t="shared" si="89"/>
        <v xml:space="preserve"> </v>
      </c>
      <c r="J352" s="104" t="str">
        <f t="shared" si="89"/>
        <v xml:space="preserve"> </v>
      </c>
      <c r="K352" s="104" t="str">
        <f t="shared" si="89"/>
        <v xml:space="preserve"> </v>
      </c>
      <c r="L352" s="104" t="str">
        <f t="shared" si="89"/>
        <v xml:space="preserve"> </v>
      </c>
      <c r="M352" s="104" t="str">
        <f t="shared" si="89"/>
        <v xml:space="preserve"> </v>
      </c>
      <c r="N352" s="104" t="str">
        <f t="shared" si="89"/>
        <v xml:space="preserve"> </v>
      </c>
      <c r="O352" s="104" t="str">
        <f t="shared" si="89"/>
        <v xml:space="preserve"> </v>
      </c>
      <c r="P352" s="104" t="str">
        <f t="shared" si="89"/>
        <v xml:space="preserve"> </v>
      </c>
      <c r="Q352" s="104" t="str">
        <f t="shared" si="89"/>
        <v xml:space="preserve"> </v>
      </c>
      <c r="R352" s="104" t="str">
        <f t="shared" si="89"/>
        <v xml:space="preserve"> </v>
      </c>
    </row>
    <row r="353" spans="1:18" ht="18" x14ac:dyDescent="0.2">
      <c r="A353" s="529" t="s">
        <v>109</v>
      </c>
      <c r="B353" s="530"/>
      <c r="C353" s="530"/>
      <c r="D353" s="530"/>
      <c r="E353" s="530"/>
      <c r="F353" s="530"/>
      <c r="G353" s="530"/>
      <c r="H353" s="530"/>
      <c r="I353" s="530"/>
      <c r="J353" s="530"/>
      <c r="K353" s="530"/>
      <c r="L353" s="530"/>
      <c r="M353" s="530"/>
      <c r="N353" s="530"/>
      <c r="O353" s="530"/>
      <c r="P353" s="530"/>
      <c r="Q353" s="530"/>
      <c r="R353" s="530"/>
    </row>
    <row r="354" spans="1:18" ht="15" x14ac:dyDescent="0.25">
      <c r="A354" s="7"/>
      <c r="B354" s="139" t="s">
        <v>281</v>
      </c>
      <c r="C354" s="140"/>
      <c r="D354" s="141"/>
      <c r="E354" s="141"/>
      <c r="F354" s="141"/>
      <c r="G354" s="141"/>
      <c r="H354" s="141"/>
      <c r="I354" s="141"/>
      <c r="J354" s="141"/>
      <c r="K354" s="141"/>
      <c r="L354" s="141"/>
      <c r="M354" s="141"/>
      <c r="N354" s="141"/>
      <c r="O354" s="141"/>
      <c r="P354" s="141"/>
      <c r="Q354" s="141"/>
      <c r="R354" s="141"/>
    </row>
    <row r="355" spans="1:18" x14ac:dyDescent="0.2">
      <c r="A355" s="7"/>
      <c r="B355" s="80">
        <v>1</v>
      </c>
      <c r="C355" s="405" t="s">
        <v>303</v>
      </c>
      <c r="D355" s="142"/>
      <c r="E355" s="143"/>
      <c r="F355" s="143"/>
      <c r="G355" s="143"/>
      <c r="H355" s="143"/>
      <c r="I355" s="143"/>
      <c r="J355" s="143"/>
      <c r="K355" s="143"/>
      <c r="L355" s="143"/>
      <c r="M355" s="143"/>
      <c r="N355" s="143"/>
      <c r="O355" s="143"/>
      <c r="P355" s="143"/>
      <c r="Q355" s="143"/>
      <c r="R355" s="143"/>
    </row>
    <row r="356" spans="1:18" x14ac:dyDescent="0.2">
      <c r="A356" s="7"/>
      <c r="B356" s="144"/>
      <c r="C356" s="406" t="s">
        <v>307</v>
      </c>
      <c r="D356" s="55"/>
      <c r="E356" s="38"/>
      <c r="F356" s="38"/>
      <c r="G356" s="38"/>
      <c r="H356" s="38"/>
      <c r="I356" s="38"/>
      <c r="J356" s="38"/>
      <c r="K356" s="38"/>
      <c r="L356" s="38"/>
      <c r="M356" s="38"/>
      <c r="N356" s="38"/>
      <c r="O356" s="38"/>
      <c r="P356" s="38"/>
      <c r="Q356" s="38"/>
      <c r="R356" s="38"/>
    </row>
    <row r="357" spans="1:18" x14ac:dyDescent="0.2">
      <c r="A357" s="7"/>
      <c r="B357" s="144"/>
      <c r="C357" s="406" t="s">
        <v>308</v>
      </c>
      <c r="D357" s="55"/>
      <c r="E357" s="38"/>
      <c r="F357" s="38"/>
      <c r="G357" s="38"/>
      <c r="H357" s="38"/>
      <c r="I357" s="38"/>
      <c r="J357" s="38"/>
      <c r="K357" s="38"/>
      <c r="L357" s="38"/>
      <c r="M357" s="38"/>
      <c r="N357" s="38"/>
      <c r="O357" s="38"/>
      <c r="P357" s="38"/>
      <c r="Q357" s="38"/>
      <c r="R357" s="38"/>
    </row>
    <row r="358" spans="1:18" x14ac:dyDescent="0.2">
      <c r="A358" s="7"/>
      <c r="B358" s="144"/>
      <c r="C358" s="406" t="s">
        <v>309</v>
      </c>
      <c r="D358" s="145"/>
      <c r="E358" s="38"/>
      <c r="F358" s="38"/>
      <c r="G358" s="38"/>
      <c r="H358" s="38"/>
      <c r="I358" s="38"/>
      <c r="J358" s="38"/>
      <c r="K358" s="38"/>
      <c r="L358" s="38"/>
      <c r="M358" s="38"/>
      <c r="N358" s="38"/>
      <c r="O358" s="38"/>
      <c r="P358" s="38"/>
      <c r="Q358" s="38"/>
      <c r="R358" s="38"/>
    </row>
    <row r="359" spans="1:18" x14ac:dyDescent="0.2">
      <c r="A359" s="7"/>
      <c r="B359" s="80">
        <v>2</v>
      </c>
      <c r="C359" s="146" t="s">
        <v>304</v>
      </c>
      <c r="D359" s="137" t="str">
        <f>IF(COUNTIF(D356:D358,"A")&gt;=1,"C",IF(COUNTIF(D356:D358,"A")&gt;0,"P"," "))</f>
        <v xml:space="preserve"> </v>
      </c>
      <c r="E359" s="137" t="str">
        <f t="shared" ref="E359:R359" si="90">IF(COUNTIF(E356:E358,"A")&gt;=1,"C",IF(COUNTIF(E356:E358,"A")&gt;0,"P"," "))</f>
        <v xml:space="preserve"> </v>
      </c>
      <c r="F359" s="137" t="str">
        <f t="shared" si="90"/>
        <v xml:space="preserve"> </v>
      </c>
      <c r="G359" s="137" t="str">
        <f t="shared" si="90"/>
        <v xml:space="preserve"> </v>
      </c>
      <c r="H359" s="137" t="str">
        <f t="shared" si="90"/>
        <v xml:space="preserve"> </v>
      </c>
      <c r="I359" s="137" t="str">
        <f t="shared" si="90"/>
        <v xml:space="preserve"> </v>
      </c>
      <c r="J359" s="137" t="str">
        <f t="shared" si="90"/>
        <v xml:space="preserve"> </v>
      </c>
      <c r="K359" s="137" t="str">
        <f t="shared" si="90"/>
        <v xml:space="preserve"> </v>
      </c>
      <c r="L359" s="137" t="str">
        <f t="shared" si="90"/>
        <v xml:space="preserve"> </v>
      </c>
      <c r="M359" s="137" t="str">
        <f t="shared" si="90"/>
        <v xml:space="preserve"> </v>
      </c>
      <c r="N359" s="137" t="str">
        <f t="shared" si="90"/>
        <v xml:space="preserve"> </v>
      </c>
      <c r="O359" s="137" t="str">
        <f t="shared" si="90"/>
        <v xml:space="preserve"> </v>
      </c>
      <c r="P359" s="137" t="str">
        <f t="shared" si="90"/>
        <v xml:space="preserve"> </v>
      </c>
      <c r="Q359" s="137" t="str">
        <f t="shared" si="90"/>
        <v xml:space="preserve"> </v>
      </c>
      <c r="R359" s="137" t="str">
        <f t="shared" si="90"/>
        <v xml:space="preserve"> </v>
      </c>
    </row>
    <row r="360" spans="1:18" x14ac:dyDescent="0.2">
      <c r="A360" s="7"/>
      <c r="B360" s="144"/>
      <c r="C360" s="406" t="s">
        <v>310</v>
      </c>
      <c r="D360" s="99"/>
      <c r="E360" s="38"/>
      <c r="F360" s="38"/>
      <c r="G360" s="38"/>
      <c r="H360" s="38"/>
      <c r="I360" s="38"/>
      <c r="J360" s="38"/>
      <c r="K360" s="38"/>
      <c r="L360" s="38"/>
      <c r="M360" s="38"/>
      <c r="N360" s="38"/>
      <c r="O360" s="38"/>
      <c r="P360" s="38"/>
      <c r="Q360" s="38"/>
      <c r="R360" s="38"/>
    </row>
    <row r="361" spans="1:18" x14ac:dyDescent="0.2">
      <c r="A361" s="7"/>
      <c r="B361" s="144"/>
      <c r="C361" s="406" t="s">
        <v>311</v>
      </c>
      <c r="D361" s="38"/>
      <c r="E361" s="38"/>
      <c r="F361" s="38"/>
      <c r="G361" s="38"/>
      <c r="H361" s="38"/>
      <c r="I361" s="38"/>
      <c r="J361" s="38"/>
      <c r="K361" s="38"/>
      <c r="L361" s="38"/>
      <c r="M361" s="38"/>
      <c r="N361" s="38"/>
      <c r="O361" s="38"/>
      <c r="P361" s="38"/>
      <c r="Q361" s="38"/>
      <c r="R361" s="38"/>
    </row>
    <row r="362" spans="1:18" x14ac:dyDescent="0.2">
      <c r="A362" s="7"/>
      <c r="B362" s="144"/>
      <c r="C362" s="406" t="s">
        <v>312</v>
      </c>
      <c r="D362" s="38"/>
      <c r="E362" s="38"/>
      <c r="F362" s="38"/>
      <c r="G362" s="38"/>
      <c r="H362" s="38"/>
      <c r="I362" s="38"/>
      <c r="J362" s="38"/>
      <c r="K362" s="38"/>
      <c r="L362" s="38"/>
      <c r="M362" s="38"/>
      <c r="N362" s="38"/>
      <c r="O362" s="38"/>
      <c r="P362" s="38"/>
      <c r="Q362" s="38"/>
      <c r="R362" s="38"/>
    </row>
    <row r="363" spans="1:18" x14ac:dyDescent="0.2">
      <c r="A363" s="7"/>
      <c r="B363" s="80">
        <v>3</v>
      </c>
      <c r="C363" s="146" t="s">
        <v>154</v>
      </c>
      <c r="D363" s="137" t="str">
        <f>IF(COUNTIF(D360:D362,"A")&gt;=1,"C",IF(COUNTIF(D360:D362,"A")&gt;0,"P"," "))</f>
        <v xml:space="preserve"> </v>
      </c>
      <c r="E363" s="137" t="str">
        <f t="shared" ref="E363:R363" si="91">IF(COUNTIF(E360:E362,"A")&gt;=1,"C",IF(COUNTIF(E360:E362,"A")&gt;0,"P"," "))</f>
        <v xml:space="preserve"> </v>
      </c>
      <c r="F363" s="137" t="str">
        <f t="shared" si="91"/>
        <v xml:space="preserve"> </v>
      </c>
      <c r="G363" s="137" t="str">
        <f t="shared" si="91"/>
        <v xml:space="preserve"> </v>
      </c>
      <c r="H363" s="137" t="str">
        <f t="shared" si="91"/>
        <v xml:space="preserve"> </v>
      </c>
      <c r="I363" s="137" t="str">
        <f t="shared" si="91"/>
        <v xml:space="preserve"> </v>
      </c>
      <c r="J363" s="137" t="str">
        <f t="shared" si="91"/>
        <v xml:space="preserve"> </v>
      </c>
      <c r="K363" s="137" t="str">
        <f t="shared" si="91"/>
        <v xml:space="preserve"> </v>
      </c>
      <c r="L363" s="137" t="str">
        <f t="shared" si="91"/>
        <v xml:space="preserve"> </v>
      </c>
      <c r="M363" s="137" t="str">
        <f t="shared" si="91"/>
        <v xml:space="preserve"> </v>
      </c>
      <c r="N363" s="137" t="str">
        <f t="shared" si="91"/>
        <v xml:space="preserve"> </v>
      </c>
      <c r="O363" s="137" t="str">
        <f t="shared" si="91"/>
        <v xml:space="preserve"> </v>
      </c>
      <c r="P363" s="137" t="str">
        <f t="shared" si="91"/>
        <v xml:space="preserve"> </v>
      </c>
      <c r="Q363" s="137" t="str">
        <f t="shared" si="91"/>
        <v xml:space="preserve"> </v>
      </c>
      <c r="R363" s="137" t="str">
        <f t="shared" si="91"/>
        <v xml:space="preserve"> </v>
      </c>
    </row>
    <row r="364" spans="1:18" x14ac:dyDescent="0.2">
      <c r="A364" s="7"/>
      <c r="B364" s="144"/>
      <c r="C364" s="406" t="s">
        <v>313</v>
      </c>
      <c r="D364" s="38"/>
      <c r="E364" s="38"/>
      <c r="F364" s="38"/>
      <c r="G364" s="38"/>
      <c r="H364" s="38"/>
      <c r="I364" s="38"/>
      <c r="J364" s="38"/>
      <c r="K364" s="38"/>
      <c r="L364" s="38"/>
      <c r="M364" s="38"/>
      <c r="N364" s="38"/>
      <c r="O364" s="38"/>
      <c r="P364" s="38"/>
      <c r="Q364" s="38"/>
      <c r="R364" s="38"/>
    </row>
    <row r="365" spans="1:18" x14ac:dyDescent="0.2">
      <c r="A365" s="7"/>
      <c r="B365" s="144"/>
      <c r="C365" s="406" t="s">
        <v>314</v>
      </c>
      <c r="D365" s="38"/>
      <c r="E365" s="38"/>
      <c r="F365" s="38"/>
      <c r="G365" s="38"/>
      <c r="H365" s="38"/>
      <c r="I365" s="38"/>
      <c r="J365" s="38"/>
      <c r="K365" s="38"/>
      <c r="L365" s="38"/>
      <c r="M365" s="38"/>
      <c r="N365" s="38"/>
      <c r="O365" s="38"/>
      <c r="P365" s="38"/>
      <c r="Q365" s="38"/>
      <c r="R365" s="38"/>
    </row>
    <row r="366" spans="1:18" x14ac:dyDescent="0.2">
      <c r="A366" s="7"/>
      <c r="B366" s="144"/>
      <c r="C366" s="406" t="s">
        <v>315</v>
      </c>
      <c r="D366" s="38"/>
      <c r="E366" s="38"/>
      <c r="F366" s="38"/>
      <c r="G366" s="38"/>
      <c r="H366" s="38"/>
      <c r="I366" s="38"/>
      <c r="J366" s="38"/>
      <c r="K366" s="38"/>
      <c r="L366" s="38"/>
      <c r="M366" s="38"/>
      <c r="N366" s="38"/>
      <c r="O366" s="38"/>
      <c r="P366" s="38"/>
      <c r="Q366" s="38"/>
      <c r="R366" s="38"/>
    </row>
    <row r="367" spans="1:18" x14ac:dyDescent="0.2">
      <c r="A367" s="7"/>
      <c r="B367" s="80">
        <v>4</v>
      </c>
      <c r="C367" s="146" t="s">
        <v>305</v>
      </c>
      <c r="D367" s="137" t="str">
        <f>IF(COUNTIF(D364:D366,"A")&gt;=1,"C",IF(COUNTIF(D364:D366,"A")&gt;0,"P"," "))</f>
        <v xml:space="preserve"> </v>
      </c>
      <c r="E367" s="137" t="str">
        <f t="shared" ref="E367:R367" si="92">IF(COUNTIF(E364:E366,"A")&gt;=1,"C",IF(COUNTIF(E364:E366,"A")&gt;0,"P"," "))</f>
        <v xml:space="preserve"> </v>
      </c>
      <c r="F367" s="137" t="str">
        <f t="shared" si="92"/>
        <v xml:space="preserve"> </v>
      </c>
      <c r="G367" s="137" t="str">
        <f t="shared" si="92"/>
        <v xml:space="preserve"> </v>
      </c>
      <c r="H367" s="137" t="str">
        <f t="shared" si="92"/>
        <v xml:space="preserve"> </v>
      </c>
      <c r="I367" s="137" t="str">
        <f t="shared" si="92"/>
        <v xml:space="preserve"> </v>
      </c>
      <c r="J367" s="137" t="str">
        <f t="shared" si="92"/>
        <v xml:space="preserve"> </v>
      </c>
      <c r="K367" s="137" t="str">
        <f t="shared" si="92"/>
        <v xml:space="preserve"> </v>
      </c>
      <c r="L367" s="137" t="str">
        <f t="shared" si="92"/>
        <v xml:space="preserve"> </v>
      </c>
      <c r="M367" s="137" t="str">
        <f t="shared" si="92"/>
        <v xml:space="preserve"> </v>
      </c>
      <c r="N367" s="137" t="str">
        <f t="shared" si="92"/>
        <v xml:space="preserve"> </v>
      </c>
      <c r="O367" s="137" t="str">
        <f t="shared" si="92"/>
        <v xml:space="preserve"> </v>
      </c>
      <c r="P367" s="137" t="str">
        <f t="shared" si="92"/>
        <v xml:space="preserve"> </v>
      </c>
      <c r="Q367" s="137" t="str">
        <f t="shared" si="92"/>
        <v xml:space="preserve"> </v>
      </c>
      <c r="R367" s="137" t="str">
        <f t="shared" si="92"/>
        <v xml:space="preserve"> </v>
      </c>
    </row>
    <row r="368" spans="1:18" x14ac:dyDescent="0.2">
      <c r="A368" s="7"/>
      <c r="B368" s="144"/>
      <c r="C368" s="406" t="s">
        <v>316</v>
      </c>
      <c r="D368" s="38"/>
      <c r="E368" s="38"/>
      <c r="F368" s="38"/>
      <c r="G368" s="38"/>
      <c r="H368" s="38"/>
      <c r="I368" s="38"/>
      <c r="J368" s="38"/>
      <c r="K368" s="38"/>
      <c r="L368" s="38"/>
      <c r="M368" s="38"/>
      <c r="N368" s="38"/>
      <c r="O368" s="38"/>
      <c r="P368" s="38"/>
      <c r="Q368" s="38"/>
      <c r="R368" s="98"/>
    </row>
    <row r="369" spans="1:18" x14ac:dyDescent="0.2">
      <c r="A369" s="7"/>
      <c r="B369" s="144"/>
      <c r="C369" s="406" t="s">
        <v>317</v>
      </c>
      <c r="D369" s="38"/>
      <c r="E369" s="38"/>
      <c r="F369" s="38"/>
      <c r="G369" s="38"/>
      <c r="H369" s="38"/>
      <c r="I369" s="38"/>
      <c r="J369" s="38"/>
      <c r="K369" s="38"/>
      <c r="L369" s="38"/>
      <c r="M369" s="38"/>
      <c r="N369" s="38"/>
      <c r="O369" s="38"/>
      <c r="P369" s="38"/>
      <c r="Q369" s="38"/>
      <c r="R369" s="98"/>
    </row>
    <row r="370" spans="1:18" x14ac:dyDescent="0.2">
      <c r="A370" s="7"/>
      <c r="B370" s="144"/>
      <c r="C370" s="406" t="s">
        <v>318</v>
      </c>
      <c r="D370" s="38"/>
      <c r="E370" s="38"/>
      <c r="F370" s="38"/>
      <c r="G370" s="38"/>
      <c r="H370" s="38"/>
      <c r="I370" s="38"/>
      <c r="J370" s="38"/>
      <c r="K370" s="38"/>
      <c r="L370" s="38"/>
      <c r="M370" s="38"/>
      <c r="N370" s="38"/>
      <c r="O370" s="38"/>
      <c r="P370" s="38"/>
      <c r="Q370" s="38"/>
      <c r="R370" s="98"/>
    </row>
    <row r="371" spans="1:18" x14ac:dyDescent="0.2">
      <c r="A371" s="7"/>
      <c r="B371" s="80">
        <v>5</v>
      </c>
      <c r="C371" s="146" t="s">
        <v>306</v>
      </c>
      <c r="D371" s="137" t="str">
        <f>IF(COUNTIF(D368:D370,"A")&gt;=1,"C",IF(COUNTIF(D368:D370,"A")&gt;0,"P"," "))</f>
        <v xml:space="preserve"> </v>
      </c>
      <c r="E371" s="137" t="str">
        <f t="shared" ref="E371:R371" si="93">IF(COUNTIF(E368:E370,"A")&gt;=1,"C",IF(COUNTIF(E368:E370,"A")&gt;0,"P"," "))</f>
        <v xml:space="preserve"> </v>
      </c>
      <c r="F371" s="137" t="str">
        <f t="shared" si="93"/>
        <v xml:space="preserve"> </v>
      </c>
      <c r="G371" s="137" t="str">
        <f t="shared" si="93"/>
        <v xml:space="preserve"> </v>
      </c>
      <c r="H371" s="137" t="str">
        <f t="shared" si="93"/>
        <v xml:space="preserve"> </v>
      </c>
      <c r="I371" s="137" t="str">
        <f t="shared" si="93"/>
        <v xml:space="preserve"> </v>
      </c>
      <c r="J371" s="137" t="str">
        <f t="shared" si="93"/>
        <v xml:space="preserve"> </v>
      </c>
      <c r="K371" s="137" t="str">
        <f t="shared" si="93"/>
        <v xml:space="preserve"> </v>
      </c>
      <c r="L371" s="137" t="str">
        <f t="shared" si="93"/>
        <v xml:space="preserve"> </v>
      </c>
      <c r="M371" s="137" t="str">
        <f t="shared" si="93"/>
        <v xml:space="preserve"> </v>
      </c>
      <c r="N371" s="137" t="str">
        <f t="shared" si="93"/>
        <v xml:space="preserve"> </v>
      </c>
      <c r="O371" s="137" t="str">
        <f t="shared" si="93"/>
        <v xml:space="preserve"> </v>
      </c>
      <c r="P371" s="137" t="str">
        <f t="shared" si="93"/>
        <v xml:space="preserve"> </v>
      </c>
      <c r="Q371" s="137" t="str">
        <f t="shared" si="93"/>
        <v xml:space="preserve"> </v>
      </c>
      <c r="R371" s="137" t="str">
        <f t="shared" si="93"/>
        <v xml:space="preserve"> </v>
      </c>
    </row>
    <row r="372" spans="1:18" x14ac:dyDescent="0.2">
      <c r="A372" s="7"/>
      <c r="B372" s="51"/>
      <c r="C372" s="407" t="s">
        <v>319</v>
      </c>
      <c r="D372" s="38"/>
      <c r="E372" s="38"/>
      <c r="F372" s="38"/>
      <c r="G372" s="38"/>
      <c r="H372" s="38"/>
      <c r="I372" s="38"/>
      <c r="J372" s="38"/>
      <c r="K372" s="38"/>
      <c r="L372" s="38"/>
      <c r="M372" s="38"/>
      <c r="N372" s="38"/>
      <c r="O372" s="38"/>
      <c r="P372" s="38"/>
      <c r="Q372" s="38"/>
      <c r="R372" s="38"/>
    </row>
    <row r="373" spans="1:18" x14ac:dyDescent="0.2">
      <c r="A373" s="7"/>
      <c r="B373" s="51"/>
      <c r="C373" s="407" t="s">
        <v>320</v>
      </c>
      <c r="D373" s="38"/>
      <c r="E373" s="38"/>
      <c r="F373" s="38"/>
      <c r="G373" s="38"/>
      <c r="H373" s="38"/>
      <c r="I373" s="38"/>
      <c r="J373" s="38"/>
      <c r="K373" s="38"/>
      <c r="L373" s="38"/>
      <c r="M373" s="38"/>
      <c r="N373" s="38"/>
      <c r="O373" s="38"/>
      <c r="P373" s="38"/>
      <c r="Q373" s="38"/>
      <c r="R373" s="38"/>
    </row>
    <row r="374" spans="1:18" x14ac:dyDescent="0.2">
      <c r="A374" s="7"/>
      <c r="B374" s="51"/>
      <c r="C374" s="407" t="s">
        <v>321</v>
      </c>
      <c r="D374" s="98"/>
      <c r="E374" s="98"/>
      <c r="F374" s="98"/>
      <c r="G374" s="98"/>
      <c r="H374" s="98"/>
      <c r="I374" s="98"/>
      <c r="J374" s="98"/>
      <c r="K374" s="98"/>
      <c r="L374" s="98"/>
      <c r="M374" s="98"/>
      <c r="N374" s="98"/>
      <c r="O374" s="98"/>
      <c r="P374" s="98"/>
      <c r="Q374" s="98"/>
      <c r="R374" s="98"/>
    </row>
    <row r="375" spans="1:18" ht="1.5" customHeight="1" thickBot="1" x14ac:dyDescent="0.25">
      <c r="A375" s="7"/>
      <c r="B375" s="51"/>
      <c r="C375" s="408"/>
      <c r="D375" s="137" t="str">
        <f>IF(COUNTIF(D372:D374,"A")&gt;=1,"C",IF(COUNTIF(D372:D374,"A")&gt;0,"P"," "))</f>
        <v xml:space="preserve"> </v>
      </c>
      <c r="E375" s="137" t="str">
        <f t="shared" ref="E375:R375" si="94">IF(COUNTIF(E372:E374,"A")&gt;=1,"C",IF(COUNTIF(E372:E374,"A")&gt;0,"P"," "))</f>
        <v xml:space="preserve"> </v>
      </c>
      <c r="F375" s="137" t="str">
        <f t="shared" si="94"/>
        <v xml:space="preserve"> </v>
      </c>
      <c r="G375" s="137" t="str">
        <f t="shared" si="94"/>
        <v xml:space="preserve"> </v>
      </c>
      <c r="H375" s="137" t="str">
        <f t="shared" si="94"/>
        <v xml:space="preserve"> </v>
      </c>
      <c r="I375" s="137" t="str">
        <f t="shared" si="94"/>
        <v xml:space="preserve"> </v>
      </c>
      <c r="J375" s="137" t="str">
        <f t="shared" si="94"/>
        <v xml:space="preserve"> </v>
      </c>
      <c r="K375" s="137" t="str">
        <f t="shared" si="94"/>
        <v xml:space="preserve"> </v>
      </c>
      <c r="L375" s="137" t="str">
        <f t="shared" si="94"/>
        <v xml:space="preserve"> </v>
      </c>
      <c r="M375" s="137" t="str">
        <f t="shared" si="94"/>
        <v xml:space="preserve"> </v>
      </c>
      <c r="N375" s="137" t="str">
        <f t="shared" si="94"/>
        <v xml:space="preserve"> </v>
      </c>
      <c r="O375" s="137" t="str">
        <f t="shared" si="94"/>
        <v xml:space="preserve"> </v>
      </c>
      <c r="P375" s="137" t="str">
        <f t="shared" si="94"/>
        <v xml:space="preserve"> </v>
      </c>
      <c r="Q375" s="137" t="str">
        <f t="shared" si="94"/>
        <v xml:space="preserve"> </v>
      </c>
      <c r="R375" s="137" t="str">
        <f t="shared" si="94"/>
        <v xml:space="preserve"> </v>
      </c>
    </row>
    <row r="376" spans="1:18" ht="13.5" thickBot="1" x14ac:dyDescent="0.25">
      <c r="A376" s="7"/>
      <c r="B376" s="125"/>
      <c r="C376" s="83" t="s">
        <v>31</v>
      </c>
      <c r="D376" s="104" t="str">
        <f>IF(COUNTIF(D359:D375,"C")&gt;4,"C",IF(COUNTIF(D359:D375,"C")&gt;0,"P"," "))</f>
        <v xml:space="preserve"> </v>
      </c>
      <c r="E376" s="104" t="str">
        <f t="shared" ref="E376:R376" si="95">IF(COUNTIF(E359:E375,"C")&gt;4,"C",IF(COUNTIF(E359:E375,"C")&gt;0,"P"," "))</f>
        <v xml:space="preserve"> </v>
      </c>
      <c r="F376" s="104" t="str">
        <f t="shared" si="95"/>
        <v xml:space="preserve"> </v>
      </c>
      <c r="G376" s="104" t="str">
        <f t="shared" si="95"/>
        <v xml:space="preserve"> </v>
      </c>
      <c r="H376" s="104" t="str">
        <f t="shared" si="95"/>
        <v xml:space="preserve"> </v>
      </c>
      <c r="I376" s="104" t="str">
        <f t="shared" si="95"/>
        <v xml:space="preserve"> </v>
      </c>
      <c r="J376" s="104" t="str">
        <f t="shared" si="95"/>
        <v xml:space="preserve"> </v>
      </c>
      <c r="K376" s="104" t="str">
        <f t="shared" si="95"/>
        <v xml:space="preserve"> </v>
      </c>
      <c r="L376" s="104" t="str">
        <f t="shared" si="95"/>
        <v xml:space="preserve"> </v>
      </c>
      <c r="M376" s="104" t="str">
        <f t="shared" si="95"/>
        <v xml:space="preserve"> </v>
      </c>
      <c r="N376" s="104" t="str">
        <f t="shared" si="95"/>
        <v xml:space="preserve"> </v>
      </c>
      <c r="O376" s="104" t="str">
        <f t="shared" si="95"/>
        <v xml:space="preserve"> </v>
      </c>
      <c r="P376" s="104" t="str">
        <f t="shared" si="95"/>
        <v xml:space="preserve"> </v>
      </c>
      <c r="Q376" s="104" t="str">
        <f t="shared" si="95"/>
        <v xml:space="preserve"> </v>
      </c>
      <c r="R376" s="104" t="str">
        <f t="shared" si="95"/>
        <v xml:space="preserve"> </v>
      </c>
    </row>
    <row r="377" spans="1:18" ht="15" x14ac:dyDescent="0.25">
      <c r="A377" s="7"/>
      <c r="B377" s="139" t="s">
        <v>282</v>
      </c>
      <c r="C377" s="140"/>
      <c r="D377" s="141"/>
      <c r="E377" s="141"/>
      <c r="F377" s="141"/>
      <c r="G377" s="141"/>
      <c r="H377" s="141"/>
      <c r="I377" s="141"/>
      <c r="J377" s="141"/>
      <c r="K377" s="141"/>
      <c r="L377" s="141"/>
      <c r="M377" s="141"/>
      <c r="N377" s="141"/>
      <c r="O377" s="141"/>
      <c r="P377" s="141"/>
      <c r="Q377" s="141"/>
      <c r="R377" s="141"/>
    </row>
    <row r="378" spans="1:18" x14ac:dyDescent="0.2">
      <c r="A378" s="7"/>
      <c r="B378" s="80">
        <v>1</v>
      </c>
      <c r="C378" s="405" t="s">
        <v>322</v>
      </c>
      <c r="D378" s="142"/>
      <c r="E378" s="143"/>
      <c r="F378" s="143"/>
      <c r="G378" s="143"/>
      <c r="H378" s="143"/>
      <c r="I378" s="143"/>
      <c r="J378" s="143"/>
      <c r="K378" s="143"/>
      <c r="L378" s="143"/>
      <c r="M378" s="143"/>
      <c r="N378" s="143"/>
      <c r="O378" s="143"/>
      <c r="P378" s="143"/>
      <c r="Q378" s="143"/>
      <c r="R378" s="143"/>
    </row>
    <row r="379" spans="1:18" x14ac:dyDescent="0.2">
      <c r="A379" s="7"/>
      <c r="B379" s="144"/>
      <c r="C379" s="406" t="s">
        <v>323</v>
      </c>
      <c r="D379" s="55"/>
      <c r="E379" s="38"/>
      <c r="F379" s="38"/>
      <c r="G379" s="38"/>
      <c r="H379" s="38"/>
      <c r="I379" s="38"/>
      <c r="J379" s="38"/>
      <c r="K379" s="38"/>
      <c r="L379" s="38"/>
      <c r="M379" s="38"/>
      <c r="N379" s="38"/>
      <c r="O379" s="38"/>
      <c r="P379" s="38"/>
      <c r="Q379" s="38"/>
      <c r="R379" s="38"/>
    </row>
    <row r="380" spans="1:18" x14ac:dyDescent="0.2">
      <c r="A380" s="7"/>
      <c r="B380" s="144"/>
      <c r="C380" s="406" t="s">
        <v>324</v>
      </c>
      <c r="D380" s="55"/>
      <c r="E380" s="38"/>
      <c r="F380" s="38"/>
      <c r="G380" s="38"/>
      <c r="H380" s="38"/>
      <c r="I380" s="38"/>
      <c r="J380" s="38"/>
      <c r="K380" s="38"/>
      <c r="L380" s="38"/>
      <c r="M380" s="38"/>
      <c r="N380" s="38"/>
      <c r="O380" s="38"/>
      <c r="P380" s="38"/>
      <c r="Q380" s="38"/>
      <c r="R380" s="38"/>
    </row>
    <row r="381" spans="1:18" x14ac:dyDescent="0.2">
      <c r="A381" s="7"/>
      <c r="B381" s="144"/>
      <c r="C381" s="406" t="s">
        <v>325</v>
      </c>
      <c r="D381" s="145"/>
      <c r="E381" s="38"/>
      <c r="F381" s="38"/>
      <c r="G381" s="38"/>
      <c r="H381" s="38"/>
      <c r="I381" s="38"/>
      <c r="J381" s="38"/>
      <c r="K381" s="38"/>
      <c r="L381" s="38"/>
      <c r="M381" s="38"/>
      <c r="N381" s="38"/>
      <c r="O381" s="38"/>
      <c r="P381" s="38"/>
      <c r="Q381" s="38"/>
      <c r="R381" s="38"/>
    </row>
    <row r="382" spans="1:18" x14ac:dyDescent="0.2">
      <c r="A382" s="7"/>
      <c r="B382" s="80">
        <v>2</v>
      </c>
      <c r="C382" s="146" t="s">
        <v>326</v>
      </c>
      <c r="D382" s="137" t="str">
        <f>IF(COUNTIF(D379:D381,"A")&gt;=1,"C",IF(COUNTIF(D379:D381,"A")&gt;0,"P"," "))</f>
        <v xml:space="preserve"> </v>
      </c>
      <c r="E382" s="137" t="str">
        <f t="shared" ref="E382:R382" si="96">IF(COUNTIF(E379:E381,"A")&gt;=1,"C",IF(COUNTIF(E379:E381,"A")&gt;0,"P"," "))</f>
        <v xml:space="preserve"> </v>
      </c>
      <c r="F382" s="137" t="str">
        <f t="shared" si="96"/>
        <v xml:space="preserve"> </v>
      </c>
      <c r="G382" s="137" t="str">
        <f t="shared" si="96"/>
        <v xml:space="preserve"> </v>
      </c>
      <c r="H382" s="137" t="str">
        <f t="shared" si="96"/>
        <v xml:space="preserve"> </v>
      </c>
      <c r="I382" s="137" t="str">
        <f t="shared" si="96"/>
        <v xml:space="preserve"> </v>
      </c>
      <c r="J382" s="137" t="str">
        <f t="shared" si="96"/>
        <v xml:space="preserve"> </v>
      </c>
      <c r="K382" s="137" t="str">
        <f t="shared" si="96"/>
        <v xml:space="preserve"> </v>
      </c>
      <c r="L382" s="137" t="str">
        <f t="shared" si="96"/>
        <v xml:space="preserve"> </v>
      </c>
      <c r="M382" s="137" t="str">
        <f t="shared" si="96"/>
        <v xml:space="preserve"> </v>
      </c>
      <c r="N382" s="137" t="str">
        <f t="shared" si="96"/>
        <v xml:space="preserve"> </v>
      </c>
      <c r="O382" s="137" t="str">
        <f t="shared" si="96"/>
        <v xml:space="preserve"> </v>
      </c>
      <c r="P382" s="137" t="str">
        <f t="shared" si="96"/>
        <v xml:space="preserve"> </v>
      </c>
      <c r="Q382" s="137" t="str">
        <f t="shared" si="96"/>
        <v xml:space="preserve"> </v>
      </c>
      <c r="R382" s="137" t="str">
        <f t="shared" si="96"/>
        <v xml:space="preserve"> </v>
      </c>
    </row>
    <row r="383" spans="1:18" x14ac:dyDescent="0.2">
      <c r="A383" s="7"/>
      <c r="B383" s="144"/>
      <c r="C383" s="406" t="s">
        <v>327</v>
      </c>
      <c r="D383" s="99"/>
      <c r="E383" s="38"/>
      <c r="F383" s="38"/>
      <c r="G383" s="38"/>
      <c r="H383" s="38"/>
      <c r="I383" s="38"/>
      <c r="J383" s="38"/>
      <c r="K383" s="38"/>
      <c r="L383" s="38"/>
      <c r="M383" s="38"/>
      <c r="N383" s="38"/>
      <c r="O383" s="38"/>
      <c r="P383" s="38"/>
      <c r="Q383" s="38"/>
      <c r="R383" s="38"/>
    </row>
    <row r="384" spans="1:18" x14ac:dyDescent="0.2">
      <c r="A384" s="7"/>
      <c r="B384" s="144"/>
      <c r="C384" s="406" t="s">
        <v>328</v>
      </c>
      <c r="D384" s="38"/>
      <c r="E384" s="38"/>
      <c r="F384" s="38"/>
      <c r="G384" s="38"/>
      <c r="H384" s="38"/>
      <c r="I384" s="38"/>
      <c r="J384" s="38"/>
      <c r="K384" s="38"/>
      <c r="L384" s="38"/>
      <c r="M384" s="38"/>
      <c r="N384" s="38"/>
      <c r="O384" s="38"/>
      <c r="P384" s="38"/>
      <c r="Q384" s="38"/>
      <c r="R384" s="38"/>
    </row>
    <row r="385" spans="1:18" x14ac:dyDescent="0.2">
      <c r="A385" s="7"/>
      <c r="B385" s="144"/>
      <c r="C385" s="406" t="s">
        <v>329</v>
      </c>
      <c r="D385" s="38"/>
      <c r="E385" s="38"/>
      <c r="F385" s="38"/>
      <c r="G385" s="38"/>
      <c r="H385" s="38"/>
      <c r="I385" s="38"/>
      <c r="J385" s="38"/>
      <c r="K385" s="38"/>
      <c r="L385" s="38"/>
      <c r="M385" s="38"/>
      <c r="N385" s="38"/>
      <c r="O385" s="38"/>
      <c r="P385" s="38"/>
      <c r="Q385" s="38"/>
      <c r="R385" s="38"/>
    </row>
    <row r="386" spans="1:18" x14ac:dyDescent="0.2">
      <c r="A386" s="7"/>
      <c r="B386" s="80">
        <v>3</v>
      </c>
      <c r="C386" s="146" t="s">
        <v>330</v>
      </c>
      <c r="D386" s="137" t="str">
        <f>IF(COUNTIF(D383:D385,"A")&gt;=1,"C",IF(COUNTIF(D383:D385,"A")&gt;0,"P"," "))</f>
        <v xml:space="preserve"> </v>
      </c>
      <c r="E386" s="137" t="str">
        <f t="shared" ref="E386:R386" si="97">IF(COUNTIF(E383:E385,"A")&gt;=1,"C",IF(COUNTIF(E383:E385,"A")&gt;0,"P"," "))</f>
        <v xml:space="preserve"> </v>
      </c>
      <c r="F386" s="137" t="str">
        <f t="shared" si="97"/>
        <v xml:space="preserve"> </v>
      </c>
      <c r="G386" s="137" t="str">
        <f t="shared" si="97"/>
        <v xml:space="preserve"> </v>
      </c>
      <c r="H386" s="137" t="str">
        <f t="shared" si="97"/>
        <v xml:space="preserve"> </v>
      </c>
      <c r="I386" s="137" t="str">
        <f t="shared" si="97"/>
        <v xml:space="preserve"> </v>
      </c>
      <c r="J386" s="137" t="str">
        <f t="shared" si="97"/>
        <v xml:space="preserve"> </v>
      </c>
      <c r="K386" s="137" t="str">
        <f t="shared" si="97"/>
        <v xml:space="preserve"> </v>
      </c>
      <c r="L386" s="137" t="str">
        <f t="shared" si="97"/>
        <v xml:space="preserve"> </v>
      </c>
      <c r="M386" s="137" t="str">
        <f t="shared" si="97"/>
        <v xml:space="preserve"> </v>
      </c>
      <c r="N386" s="137" t="str">
        <f t="shared" si="97"/>
        <v xml:space="preserve"> </v>
      </c>
      <c r="O386" s="137" t="str">
        <f t="shared" si="97"/>
        <v xml:space="preserve"> </v>
      </c>
      <c r="P386" s="137" t="str">
        <f t="shared" si="97"/>
        <v xml:space="preserve"> </v>
      </c>
      <c r="Q386" s="137" t="str">
        <f t="shared" si="97"/>
        <v xml:space="preserve"> </v>
      </c>
      <c r="R386" s="137" t="str">
        <f t="shared" si="97"/>
        <v xml:space="preserve"> </v>
      </c>
    </row>
    <row r="387" spans="1:18" x14ac:dyDescent="0.2">
      <c r="A387" s="7"/>
      <c r="B387" s="144"/>
      <c r="C387" s="406" t="s">
        <v>331</v>
      </c>
      <c r="D387" s="38"/>
      <c r="E387" s="38"/>
      <c r="F387" s="38"/>
      <c r="G387" s="38"/>
      <c r="H387" s="38"/>
      <c r="I387" s="38"/>
      <c r="J387" s="38"/>
      <c r="K387" s="38"/>
      <c r="L387" s="38"/>
      <c r="M387" s="38"/>
      <c r="N387" s="38"/>
      <c r="O387" s="38"/>
      <c r="P387" s="38"/>
      <c r="Q387" s="38"/>
      <c r="R387" s="38"/>
    </row>
    <row r="388" spans="1:18" x14ac:dyDescent="0.2">
      <c r="A388" s="7"/>
      <c r="B388" s="144"/>
      <c r="C388" s="406" t="s">
        <v>332</v>
      </c>
      <c r="D388" s="38" t="s">
        <v>864</v>
      </c>
      <c r="E388" s="38"/>
      <c r="F388" s="38"/>
      <c r="G388" s="38"/>
      <c r="H388" s="38"/>
      <c r="I388" s="38" t="s">
        <v>864</v>
      </c>
      <c r="J388" s="38"/>
      <c r="K388" s="38" t="s">
        <v>864</v>
      </c>
      <c r="L388" s="38"/>
      <c r="M388" s="38"/>
      <c r="N388" s="38" t="s">
        <v>864</v>
      </c>
      <c r="O388" s="38" t="s">
        <v>864</v>
      </c>
      <c r="P388" s="38" t="s">
        <v>864</v>
      </c>
      <c r="Q388" s="38"/>
      <c r="R388" s="38"/>
    </row>
    <row r="389" spans="1:18" x14ac:dyDescent="0.2">
      <c r="A389" s="7"/>
      <c r="B389" s="144"/>
      <c r="C389" s="406" t="s">
        <v>333</v>
      </c>
      <c r="D389" s="38"/>
      <c r="E389" s="38"/>
      <c r="F389" s="38"/>
      <c r="G389" s="38"/>
      <c r="H389" s="38"/>
      <c r="I389" s="38"/>
      <c r="J389" s="38"/>
      <c r="K389" s="38"/>
      <c r="L389" s="38"/>
      <c r="M389" s="38"/>
      <c r="N389" s="38"/>
      <c r="O389" s="38"/>
      <c r="P389" s="38"/>
      <c r="Q389" s="38"/>
      <c r="R389" s="38"/>
    </row>
    <row r="390" spans="1:18" x14ac:dyDescent="0.2">
      <c r="A390" s="7"/>
      <c r="B390" s="80">
        <v>4</v>
      </c>
      <c r="C390" s="146" t="s">
        <v>334</v>
      </c>
      <c r="D390" s="137" t="str">
        <f>IF(COUNTIF(D387:D389,"A")&gt;=1,"C",IF(COUNTIF(D387:D389,"A")&gt;0,"P"," "))</f>
        <v>C</v>
      </c>
      <c r="E390" s="137" t="str">
        <f t="shared" ref="E390:R390" si="98">IF(COUNTIF(E387:E389,"A")&gt;=1,"C",IF(COUNTIF(E387:E389,"A")&gt;0,"P"," "))</f>
        <v xml:space="preserve"> </v>
      </c>
      <c r="F390" s="137" t="str">
        <f t="shared" si="98"/>
        <v xml:space="preserve"> </v>
      </c>
      <c r="G390" s="137" t="str">
        <f t="shared" si="98"/>
        <v xml:space="preserve"> </v>
      </c>
      <c r="H390" s="137" t="str">
        <f t="shared" si="98"/>
        <v xml:space="preserve"> </v>
      </c>
      <c r="I390" s="137" t="str">
        <f t="shared" si="98"/>
        <v>C</v>
      </c>
      <c r="J390" s="137" t="str">
        <f t="shared" si="98"/>
        <v xml:space="preserve"> </v>
      </c>
      <c r="K390" s="137" t="str">
        <f t="shared" si="98"/>
        <v>C</v>
      </c>
      <c r="L390" s="137" t="str">
        <f t="shared" si="98"/>
        <v xml:space="preserve"> </v>
      </c>
      <c r="M390" s="137" t="str">
        <f t="shared" si="98"/>
        <v xml:space="preserve"> </v>
      </c>
      <c r="N390" s="137" t="str">
        <f t="shared" si="98"/>
        <v>C</v>
      </c>
      <c r="O390" s="137" t="str">
        <f t="shared" si="98"/>
        <v>C</v>
      </c>
      <c r="P390" s="137" t="str">
        <f t="shared" si="98"/>
        <v>C</v>
      </c>
      <c r="Q390" s="137" t="str">
        <f t="shared" si="98"/>
        <v xml:space="preserve"> </v>
      </c>
      <c r="R390" s="137" t="str">
        <f t="shared" si="98"/>
        <v xml:space="preserve"> </v>
      </c>
    </row>
    <row r="391" spans="1:18" x14ac:dyDescent="0.2">
      <c r="A391" s="7"/>
      <c r="B391" s="144"/>
      <c r="C391" s="406" t="s">
        <v>335</v>
      </c>
      <c r="D391" s="38"/>
      <c r="E391" s="38"/>
      <c r="F391" s="38"/>
      <c r="G391" s="38"/>
      <c r="H391" s="38"/>
      <c r="I391" s="38"/>
      <c r="J391" s="38"/>
      <c r="K391" s="38"/>
      <c r="L391" s="38"/>
      <c r="M391" s="38"/>
      <c r="N391" s="38"/>
      <c r="O391" s="38"/>
      <c r="P391" s="38"/>
      <c r="Q391" s="38"/>
      <c r="R391" s="98"/>
    </row>
    <row r="392" spans="1:18" x14ac:dyDescent="0.2">
      <c r="A392" s="7"/>
      <c r="B392" s="144"/>
      <c r="C392" s="406" t="s">
        <v>336</v>
      </c>
      <c r="D392" s="38"/>
      <c r="E392" s="38"/>
      <c r="F392" s="38"/>
      <c r="G392" s="38"/>
      <c r="H392" s="38"/>
      <c r="I392" s="38"/>
      <c r="J392" s="38"/>
      <c r="K392" s="38"/>
      <c r="L392" s="38"/>
      <c r="M392" s="38"/>
      <c r="N392" s="38"/>
      <c r="O392" s="38"/>
      <c r="P392" s="38"/>
      <c r="Q392" s="38"/>
      <c r="R392" s="98"/>
    </row>
    <row r="393" spans="1:18" x14ac:dyDescent="0.2">
      <c r="A393" s="7"/>
      <c r="B393" s="144"/>
      <c r="C393" s="406" t="s">
        <v>337</v>
      </c>
      <c r="D393" s="38"/>
      <c r="E393" s="38"/>
      <c r="F393" s="38"/>
      <c r="G393" s="38"/>
      <c r="H393" s="38"/>
      <c r="I393" s="38"/>
      <c r="J393" s="38"/>
      <c r="K393" s="38"/>
      <c r="L393" s="38"/>
      <c r="M393" s="38"/>
      <c r="N393" s="38"/>
      <c r="O393" s="38"/>
      <c r="P393" s="38"/>
      <c r="Q393" s="38"/>
      <c r="R393" s="98"/>
    </row>
    <row r="394" spans="1:18" x14ac:dyDescent="0.2">
      <c r="A394" s="7"/>
      <c r="B394" s="80">
        <v>5</v>
      </c>
      <c r="C394" s="146" t="s">
        <v>338</v>
      </c>
      <c r="D394" s="137" t="str">
        <f>IF(COUNTIF(D391:D393,"A")&gt;=1,"C",IF(COUNTIF(D391:D393,"A")&gt;0,"P"," "))</f>
        <v xml:space="preserve"> </v>
      </c>
      <c r="E394" s="137" t="str">
        <f t="shared" ref="E394:R394" si="99">IF(COUNTIF(E391:E393,"A")&gt;=1,"C",IF(COUNTIF(E391:E393,"A")&gt;0,"P"," "))</f>
        <v xml:space="preserve"> </v>
      </c>
      <c r="F394" s="137" t="str">
        <f t="shared" si="99"/>
        <v xml:space="preserve"> </v>
      </c>
      <c r="G394" s="137" t="str">
        <f t="shared" si="99"/>
        <v xml:space="preserve"> </v>
      </c>
      <c r="H394" s="137" t="str">
        <f t="shared" si="99"/>
        <v xml:space="preserve"> </v>
      </c>
      <c r="I394" s="137" t="str">
        <f t="shared" si="99"/>
        <v xml:space="preserve"> </v>
      </c>
      <c r="J394" s="137" t="str">
        <f t="shared" si="99"/>
        <v xml:space="preserve"> </v>
      </c>
      <c r="K394" s="137" t="str">
        <f t="shared" si="99"/>
        <v xml:space="preserve"> </v>
      </c>
      <c r="L394" s="137" t="str">
        <f t="shared" si="99"/>
        <v xml:space="preserve"> </v>
      </c>
      <c r="M394" s="137" t="str">
        <f t="shared" si="99"/>
        <v xml:space="preserve"> </v>
      </c>
      <c r="N394" s="137" t="str">
        <f t="shared" si="99"/>
        <v xml:space="preserve"> </v>
      </c>
      <c r="O394" s="137" t="str">
        <f t="shared" si="99"/>
        <v xml:space="preserve"> </v>
      </c>
      <c r="P394" s="137" t="str">
        <f t="shared" si="99"/>
        <v xml:space="preserve"> </v>
      </c>
      <c r="Q394" s="137" t="str">
        <f t="shared" si="99"/>
        <v xml:space="preserve"> </v>
      </c>
      <c r="R394" s="137" t="str">
        <f t="shared" si="99"/>
        <v xml:space="preserve"> </v>
      </c>
    </row>
    <row r="395" spans="1:18" x14ac:dyDescent="0.2">
      <c r="A395" s="7"/>
      <c r="B395" s="51"/>
      <c r="C395" s="407" t="s">
        <v>339</v>
      </c>
      <c r="D395" s="38" t="s">
        <v>864</v>
      </c>
      <c r="E395" s="38"/>
      <c r="F395" s="38"/>
      <c r="G395" s="38"/>
      <c r="H395" s="38"/>
      <c r="I395" s="38" t="s">
        <v>864</v>
      </c>
      <c r="J395" s="38"/>
      <c r="K395" s="38" t="s">
        <v>864</v>
      </c>
      <c r="L395" s="38"/>
      <c r="M395" s="38"/>
      <c r="N395" s="38" t="s">
        <v>864</v>
      </c>
      <c r="O395" s="38" t="s">
        <v>864</v>
      </c>
      <c r="P395" s="38" t="s">
        <v>864</v>
      </c>
      <c r="Q395" s="38"/>
      <c r="R395" s="38"/>
    </row>
    <row r="396" spans="1:18" x14ac:dyDescent="0.2">
      <c r="A396" s="7"/>
      <c r="B396" s="51"/>
      <c r="C396" s="407" t="s">
        <v>340</v>
      </c>
      <c r="D396" s="38"/>
      <c r="E396" s="38"/>
      <c r="F396" s="38"/>
      <c r="G396" s="38"/>
      <c r="H396" s="38"/>
      <c r="I396" s="38"/>
      <c r="J396" s="38"/>
      <c r="K396" s="38"/>
      <c r="L396" s="38"/>
      <c r="M396" s="38"/>
      <c r="N396" s="38"/>
      <c r="O396" s="38"/>
      <c r="P396" s="38"/>
      <c r="Q396" s="38"/>
      <c r="R396" s="38"/>
    </row>
    <row r="397" spans="1:18" x14ac:dyDescent="0.2">
      <c r="A397" s="7"/>
      <c r="B397" s="51"/>
      <c r="C397" s="407" t="s">
        <v>341</v>
      </c>
      <c r="D397" s="98"/>
      <c r="E397" s="98"/>
      <c r="F397" s="98"/>
      <c r="G397" s="98"/>
      <c r="H397" s="98"/>
      <c r="I397" s="98"/>
      <c r="J397" s="98"/>
      <c r="K397" s="98"/>
      <c r="L397" s="98"/>
      <c r="M397" s="98"/>
      <c r="N397" s="98"/>
      <c r="O397" s="98"/>
      <c r="P397" s="98"/>
      <c r="Q397" s="98"/>
      <c r="R397" s="98"/>
    </row>
    <row r="398" spans="1:18" ht="1.5" customHeight="1" thickBot="1" x14ac:dyDescent="0.25">
      <c r="A398" s="7"/>
      <c r="B398" s="51"/>
      <c r="C398" s="408"/>
      <c r="D398" s="137" t="str">
        <f>IF(COUNTIF(D395:D397,"A")&gt;=1,"C",IF(COUNTIF(D395:D397,"A")&gt;0,"P"," "))</f>
        <v>C</v>
      </c>
      <c r="E398" s="137" t="str">
        <f t="shared" ref="E398:R398" si="100">IF(COUNTIF(E395:E397,"A")&gt;=1,"C",IF(COUNTIF(E395:E397,"A")&gt;0,"P"," "))</f>
        <v xml:space="preserve"> </v>
      </c>
      <c r="F398" s="137" t="str">
        <f t="shared" si="100"/>
        <v xml:space="preserve"> </v>
      </c>
      <c r="G398" s="137" t="str">
        <f t="shared" si="100"/>
        <v xml:space="preserve"> </v>
      </c>
      <c r="H398" s="137" t="str">
        <f t="shared" si="100"/>
        <v xml:space="preserve"> </v>
      </c>
      <c r="I398" s="137" t="str">
        <f t="shared" si="100"/>
        <v>C</v>
      </c>
      <c r="J398" s="137" t="str">
        <f t="shared" si="100"/>
        <v xml:space="preserve"> </v>
      </c>
      <c r="K398" s="137" t="str">
        <f t="shared" si="100"/>
        <v>C</v>
      </c>
      <c r="L398" s="137" t="str">
        <f t="shared" si="100"/>
        <v xml:space="preserve"> </v>
      </c>
      <c r="M398" s="137" t="str">
        <f t="shared" si="100"/>
        <v xml:space="preserve"> </v>
      </c>
      <c r="N398" s="137" t="str">
        <f t="shared" si="100"/>
        <v>C</v>
      </c>
      <c r="O398" s="137" t="str">
        <f t="shared" si="100"/>
        <v>C</v>
      </c>
      <c r="P398" s="137" t="str">
        <f t="shared" si="100"/>
        <v>C</v>
      </c>
      <c r="Q398" s="137" t="str">
        <f t="shared" si="100"/>
        <v xml:space="preserve"> </v>
      </c>
      <c r="R398" s="137" t="str">
        <f t="shared" si="100"/>
        <v xml:space="preserve"> </v>
      </c>
    </row>
    <row r="399" spans="1:18" ht="13.5" thickBot="1" x14ac:dyDescent="0.25">
      <c r="A399" s="7"/>
      <c r="B399" s="125"/>
      <c r="C399" s="83" t="s">
        <v>31</v>
      </c>
      <c r="D399" s="104" t="str">
        <f>IF(COUNTIF(D382:D398,"C")&gt;4,"C",IF(COUNTIF(D382:D398,"C")&gt;0,"P"," "))</f>
        <v>P</v>
      </c>
      <c r="E399" s="104" t="str">
        <f t="shared" ref="E399:R399" si="101">IF(COUNTIF(E382:E398,"C")&gt;4,"C",IF(COUNTIF(E382:E398,"C")&gt;0,"P"," "))</f>
        <v xml:space="preserve"> </v>
      </c>
      <c r="F399" s="104" t="str">
        <f t="shared" si="101"/>
        <v xml:space="preserve"> </v>
      </c>
      <c r="G399" s="104" t="str">
        <f t="shared" si="101"/>
        <v xml:space="preserve"> </v>
      </c>
      <c r="H399" s="104" t="str">
        <f t="shared" si="101"/>
        <v xml:space="preserve"> </v>
      </c>
      <c r="I399" s="104" t="str">
        <f t="shared" si="101"/>
        <v>P</v>
      </c>
      <c r="J399" s="104" t="str">
        <f t="shared" si="101"/>
        <v xml:space="preserve"> </v>
      </c>
      <c r="K399" s="104" t="str">
        <f t="shared" si="101"/>
        <v>P</v>
      </c>
      <c r="L399" s="104" t="str">
        <f t="shared" si="101"/>
        <v xml:space="preserve"> </v>
      </c>
      <c r="M399" s="104" t="str">
        <f t="shared" si="101"/>
        <v xml:space="preserve"> </v>
      </c>
      <c r="N399" s="104" t="str">
        <f t="shared" si="101"/>
        <v>P</v>
      </c>
      <c r="O399" s="104" t="str">
        <f t="shared" si="101"/>
        <v>P</v>
      </c>
      <c r="P399" s="104" t="str">
        <f t="shared" si="101"/>
        <v>P</v>
      </c>
      <c r="Q399" s="104" t="str">
        <f t="shared" si="101"/>
        <v xml:space="preserve"> </v>
      </c>
      <c r="R399" s="104" t="str">
        <f t="shared" si="101"/>
        <v xml:space="preserve"> </v>
      </c>
    </row>
    <row r="400" spans="1:18" ht="15" x14ac:dyDescent="0.25">
      <c r="A400" s="7"/>
      <c r="B400" s="139" t="s">
        <v>283</v>
      </c>
      <c r="C400" s="140"/>
      <c r="D400" s="141"/>
      <c r="E400" s="141"/>
      <c r="F400" s="141"/>
      <c r="G400" s="141"/>
      <c r="H400" s="141"/>
      <c r="I400" s="141"/>
      <c r="J400" s="141"/>
      <c r="K400" s="141"/>
      <c r="L400" s="141"/>
      <c r="M400" s="141"/>
      <c r="N400" s="141"/>
      <c r="O400" s="141"/>
      <c r="P400" s="141"/>
      <c r="Q400" s="141"/>
      <c r="R400" s="141"/>
    </row>
    <row r="401" spans="1:18" x14ac:dyDescent="0.2">
      <c r="A401" s="7"/>
      <c r="B401" s="80">
        <v>1</v>
      </c>
      <c r="C401" s="405" t="s">
        <v>342</v>
      </c>
      <c r="D401" s="142"/>
      <c r="E401" s="143"/>
      <c r="F401" s="143"/>
      <c r="G401" s="143"/>
      <c r="H401" s="143"/>
      <c r="I401" s="143"/>
      <c r="J401" s="143"/>
      <c r="K401" s="143"/>
      <c r="L401" s="143"/>
      <c r="M401" s="143"/>
      <c r="N401" s="143"/>
      <c r="O401" s="143"/>
      <c r="P401" s="143"/>
      <c r="Q401" s="143"/>
      <c r="R401" s="143"/>
    </row>
    <row r="402" spans="1:18" x14ac:dyDescent="0.2">
      <c r="A402" s="7"/>
      <c r="B402" s="144"/>
      <c r="C402" s="406" t="s">
        <v>343</v>
      </c>
      <c r="D402" s="55"/>
      <c r="E402" s="38"/>
      <c r="F402" s="38"/>
      <c r="G402" s="38"/>
      <c r="H402" s="38"/>
      <c r="I402" s="38"/>
      <c r="J402" s="38"/>
      <c r="K402" s="38"/>
      <c r="L402" s="38"/>
      <c r="M402" s="38"/>
      <c r="N402" s="38"/>
      <c r="O402" s="38"/>
      <c r="P402" s="38"/>
      <c r="Q402" s="38"/>
      <c r="R402" s="38"/>
    </row>
    <row r="403" spans="1:18" x14ac:dyDescent="0.2">
      <c r="A403" s="7"/>
      <c r="B403" s="144"/>
      <c r="C403" s="406" t="s">
        <v>344</v>
      </c>
      <c r="D403" s="55"/>
      <c r="E403" s="38"/>
      <c r="F403" s="38"/>
      <c r="G403" s="38"/>
      <c r="H403" s="38"/>
      <c r="I403" s="38"/>
      <c r="J403" s="38"/>
      <c r="K403" s="38"/>
      <c r="L403" s="38"/>
      <c r="M403" s="38"/>
      <c r="N403" s="38"/>
      <c r="O403" s="38"/>
      <c r="P403" s="38"/>
      <c r="Q403" s="38"/>
      <c r="R403" s="38"/>
    </row>
    <row r="404" spans="1:18" x14ac:dyDescent="0.2">
      <c r="A404" s="7"/>
      <c r="B404" s="144"/>
      <c r="C404" s="406" t="s">
        <v>345</v>
      </c>
      <c r="D404" s="145"/>
      <c r="E404" s="38"/>
      <c r="F404" s="38"/>
      <c r="G404" s="38"/>
      <c r="H404" s="38"/>
      <c r="I404" s="38"/>
      <c r="J404" s="38"/>
      <c r="K404" s="38"/>
      <c r="L404" s="38"/>
      <c r="M404" s="38"/>
      <c r="N404" s="38"/>
      <c r="O404" s="38"/>
      <c r="P404" s="38"/>
      <c r="Q404" s="38"/>
      <c r="R404" s="38"/>
    </row>
    <row r="405" spans="1:18" x14ac:dyDescent="0.2">
      <c r="A405" s="7"/>
      <c r="B405" s="80">
        <v>2</v>
      </c>
      <c r="C405" s="146" t="s">
        <v>346</v>
      </c>
      <c r="D405" s="137" t="str">
        <f>IF(COUNTIF(D402:D404,"A")&gt;=1,"C",IF(COUNTIF(D402:D404,"A")&gt;0,"P"," "))</f>
        <v xml:space="preserve"> </v>
      </c>
      <c r="E405" s="137" t="str">
        <f t="shared" ref="E405:R405" si="102">IF(COUNTIF(E402:E404,"A")&gt;=1,"C",IF(COUNTIF(E402:E404,"A")&gt;0,"P"," "))</f>
        <v xml:space="preserve"> </v>
      </c>
      <c r="F405" s="137" t="str">
        <f t="shared" si="102"/>
        <v xml:space="preserve"> </v>
      </c>
      <c r="G405" s="137" t="str">
        <f t="shared" si="102"/>
        <v xml:space="preserve"> </v>
      </c>
      <c r="H405" s="137" t="str">
        <f t="shared" si="102"/>
        <v xml:space="preserve"> </v>
      </c>
      <c r="I405" s="137" t="str">
        <f t="shared" si="102"/>
        <v xml:space="preserve"> </v>
      </c>
      <c r="J405" s="137" t="str">
        <f t="shared" si="102"/>
        <v xml:space="preserve"> </v>
      </c>
      <c r="K405" s="137" t="str">
        <f t="shared" si="102"/>
        <v xml:space="preserve"> </v>
      </c>
      <c r="L405" s="137" t="str">
        <f t="shared" si="102"/>
        <v xml:space="preserve"> </v>
      </c>
      <c r="M405" s="137" t="str">
        <f t="shared" si="102"/>
        <v xml:space="preserve"> </v>
      </c>
      <c r="N405" s="137" t="str">
        <f t="shared" si="102"/>
        <v xml:space="preserve"> </v>
      </c>
      <c r="O405" s="137" t="str">
        <f t="shared" si="102"/>
        <v xml:space="preserve"> </v>
      </c>
      <c r="P405" s="137" t="str">
        <f t="shared" si="102"/>
        <v xml:space="preserve"> </v>
      </c>
      <c r="Q405" s="137" t="str">
        <f t="shared" si="102"/>
        <v xml:space="preserve"> </v>
      </c>
      <c r="R405" s="137" t="str">
        <f t="shared" si="102"/>
        <v xml:space="preserve"> </v>
      </c>
    </row>
    <row r="406" spans="1:18" x14ac:dyDescent="0.2">
      <c r="A406" s="7"/>
      <c r="B406" s="144"/>
      <c r="C406" s="406" t="s">
        <v>347</v>
      </c>
      <c r="D406" s="99"/>
      <c r="E406" s="38"/>
      <c r="F406" s="38"/>
      <c r="G406" s="38"/>
      <c r="H406" s="38"/>
      <c r="I406" s="38"/>
      <c r="J406" s="38"/>
      <c r="K406" s="38"/>
      <c r="L406" s="38"/>
      <c r="M406" s="38"/>
      <c r="N406" s="38"/>
      <c r="O406" s="38"/>
      <c r="P406" s="38"/>
      <c r="Q406" s="38"/>
      <c r="R406" s="38"/>
    </row>
    <row r="407" spans="1:18" x14ac:dyDescent="0.2">
      <c r="A407" s="7"/>
      <c r="B407" s="144"/>
      <c r="C407" s="406" t="s">
        <v>348</v>
      </c>
      <c r="D407" s="38"/>
      <c r="E407" s="38"/>
      <c r="F407" s="38"/>
      <c r="G407" s="38"/>
      <c r="H407" s="38"/>
      <c r="I407" s="38"/>
      <c r="J407" s="38"/>
      <c r="K407" s="38"/>
      <c r="L407" s="38"/>
      <c r="M407" s="38"/>
      <c r="N407" s="38"/>
      <c r="O407" s="38"/>
      <c r="P407" s="38"/>
      <c r="Q407" s="38"/>
      <c r="R407" s="38"/>
    </row>
    <row r="408" spans="1:18" x14ac:dyDescent="0.2">
      <c r="A408" s="7"/>
      <c r="B408" s="144"/>
      <c r="C408" s="406" t="s">
        <v>349</v>
      </c>
      <c r="D408" s="38"/>
      <c r="E408" s="38"/>
      <c r="F408" s="38"/>
      <c r="G408" s="38"/>
      <c r="H408" s="38"/>
      <c r="I408" s="38"/>
      <c r="J408" s="38"/>
      <c r="K408" s="38"/>
      <c r="L408" s="38"/>
      <c r="M408" s="38"/>
      <c r="N408" s="38"/>
      <c r="O408" s="38"/>
      <c r="P408" s="38"/>
      <c r="Q408" s="38"/>
      <c r="R408" s="38"/>
    </row>
    <row r="409" spans="1:18" x14ac:dyDescent="0.2">
      <c r="A409" s="7"/>
      <c r="B409" s="80">
        <v>3</v>
      </c>
      <c r="C409" s="146" t="s">
        <v>350</v>
      </c>
      <c r="D409" s="137" t="str">
        <f>IF(COUNTIF(D406:D408,"A")&gt;=1,"C",IF(COUNTIF(D406:D408,"A")&gt;0,"P"," "))</f>
        <v xml:space="preserve"> </v>
      </c>
      <c r="E409" s="137" t="str">
        <f t="shared" ref="E409:R409" si="103">IF(COUNTIF(E406:E408,"A")&gt;=1,"C",IF(COUNTIF(E406:E408,"A")&gt;0,"P"," "))</f>
        <v xml:space="preserve"> </v>
      </c>
      <c r="F409" s="137" t="str">
        <f t="shared" si="103"/>
        <v xml:space="preserve"> </v>
      </c>
      <c r="G409" s="137" t="str">
        <f t="shared" si="103"/>
        <v xml:space="preserve"> </v>
      </c>
      <c r="H409" s="137" t="str">
        <f t="shared" si="103"/>
        <v xml:space="preserve"> </v>
      </c>
      <c r="I409" s="137" t="str">
        <f t="shared" si="103"/>
        <v xml:space="preserve"> </v>
      </c>
      <c r="J409" s="137" t="str">
        <f t="shared" si="103"/>
        <v xml:space="preserve"> </v>
      </c>
      <c r="K409" s="137" t="str">
        <f t="shared" si="103"/>
        <v xml:space="preserve"> </v>
      </c>
      <c r="L409" s="137" t="str">
        <f t="shared" si="103"/>
        <v xml:space="preserve"> </v>
      </c>
      <c r="M409" s="137" t="str">
        <f t="shared" si="103"/>
        <v xml:space="preserve"> </v>
      </c>
      <c r="N409" s="137" t="str">
        <f t="shared" si="103"/>
        <v xml:space="preserve"> </v>
      </c>
      <c r="O409" s="137" t="str">
        <f t="shared" si="103"/>
        <v xml:space="preserve"> </v>
      </c>
      <c r="P409" s="137" t="str">
        <f t="shared" si="103"/>
        <v xml:space="preserve"> </v>
      </c>
      <c r="Q409" s="137" t="str">
        <f t="shared" si="103"/>
        <v xml:space="preserve"> </v>
      </c>
      <c r="R409" s="137" t="str">
        <f t="shared" si="103"/>
        <v xml:space="preserve"> </v>
      </c>
    </row>
    <row r="410" spans="1:18" x14ac:dyDescent="0.2">
      <c r="A410" s="7"/>
      <c r="B410" s="144"/>
      <c r="C410" s="406" t="s">
        <v>351</v>
      </c>
      <c r="D410" s="38"/>
      <c r="E410" s="38"/>
      <c r="F410" s="38"/>
      <c r="G410" s="38"/>
      <c r="H410" s="38"/>
      <c r="I410" s="38"/>
      <c r="J410" s="38"/>
      <c r="K410" s="38"/>
      <c r="L410" s="38"/>
      <c r="M410" s="38"/>
      <c r="N410" s="38"/>
      <c r="O410" s="38"/>
      <c r="P410" s="38"/>
      <c r="Q410" s="38"/>
      <c r="R410" s="38"/>
    </row>
    <row r="411" spans="1:18" x14ac:dyDescent="0.2">
      <c r="A411" s="7"/>
      <c r="B411" s="144"/>
      <c r="C411" s="406" t="s">
        <v>352</v>
      </c>
      <c r="D411" s="38"/>
      <c r="E411" s="38"/>
      <c r="F411" s="38"/>
      <c r="G411" s="38"/>
      <c r="H411" s="38"/>
      <c r="I411" s="38"/>
      <c r="J411" s="38"/>
      <c r="K411" s="38"/>
      <c r="L411" s="38"/>
      <c r="M411" s="38"/>
      <c r="N411" s="38"/>
      <c r="O411" s="38"/>
      <c r="P411" s="38"/>
      <c r="Q411" s="38"/>
      <c r="R411" s="38"/>
    </row>
    <row r="412" spans="1:18" x14ac:dyDescent="0.2">
      <c r="A412" s="7"/>
      <c r="B412" s="144"/>
      <c r="C412" s="406" t="s">
        <v>353</v>
      </c>
      <c r="D412" s="38"/>
      <c r="E412" s="38"/>
      <c r="F412" s="38"/>
      <c r="G412" s="38"/>
      <c r="H412" s="38"/>
      <c r="I412" s="38"/>
      <c r="J412" s="38"/>
      <c r="K412" s="38"/>
      <c r="L412" s="38"/>
      <c r="M412" s="38"/>
      <c r="N412" s="38"/>
      <c r="O412" s="38"/>
      <c r="P412" s="38"/>
      <c r="Q412" s="38"/>
      <c r="R412" s="38"/>
    </row>
    <row r="413" spans="1:18" x14ac:dyDescent="0.2">
      <c r="A413" s="7"/>
      <c r="B413" s="80">
        <v>4</v>
      </c>
      <c r="C413" s="146" t="s">
        <v>354</v>
      </c>
      <c r="D413" s="137" t="str">
        <f>IF(COUNTIF(D410:D412,"A")&gt;=1,"C",IF(COUNTIF(D410:D412,"A")&gt;0,"P"," "))</f>
        <v xml:space="preserve"> </v>
      </c>
      <c r="E413" s="137" t="str">
        <f t="shared" ref="E413:R413" si="104">IF(COUNTIF(E410:E412,"A")&gt;=1,"C",IF(COUNTIF(E410:E412,"A")&gt;0,"P"," "))</f>
        <v xml:space="preserve"> </v>
      </c>
      <c r="F413" s="137" t="str">
        <f t="shared" si="104"/>
        <v xml:space="preserve"> </v>
      </c>
      <c r="G413" s="137" t="str">
        <f t="shared" si="104"/>
        <v xml:space="preserve"> </v>
      </c>
      <c r="H413" s="137" t="str">
        <f t="shared" si="104"/>
        <v xml:space="preserve"> </v>
      </c>
      <c r="I413" s="137" t="str">
        <f t="shared" si="104"/>
        <v xml:space="preserve"> </v>
      </c>
      <c r="J413" s="137" t="str">
        <f t="shared" si="104"/>
        <v xml:space="preserve"> </v>
      </c>
      <c r="K413" s="137" t="str">
        <f t="shared" si="104"/>
        <v xml:space="preserve"> </v>
      </c>
      <c r="L413" s="137" t="str">
        <f t="shared" si="104"/>
        <v xml:space="preserve"> </v>
      </c>
      <c r="M413" s="137" t="str">
        <f t="shared" si="104"/>
        <v xml:space="preserve"> </v>
      </c>
      <c r="N413" s="137" t="str">
        <f t="shared" si="104"/>
        <v xml:space="preserve"> </v>
      </c>
      <c r="O413" s="137" t="str">
        <f t="shared" si="104"/>
        <v xml:space="preserve"> </v>
      </c>
      <c r="P413" s="137" t="str">
        <f t="shared" si="104"/>
        <v xml:space="preserve"> </v>
      </c>
      <c r="Q413" s="137" t="str">
        <f t="shared" si="104"/>
        <v xml:space="preserve"> </v>
      </c>
      <c r="R413" s="137" t="str">
        <f t="shared" si="104"/>
        <v xml:space="preserve"> </v>
      </c>
    </row>
    <row r="414" spans="1:18" ht="12.75" customHeight="1" x14ac:dyDescent="0.2">
      <c r="A414" s="7"/>
      <c r="B414" s="144"/>
      <c r="C414" s="406" t="s">
        <v>355</v>
      </c>
      <c r="D414" s="38"/>
      <c r="E414" s="38"/>
      <c r="F414" s="38"/>
      <c r="G414" s="38"/>
      <c r="H414" s="38"/>
      <c r="I414" s="38"/>
      <c r="J414" s="38"/>
      <c r="K414" s="38"/>
      <c r="L414" s="38"/>
      <c r="M414" s="38"/>
      <c r="N414" s="38"/>
      <c r="O414" s="38"/>
      <c r="P414" s="38"/>
      <c r="Q414" s="38"/>
      <c r="R414" s="98"/>
    </row>
    <row r="415" spans="1:18" x14ac:dyDescent="0.2">
      <c r="A415" s="7"/>
      <c r="B415" s="144"/>
      <c r="C415" s="406" t="s">
        <v>356</v>
      </c>
      <c r="D415" s="38"/>
      <c r="E415" s="38"/>
      <c r="F415" s="38"/>
      <c r="G415" s="38"/>
      <c r="H415" s="38"/>
      <c r="I415" s="38"/>
      <c r="J415" s="38"/>
      <c r="K415" s="38"/>
      <c r="L415" s="38"/>
      <c r="M415" s="38"/>
      <c r="N415" s="38"/>
      <c r="O415" s="38"/>
      <c r="P415" s="38"/>
      <c r="Q415" s="38"/>
      <c r="R415" s="98"/>
    </row>
    <row r="416" spans="1:18" x14ac:dyDescent="0.2">
      <c r="A416" s="7"/>
      <c r="B416" s="144"/>
      <c r="C416" s="406" t="s">
        <v>357</v>
      </c>
      <c r="D416" s="38"/>
      <c r="E416" s="38"/>
      <c r="F416" s="38"/>
      <c r="G416" s="38"/>
      <c r="H416" s="38"/>
      <c r="I416" s="38"/>
      <c r="J416" s="38"/>
      <c r="K416" s="38"/>
      <c r="L416" s="38"/>
      <c r="M416" s="38"/>
      <c r="N416" s="38"/>
      <c r="O416" s="38"/>
      <c r="P416" s="38"/>
      <c r="Q416" s="38"/>
      <c r="R416" s="98"/>
    </row>
    <row r="417" spans="1:18" x14ac:dyDescent="0.2">
      <c r="A417" s="7"/>
      <c r="B417" s="80">
        <v>5</v>
      </c>
      <c r="C417" s="146" t="s">
        <v>358</v>
      </c>
      <c r="D417" s="137" t="str">
        <f>IF(COUNTIF(D414:D416,"A")&gt;=1,"C",IF(COUNTIF(D414:D416,"A")&gt;0,"P"," "))</f>
        <v xml:space="preserve"> </v>
      </c>
      <c r="E417" s="137" t="str">
        <f t="shared" ref="E417:R417" si="105">IF(COUNTIF(E414:E416,"A")&gt;=1,"C",IF(COUNTIF(E414:E416,"A")&gt;0,"P"," "))</f>
        <v xml:space="preserve"> </v>
      </c>
      <c r="F417" s="137" t="str">
        <f t="shared" si="105"/>
        <v xml:space="preserve"> </v>
      </c>
      <c r="G417" s="137" t="str">
        <f t="shared" si="105"/>
        <v xml:space="preserve"> </v>
      </c>
      <c r="H417" s="137" t="str">
        <f t="shared" si="105"/>
        <v xml:space="preserve"> </v>
      </c>
      <c r="I417" s="137" t="str">
        <f t="shared" si="105"/>
        <v xml:space="preserve"> </v>
      </c>
      <c r="J417" s="137" t="str">
        <f t="shared" si="105"/>
        <v xml:space="preserve"> </v>
      </c>
      <c r="K417" s="137" t="str">
        <f t="shared" si="105"/>
        <v xml:space="preserve"> </v>
      </c>
      <c r="L417" s="137" t="str">
        <f t="shared" si="105"/>
        <v xml:space="preserve"> </v>
      </c>
      <c r="M417" s="137" t="str">
        <f t="shared" si="105"/>
        <v xml:space="preserve"> </v>
      </c>
      <c r="N417" s="137" t="str">
        <f t="shared" si="105"/>
        <v xml:space="preserve"> </v>
      </c>
      <c r="O417" s="137" t="str">
        <f t="shared" si="105"/>
        <v xml:space="preserve"> </v>
      </c>
      <c r="P417" s="137" t="str">
        <f t="shared" si="105"/>
        <v xml:space="preserve"> </v>
      </c>
      <c r="Q417" s="137" t="str">
        <f t="shared" si="105"/>
        <v xml:space="preserve"> </v>
      </c>
      <c r="R417" s="137" t="str">
        <f t="shared" si="105"/>
        <v xml:space="preserve"> </v>
      </c>
    </row>
    <row r="418" spans="1:18" x14ac:dyDescent="0.2">
      <c r="A418" s="7"/>
      <c r="B418" s="51"/>
      <c r="C418" s="407" t="s">
        <v>359</v>
      </c>
      <c r="D418" s="38"/>
      <c r="E418" s="38"/>
      <c r="F418" s="38"/>
      <c r="G418" s="38"/>
      <c r="H418" s="38"/>
      <c r="I418" s="38"/>
      <c r="J418" s="38"/>
      <c r="K418" s="38"/>
      <c r="L418" s="38"/>
      <c r="M418" s="38"/>
      <c r="N418" s="38"/>
      <c r="O418" s="38"/>
      <c r="P418" s="38"/>
      <c r="Q418" s="38"/>
      <c r="R418" s="38"/>
    </row>
    <row r="419" spans="1:18" x14ac:dyDescent="0.2">
      <c r="A419" s="7"/>
      <c r="B419" s="51"/>
      <c r="C419" s="407" t="s">
        <v>360</v>
      </c>
      <c r="D419" s="38"/>
      <c r="E419" s="38"/>
      <c r="F419" s="38"/>
      <c r="G419" s="38"/>
      <c r="H419" s="38"/>
      <c r="I419" s="38"/>
      <c r="J419" s="38"/>
      <c r="K419" s="38"/>
      <c r="L419" s="38"/>
      <c r="M419" s="38"/>
      <c r="N419" s="38"/>
      <c r="O419" s="38"/>
      <c r="P419" s="38"/>
      <c r="Q419" s="38"/>
      <c r="R419" s="38"/>
    </row>
    <row r="420" spans="1:18" x14ac:dyDescent="0.2">
      <c r="A420" s="7"/>
      <c r="B420" s="51"/>
      <c r="C420" s="407" t="s">
        <v>361</v>
      </c>
      <c r="D420" s="98"/>
      <c r="E420" s="98"/>
      <c r="F420" s="98"/>
      <c r="G420" s="98"/>
      <c r="H420" s="98"/>
      <c r="I420" s="98"/>
      <c r="J420" s="98"/>
      <c r="K420" s="98"/>
      <c r="L420" s="98"/>
      <c r="M420" s="98"/>
      <c r="N420" s="98"/>
      <c r="O420" s="98"/>
      <c r="P420" s="98"/>
      <c r="Q420" s="98"/>
      <c r="R420" s="98"/>
    </row>
    <row r="421" spans="1:18" ht="1.5" customHeight="1" thickBot="1" x14ac:dyDescent="0.25">
      <c r="A421" s="7"/>
      <c r="B421" s="51"/>
      <c r="C421" s="408"/>
      <c r="D421" s="137" t="str">
        <f>IF(COUNTIF(D418:D420,"A")&gt;=1,"C",IF(COUNTIF(D418:D420,"A")&gt;0,"P"," "))</f>
        <v xml:space="preserve"> </v>
      </c>
      <c r="E421" s="137" t="str">
        <f t="shared" ref="E421:R421" si="106">IF(COUNTIF(E418:E420,"A")&gt;=1,"C",IF(COUNTIF(E418:E420,"A")&gt;0,"P"," "))</f>
        <v xml:space="preserve"> </v>
      </c>
      <c r="F421" s="137" t="str">
        <f t="shared" si="106"/>
        <v xml:space="preserve"> </v>
      </c>
      <c r="G421" s="137" t="str">
        <f t="shared" si="106"/>
        <v xml:space="preserve"> </v>
      </c>
      <c r="H421" s="137" t="str">
        <f t="shared" si="106"/>
        <v xml:space="preserve"> </v>
      </c>
      <c r="I421" s="137" t="str">
        <f t="shared" si="106"/>
        <v xml:space="preserve"> </v>
      </c>
      <c r="J421" s="137" t="str">
        <f t="shared" si="106"/>
        <v xml:space="preserve"> </v>
      </c>
      <c r="K421" s="137" t="str">
        <f t="shared" si="106"/>
        <v xml:space="preserve"> </v>
      </c>
      <c r="L421" s="137" t="str">
        <f t="shared" si="106"/>
        <v xml:space="preserve"> </v>
      </c>
      <c r="M421" s="137" t="str">
        <f t="shared" si="106"/>
        <v xml:space="preserve"> </v>
      </c>
      <c r="N421" s="137" t="str">
        <f t="shared" si="106"/>
        <v xml:space="preserve"> </v>
      </c>
      <c r="O421" s="137" t="str">
        <f t="shared" si="106"/>
        <v xml:space="preserve"> </v>
      </c>
      <c r="P421" s="137" t="str">
        <f t="shared" si="106"/>
        <v xml:space="preserve"> </v>
      </c>
      <c r="Q421" s="137" t="str">
        <f t="shared" si="106"/>
        <v xml:space="preserve"> </v>
      </c>
      <c r="R421" s="137" t="str">
        <f t="shared" si="106"/>
        <v xml:space="preserve"> </v>
      </c>
    </row>
    <row r="422" spans="1:18" ht="13.5" thickBot="1" x14ac:dyDescent="0.25">
      <c r="A422" s="7"/>
      <c r="B422" s="125"/>
      <c r="C422" s="83" t="s">
        <v>31</v>
      </c>
      <c r="D422" s="104" t="str">
        <f>IF(COUNTIF(D405:D421,"C")&gt;4,"C",IF(COUNTIF(D405:D421,"C")&gt;0,"P"," "))</f>
        <v xml:space="preserve"> </v>
      </c>
      <c r="E422" s="104" t="str">
        <f t="shared" ref="E422:R422" si="107">IF(COUNTIF(E405:E421,"C")&gt;4,"C",IF(COUNTIF(E405:E421,"C")&gt;0,"P"," "))</f>
        <v xml:space="preserve"> </v>
      </c>
      <c r="F422" s="104" t="str">
        <f t="shared" si="107"/>
        <v xml:space="preserve"> </v>
      </c>
      <c r="G422" s="104" t="str">
        <f t="shared" si="107"/>
        <v xml:space="preserve"> </v>
      </c>
      <c r="H422" s="104" t="str">
        <f t="shared" si="107"/>
        <v xml:space="preserve"> </v>
      </c>
      <c r="I422" s="104" t="str">
        <f t="shared" si="107"/>
        <v xml:space="preserve"> </v>
      </c>
      <c r="J422" s="104" t="str">
        <f t="shared" si="107"/>
        <v xml:space="preserve"> </v>
      </c>
      <c r="K422" s="104" t="str">
        <f t="shared" si="107"/>
        <v xml:space="preserve"> </v>
      </c>
      <c r="L422" s="104" t="str">
        <f t="shared" si="107"/>
        <v xml:space="preserve"> </v>
      </c>
      <c r="M422" s="104" t="str">
        <f t="shared" si="107"/>
        <v xml:space="preserve"> </v>
      </c>
      <c r="N422" s="104" t="str">
        <f t="shared" si="107"/>
        <v xml:space="preserve"> </v>
      </c>
      <c r="O422" s="104" t="str">
        <f t="shared" si="107"/>
        <v xml:space="preserve"> </v>
      </c>
      <c r="P422" s="104" t="str">
        <f t="shared" si="107"/>
        <v xml:space="preserve"> </v>
      </c>
      <c r="Q422" s="104" t="str">
        <f t="shared" si="107"/>
        <v xml:space="preserve"> </v>
      </c>
      <c r="R422" s="104" t="str">
        <f t="shared" si="107"/>
        <v xml:space="preserve"> </v>
      </c>
    </row>
    <row r="423" spans="1:18" ht="15" x14ac:dyDescent="0.25">
      <c r="B423" s="135" t="s">
        <v>284</v>
      </c>
    </row>
    <row r="424" spans="1:18" x14ac:dyDescent="0.2">
      <c r="B424" s="3">
        <v>1</v>
      </c>
      <c r="C424" s="409" t="s">
        <v>362</v>
      </c>
    </row>
    <row r="425" spans="1:18" x14ac:dyDescent="0.2">
      <c r="B425" s="136"/>
      <c r="C425" s="234" t="s">
        <v>363</v>
      </c>
      <c r="D425" s="10"/>
      <c r="E425" s="10"/>
      <c r="F425" s="10"/>
      <c r="G425" s="10"/>
      <c r="H425" s="10"/>
      <c r="I425" s="10"/>
      <c r="J425" s="10"/>
      <c r="K425" s="10"/>
      <c r="L425" s="10"/>
      <c r="M425" s="10"/>
      <c r="N425" s="10"/>
      <c r="O425" s="10"/>
      <c r="P425" s="10"/>
      <c r="Q425" s="10"/>
      <c r="R425" s="10"/>
    </row>
    <row r="426" spans="1:18" x14ac:dyDescent="0.2">
      <c r="B426" s="136"/>
      <c r="C426" s="234" t="s">
        <v>364</v>
      </c>
      <c r="D426" s="10"/>
      <c r="E426" s="10"/>
      <c r="F426" s="10"/>
      <c r="G426" s="10"/>
      <c r="H426" s="10"/>
      <c r="I426" s="10"/>
      <c r="J426" s="10"/>
      <c r="K426" s="10"/>
      <c r="L426" s="10"/>
      <c r="M426" s="10"/>
      <c r="N426" s="10"/>
      <c r="O426" s="10"/>
      <c r="P426" s="10"/>
      <c r="Q426" s="10"/>
      <c r="R426" s="10"/>
    </row>
    <row r="427" spans="1:18" x14ac:dyDescent="0.2">
      <c r="B427" s="136"/>
      <c r="C427" s="234" t="s">
        <v>365</v>
      </c>
      <c r="D427" s="10"/>
      <c r="E427" s="10"/>
      <c r="F427" s="10"/>
      <c r="G427" s="10"/>
      <c r="H427" s="10"/>
      <c r="I427" s="10"/>
      <c r="J427" s="10"/>
      <c r="K427" s="10"/>
      <c r="L427" s="10"/>
      <c r="M427" s="10"/>
      <c r="N427" s="10"/>
      <c r="O427" s="10"/>
      <c r="P427" s="10"/>
      <c r="Q427" s="10"/>
      <c r="R427" s="10"/>
    </row>
    <row r="428" spans="1:18" x14ac:dyDescent="0.2">
      <c r="B428" s="3">
        <v>2</v>
      </c>
      <c r="C428" s="394" t="s">
        <v>366</v>
      </c>
      <c r="D428" s="137" t="str">
        <f>IF(COUNTIF(D425:D427,"A")&gt;=1,"C",IF(COUNTIF(D425:D427,"A")&gt;0,"P"," "))</f>
        <v xml:space="preserve"> </v>
      </c>
      <c r="E428" s="137" t="str">
        <f t="shared" ref="E428:R428" si="108">IF(COUNTIF(E425:E427,"A")&gt;=1,"C",IF(COUNTIF(E425:E427,"A")&gt;0,"P"," "))</f>
        <v xml:space="preserve"> </v>
      </c>
      <c r="F428" s="137" t="str">
        <f t="shared" si="108"/>
        <v xml:space="preserve"> </v>
      </c>
      <c r="G428" s="137" t="str">
        <f t="shared" si="108"/>
        <v xml:space="preserve"> </v>
      </c>
      <c r="H428" s="137" t="str">
        <f t="shared" si="108"/>
        <v xml:space="preserve"> </v>
      </c>
      <c r="I428" s="137" t="str">
        <f t="shared" si="108"/>
        <v xml:space="preserve"> </v>
      </c>
      <c r="J428" s="137" t="str">
        <f t="shared" si="108"/>
        <v xml:space="preserve"> </v>
      </c>
      <c r="K428" s="137" t="str">
        <f t="shared" si="108"/>
        <v xml:space="preserve"> </v>
      </c>
      <c r="L428" s="137" t="str">
        <f t="shared" si="108"/>
        <v xml:space="preserve"> </v>
      </c>
      <c r="M428" s="137" t="str">
        <f t="shared" si="108"/>
        <v xml:space="preserve"> </v>
      </c>
      <c r="N428" s="137" t="str">
        <f t="shared" si="108"/>
        <v xml:space="preserve"> </v>
      </c>
      <c r="O428" s="137" t="str">
        <f t="shared" si="108"/>
        <v xml:space="preserve"> </v>
      </c>
      <c r="P428" s="137" t="str">
        <f t="shared" si="108"/>
        <v xml:space="preserve"> </v>
      </c>
      <c r="Q428" s="137" t="str">
        <f t="shared" si="108"/>
        <v xml:space="preserve"> </v>
      </c>
      <c r="R428" s="137" t="str">
        <f t="shared" si="108"/>
        <v xml:space="preserve"> </v>
      </c>
    </row>
    <row r="429" spans="1:18" x14ac:dyDescent="0.2">
      <c r="B429" s="138"/>
      <c r="C429" s="234" t="s">
        <v>367</v>
      </c>
      <c r="D429" s="10"/>
      <c r="E429" s="10"/>
      <c r="F429" s="10"/>
      <c r="G429" s="10"/>
      <c r="H429" s="10"/>
      <c r="I429" s="10"/>
      <c r="J429" s="10"/>
      <c r="K429" s="10"/>
      <c r="L429" s="10"/>
      <c r="M429" s="10"/>
      <c r="N429" s="10"/>
      <c r="O429" s="10"/>
      <c r="P429" s="10"/>
      <c r="Q429" s="10"/>
      <c r="R429" s="10"/>
    </row>
    <row r="430" spans="1:18" x14ac:dyDescent="0.2">
      <c r="B430" s="138"/>
      <c r="C430" s="234" t="s">
        <v>368</v>
      </c>
      <c r="D430" s="10"/>
      <c r="E430" s="10"/>
      <c r="F430" s="10"/>
      <c r="G430" s="10"/>
      <c r="H430" s="10"/>
      <c r="I430" s="10"/>
      <c r="J430" s="10"/>
      <c r="K430" s="10"/>
      <c r="L430" s="10"/>
      <c r="M430" s="10"/>
      <c r="N430" s="10"/>
      <c r="O430" s="10"/>
      <c r="P430" s="10"/>
      <c r="Q430" s="10"/>
      <c r="R430" s="10"/>
    </row>
    <row r="431" spans="1:18" x14ac:dyDescent="0.2">
      <c r="B431" s="138"/>
      <c r="C431" s="234" t="s">
        <v>369</v>
      </c>
      <c r="D431" s="10"/>
      <c r="E431" s="10"/>
      <c r="F431" s="10"/>
      <c r="G431" s="10"/>
      <c r="H431" s="10"/>
      <c r="I431" s="10"/>
      <c r="J431" s="10"/>
      <c r="K431" s="10"/>
      <c r="L431" s="10"/>
      <c r="M431" s="10"/>
      <c r="N431" s="10"/>
      <c r="O431" s="10"/>
      <c r="P431" s="10"/>
      <c r="Q431" s="10"/>
      <c r="R431" s="10"/>
    </row>
    <row r="432" spans="1:18" x14ac:dyDescent="0.2">
      <c r="B432" s="3">
        <v>3</v>
      </c>
      <c r="C432" s="394" t="s">
        <v>370</v>
      </c>
      <c r="D432" s="137" t="str">
        <f>IF(COUNTIF(D429:D431,"A")&gt;=1,"C",IF(COUNTIF(D429:D431,"A")&gt;0,"P"," "))</f>
        <v xml:space="preserve"> </v>
      </c>
      <c r="E432" s="137" t="str">
        <f t="shared" ref="E432:R432" si="109">IF(COUNTIF(E429:E431,"A")&gt;=1,"C",IF(COUNTIF(E429:E431,"A")&gt;0,"P"," "))</f>
        <v xml:space="preserve"> </v>
      </c>
      <c r="F432" s="137" t="str">
        <f t="shared" si="109"/>
        <v xml:space="preserve"> </v>
      </c>
      <c r="G432" s="137" t="str">
        <f t="shared" si="109"/>
        <v xml:space="preserve"> </v>
      </c>
      <c r="H432" s="137" t="str">
        <f t="shared" si="109"/>
        <v xml:space="preserve"> </v>
      </c>
      <c r="I432" s="137" t="str">
        <f t="shared" si="109"/>
        <v xml:space="preserve"> </v>
      </c>
      <c r="J432" s="137" t="str">
        <f t="shared" si="109"/>
        <v xml:space="preserve"> </v>
      </c>
      <c r="K432" s="137" t="str">
        <f t="shared" si="109"/>
        <v xml:space="preserve"> </v>
      </c>
      <c r="L432" s="137" t="str">
        <f t="shared" si="109"/>
        <v xml:space="preserve"> </v>
      </c>
      <c r="M432" s="137" t="str">
        <f t="shared" si="109"/>
        <v xml:space="preserve"> </v>
      </c>
      <c r="N432" s="137" t="str">
        <f t="shared" si="109"/>
        <v xml:space="preserve"> </v>
      </c>
      <c r="O432" s="137" t="str">
        <f t="shared" si="109"/>
        <v xml:space="preserve"> </v>
      </c>
      <c r="P432" s="137" t="str">
        <f t="shared" si="109"/>
        <v xml:space="preserve"> </v>
      </c>
      <c r="Q432" s="137" t="str">
        <f t="shared" si="109"/>
        <v xml:space="preserve"> </v>
      </c>
      <c r="R432" s="137" t="str">
        <f t="shared" si="109"/>
        <v xml:space="preserve"> </v>
      </c>
    </row>
    <row r="433" spans="2:18" x14ac:dyDescent="0.2">
      <c r="B433" s="138"/>
      <c r="C433" s="234" t="s">
        <v>371</v>
      </c>
      <c r="D433" s="10"/>
      <c r="E433" s="10"/>
      <c r="F433" s="10"/>
      <c r="G433" s="10"/>
      <c r="H433" s="10"/>
      <c r="I433" s="10"/>
      <c r="J433" s="10"/>
      <c r="K433" s="10"/>
      <c r="L433" s="10"/>
      <c r="M433" s="10"/>
      <c r="N433" s="10"/>
      <c r="O433" s="10"/>
      <c r="P433" s="10"/>
      <c r="Q433" s="10"/>
      <c r="R433" s="10"/>
    </row>
    <row r="434" spans="2:18" x14ac:dyDescent="0.2">
      <c r="B434" s="138"/>
      <c r="C434" s="234" t="s">
        <v>372</v>
      </c>
      <c r="D434" s="10"/>
      <c r="E434" s="10"/>
      <c r="F434" s="10"/>
      <c r="G434" s="10"/>
      <c r="H434" s="10"/>
      <c r="I434" s="10"/>
      <c r="J434" s="10"/>
      <c r="K434" s="10"/>
      <c r="L434" s="10"/>
      <c r="M434" s="10"/>
      <c r="N434" s="10"/>
      <c r="O434" s="10"/>
      <c r="P434" s="10"/>
      <c r="Q434" s="10"/>
      <c r="R434" s="10"/>
    </row>
    <row r="435" spans="2:18" x14ac:dyDescent="0.2">
      <c r="B435" s="138"/>
      <c r="C435" s="234" t="s">
        <v>373</v>
      </c>
      <c r="D435" s="10"/>
      <c r="E435" s="10"/>
      <c r="F435" s="10"/>
      <c r="G435" s="10"/>
      <c r="H435" s="10"/>
      <c r="I435" s="10"/>
      <c r="J435" s="10"/>
      <c r="K435" s="10"/>
      <c r="L435" s="10"/>
      <c r="M435" s="10"/>
      <c r="N435" s="10"/>
      <c r="O435" s="10"/>
      <c r="P435" s="10"/>
      <c r="Q435" s="10"/>
      <c r="R435" s="10"/>
    </row>
    <row r="436" spans="2:18" x14ac:dyDescent="0.2">
      <c r="B436" s="3">
        <v>4</v>
      </c>
      <c r="C436" s="394" t="s">
        <v>374</v>
      </c>
      <c r="D436" s="137" t="str">
        <f>IF(COUNTIF(D433:D435,"A")&gt;=1,"C",IF(COUNTIF(D433:D435,"A")&gt;0,"P"," "))</f>
        <v xml:space="preserve"> </v>
      </c>
      <c r="E436" s="137" t="str">
        <f t="shared" ref="E436:R436" si="110">IF(COUNTIF(E433:E435,"A")&gt;=1,"C",IF(COUNTIF(E433:E435,"A")&gt;0,"P"," "))</f>
        <v xml:space="preserve"> </v>
      </c>
      <c r="F436" s="137" t="str">
        <f t="shared" si="110"/>
        <v xml:space="preserve"> </v>
      </c>
      <c r="G436" s="137" t="str">
        <f t="shared" si="110"/>
        <v xml:space="preserve"> </v>
      </c>
      <c r="H436" s="137" t="str">
        <f t="shared" si="110"/>
        <v xml:space="preserve"> </v>
      </c>
      <c r="I436" s="137" t="str">
        <f t="shared" si="110"/>
        <v xml:space="preserve"> </v>
      </c>
      <c r="J436" s="137" t="str">
        <f t="shared" si="110"/>
        <v xml:space="preserve"> </v>
      </c>
      <c r="K436" s="137" t="str">
        <f t="shared" si="110"/>
        <v xml:space="preserve"> </v>
      </c>
      <c r="L436" s="137" t="str">
        <f t="shared" si="110"/>
        <v xml:space="preserve"> </v>
      </c>
      <c r="M436" s="137" t="str">
        <f t="shared" si="110"/>
        <v xml:space="preserve"> </v>
      </c>
      <c r="N436" s="137" t="str">
        <f t="shared" si="110"/>
        <v xml:space="preserve"> </v>
      </c>
      <c r="O436" s="137" t="str">
        <f t="shared" si="110"/>
        <v xml:space="preserve"> </v>
      </c>
      <c r="P436" s="137" t="str">
        <f t="shared" si="110"/>
        <v xml:space="preserve"> </v>
      </c>
      <c r="Q436" s="137" t="str">
        <f t="shared" si="110"/>
        <v xml:space="preserve"> </v>
      </c>
      <c r="R436" s="137" t="str">
        <f t="shared" si="110"/>
        <v xml:space="preserve"> </v>
      </c>
    </row>
    <row r="437" spans="2:18" x14ac:dyDescent="0.2">
      <c r="B437" s="138"/>
      <c r="C437" s="234" t="s">
        <v>375</v>
      </c>
      <c r="D437" s="10"/>
      <c r="E437" s="10"/>
      <c r="F437" s="10"/>
      <c r="G437" s="10"/>
      <c r="H437" s="10"/>
      <c r="I437" s="10"/>
      <c r="J437" s="10"/>
      <c r="K437" s="10"/>
      <c r="L437" s="10"/>
      <c r="M437" s="10"/>
      <c r="N437" s="10"/>
      <c r="O437" s="10"/>
      <c r="P437" s="10"/>
      <c r="Q437" s="10"/>
      <c r="R437" s="10"/>
    </row>
    <row r="438" spans="2:18" x14ac:dyDescent="0.2">
      <c r="B438" s="138"/>
      <c r="C438" s="234" t="s">
        <v>376</v>
      </c>
      <c r="D438" s="10"/>
      <c r="E438" s="10"/>
      <c r="F438" s="10"/>
      <c r="G438" s="10"/>
      <c r="H438" s="10"/>
      <c r="I438" s="10"/>
      <c r="J438" s="10"/>
      <c r="K438" s="10"/>
      <c r="L438" s="10"/>
      <c r="M438" s="10"/>
      <c r="N438" s="10"/>
      <c r="O438" s="10"/>
      <c r="P438" s="10"/>
      <c r="Q438" s="10"/>
      <c r="R438" s="10"/>
    </row>
    <row r="439" spans="2:18" x14ac:dyDescent="0.2">
      <c r="B439" s="138"/>
      <c r="C439" s="234" t="s">
        <v>377</v>
      </c>
      <c r="D439" s="10"/>
      <c r="E439" s="10"/>
      <c r="F439" s="10"/>
      <c r="G439" s="10"/>
      <c r="H439" s="10"/>
      <c r="I439" s="10"/>
      <c r="J439" s="10"/>
      <c r="K439" s="10"/>
      <c r="L439" s="10"/>
      <c r="M439" s="10"/>
      <c r="N439" s="10"/>
      <c r="O439" s="10"/>
      <c r="P439" s="10"/>
      <c r="Q439" s="10"/>
      <c r="R439" s="10"/>
    </row>
    <row r="440" spans="2:18" x14ac:dyDescent="0.2">
      <c r="B440" s="3">
        <v>5</v>
      </c>
      <c r="C440" s="394" t="s">
        <v>378</v>
      </c>
      <c r="D440" s="137" t="str">
        <f>IF(COUNTIF(D437:D439,"A")&gt;=1,"C",IF(COUNTIF(D437:D439,"A")&gt;0,"P"," "))</f>
        <v xml:space="preserve"> </v>
      </c>
      <c r="E440" s="137" t="str">
        <f t="shared" ref="E440:R440" si="111">IF(COUNTIF(E437:E439,"A")&gt;=1,"C",IF(COUNTIF(E437:E439,"A")&gt;0,"P"," "))</f>
        <v xml:space="preserve"> </v>
      </c>
      <c r="F440" s="137" t="str">
        <f t="shared" si="111"/>
        <v xml:space="preserve"> </v>
      </c>
      <c r="G440" s="137" t="str">
        <f t="shared" si="111"/>
        <v xml:space="preserve"> </v>
      </c>
      <c r="H440" s="137" t="str">
        <f t="shared" si="111"/>
        <v xml:space="preserve"> </v>
      </c>
      <c r="I440" s="137" t="str">
        <f t="shared" si="111"/>
        <v xml:space="preserve"> </v>
      </c>
      <c r="J440" s="137" t="str">
        <f t="shared" si="111"/>
        <v xml:space="preserve"> </v>
      </c>
      <c r="K440" s="137" t="str">
        <f t="shared" si="111"/>
        <v xml:space="preserve"> </v>
      </c>
      <c r="L440" s="137" t="str">
        <f t="shared" si="111"/>
        <v xml:space="preserve"> </v>
      </c>
      <c r="M440" s="137" t="str">
        <f t="shared" si="111"/>
        <v xml:space="preserve"> </v>
      </c>
      <c r="N440" s="137" t="str">
        <f t="shared" si="111"/>
        <v xml:space="preserve"> </v>
      </c>
      <c r="O440" s="137" t="str">
        <f t="shared" si="111"/>
        <v xml:space="preserve"> </v>
      </c>
      <c r="P440" s="137" t="str">
        <f t="shared" si="111"/>
        <v xml:space="preserve"> </v>
      </c>
      <c r="Q440" s="137" t="str">
        <f t="shared" si="111"/>
        <v xml:space="preserve"> </v>
      </c>
      <c r="R440" s="137" t="str">
        <f t="shared" si="111"/>
        <v xml:space="preserve"> </v>
      </c>
    </row>
    <row r="441" spans="2:18" x14ac:dyDescent="0.2">
      <c r="B441" s="138"/>
      <c r="C441" s="234" t="s">
        <v>379</v>
      </c>
      <c r="D441" s="10"/>
      <c r="E441" s="10"/>
      <c r="F441" s="10"/>
      <c r="G441" s="10"/>
      <c r="H441" s="10"/>
      <c r="I441" s="10"/>
      <c r="J441" s="10"/>
      <c r="K441" s="10"/>
      <c r="L441" s="10"/>
      <c r="M441" s="10"/>
      <c r="N441" s="10"/>
      <c r="O441" s="10"/>
      <c r="P441" s="10"/>
      <c r="Q441" s="10"/>
      <c r="R441" s="10"/>
    </row>
    <row r="442" spans="2:18" x14ac:dyDescent="0.2">
      <c r="B442" s="138"/>
      <c r="C442" s="234" t="s">
        <v>380</v>
      </c>
      <c r="D442" s="10"/>
      <c r="E442" s="10"/>
      <c r="F442" s="10"/>
      <c r="G442" s="10"/>
      <c r="H442" s="10"/>
      <c r="I442" s="10"/>
      <c r="J442" s="10"/>
      <c r="K442" s="10"/>
      <c r="L442" s="10"/>
      <c r="M442" s="10"/>
      <c r="N442" s="10"/>
      <c r="O442" s="10"/>
      <c r="P442" s="10"/>
      <c r="Q442" s="10"/>
      <c r="R442" s="10"/>
    </row>
    <row r="443" spans="2:18" x14ac:dyDescent="0.2">
      <c r="B443" s="138"/>
      <c r="C443" s="234" t="s">
        <v>381</v>
      </c>
      <c r="D443" s="10"/>
      <c r="E443" s="10"/>
      <c r="F443" s="10"/>
      <c r="G443" s="10"/>
      <c r="H443" s="10"/>
      <c r="I443" s="10"/>
      <c r="J443" s="10"/>
      <c r="K443" s="10"/>
      <c r="L443" s="10"/>
      <c r="M443" s="10"/>
      <c r="N443" s="10"/>
      <c r="O443" s="10"/>
      <c r="P443" s="10"/>
      <c r="Q443" s="10"/>
      <c r="R443" s="10"/>
    </row>
    <row r="444" spans="2:18" ht="1.5" customHeight="1" thickBot="1" x14ac:dyDescent="0.25">
      <c r="D444" s="137" t="str">
        <f>IF(COUNTIF(D441:D443,"A")&gt;=1,"C",IF(COUNTIF(D441:D443,"A")&gt;0,"P"," "))</f>
        <v xml:space="preserve"> </v>
      </c>
      <c r="E444" s="137" t="str">
        <f t="shared" ref="E444:R444" si="112">IF(COUNTIF(E441:E443,"A")&gt;=1,"C",IF(COUNTIF(E441:E443,"A")&gt;0,"P"," "))</f>
        <v xml:space="preserve"> </v>
      </c>
      <c r="F444" s="137" t="str">
        <f t="shared" si="112"/>
        <v xml:space="preserve"> </v>
      </c>
      <c r="G444" s="137" t="str">
        <f t="shared" si="112"/>
        <v xml:space="preserve"> </v>
      </c>
      <c r="H444" s="137" t="str">
        <f t="shared" si="112"/>
        <v xml:space="preserve"> </v>
      </c>
      <c r="I444" s="137" t="str">
        <f t="shared" si="112"/>
        <v xml:space="preserve"> </v>
      </c>
      <c r="J444" s="137" t="str">
        <f t="shared" si="112"/>
        <v xml:space="preserve"> </v>
      </c>
      <c r="K444" s="137" t="str">
        <f t="shared" si="112"/>
        <v xml:space="preserve"> </v>
      </c>
      <c r="L444" s="137" t="str">
        <f t="shared" si="112"/>
        <v xml:space="preserve"> </v>
      </c>
      <c r="M444" s="137" t="str">
        <f t="shared" si="112"/>
        <v xml:space="preserve"> </v>
      </c>
      <c r="N444" s="137" t="str">
        <f t="shared" si="112"/>
        <v xml:space="preserve"> </v>
      </c>
      <c r="O444" s="137" t="str">
        <f t="shared" si="112"/>
        <v xml:space="preserve"> </v>
      </c>
      <c r="P444" s="137" t="str">
        <f t="shared" si="112"/>
        <v xml:space="preserve"> </v>
      </c>
      <c r="Q444" s="137" t="str">
        <f t="shared" si="112"/>
        <v xml:space="preserve"> </v>
      </c>
      <c r="R444" s="137" t="str">
        <f t="shared" si="112"/>
        <v xml:space="preserve"> </v>
      </c>
    </row>
    <row r="445" spans="2:18" ht="13.5" thickBot="1" x14ac:dyDescent="0.25">
      <c r="C445" s="83" t="s">
        <v>31</v>
      </c>
      <c r="D445" s="104" t="str">
        <f>IF(COUNTIF(D428:D444,"C")&gt;4,"C",IF(COUNTIF(D428:D444,"C")&gt;0,"P"," "))</f>
        <v xml:space="preserve"> </v>
      </c>
      <c r="E445" s="104" t="str">
        <f t="shared" ref="E445:R445" si="113">IF(COUNTIF(E428:E444,"C")&gt;4,"C",IF(COUNTIF(E428:E444,"C")&gt;0,"P"," "))</f>
        <v xml:space="preserve"> </v>
      </c>
      <c r="F445" s="104" t="str">
        <f t="shared" si="113"/>
        <v xml:space="preserve"> </v>
      </c>
      <c r="G445" s="104" t="str">
        <f t="shared" si="113"/>
        <v xml:space="preserve"> </v>
      </c>
      <c r="H445" s="104" t="str">
        <f t="shared" si="113"/>
        <v xml:space="preserve"> </v>
      </c>
      <c r="I445" s="104" t="str">
        <f t="shared" si="113"/>
        <v xml:space="preserve"> </v>
      </c>
      <c r="J445" s="104" t="str">
        <f t="shared" si="113"/>
        <v xml:space="preserve"> </v>
      </c>
      <c r="K445" s="104" t="str">
        <f t="shared" si="113"/>
        <v xml:space="preserve"> </v>
      </c>
      <c r="L445" s="104" t="str">
        <f t="shared" si="113"/>
        <v xml:space="preserve"> </v>
      </c>
      <c r="M445" s="104" t="str">
        <f t="shared" si="113"/>
        <v xml:space="preserve"> </v>
      </c>
      <c r="N445" s="104" t="str">
        <f t="shared" si="113"/>
        <v xml:space="preserve"> </v>
      </c>
      <c r="O445" s="104" t="str">
        <f t="shared" si="113"/>
        <v xml:space="preserve"> </v>
      </c>
      <c r="P445" s="104" t="str">
        <f t="shared" si="113"/>
        <v xml:space="preserve"> </v>
      </c>
      <c r="Q445" s="104" t="str">
        <f t="shared" si="113"/>
        <v xml:space="preserve"> </v>
      </c>
      <c r="R445" s="104" t="str">
        <f t="shared" si="113"/>
        <v xml:space="preserve"> </v>
      </c>
    </row>
    <row r="446" spans="2:18" ht="15" x14ac:dyDescent="0.25">
      <c r="B446" s="135" t="s">
        <v>285</v>
      </c>
    </row>
    <row r="447" spans="2:18" x14ac:dyDescent="0.2">
      <c r="B447" s="3">
        <v>1</v>
      </c>
      <c r="C447" s="410" t="s">
        <v>382</v>
      </c>
    </row>
    <row r="448" spans="2:18" x14ac:dyDescent="0.2">
      <c r="B448" s="136"/>
      <c r="C448" s="234" t="s">
        <v>387</v>
      </c>
      <c r="D448" s="10"/>
      <c r="E448" s="10"/>
      <c r="F448" s="10"/>
      <c r="G448" s="10"/>
      <c r="H448" s="10"/>
      <c r="I448" s="10"/>
      <c r="J448" s="10"/>
      <c r="K448" s="10"/>
      <c r="L448" s="10"/>
      <c r="M448" s="10"/>
      <c r="N448" s="10"/>
      <c r="O448" s="10"/>
      <c r="P448" s="10"/>
      <c r="Q448" s="10"/>
      <c r="R448" s="10"/>
    </row>
    <row r="449" spans="2:18" x14ac:dyDescent="0.2">
      <c r="B449" s="136"/>
      <c r="C449" s="234" t="s">
        <v>388</v>
      </c>
      <c r="D449" s="10"/>
      <c r="E449" s="10"/>
      <c r="F449" s="10"/>
      <c r="G449" s="10"/>
      <c r="H449" s="10"/>
      <c r="I449" s="10"/>
      <c r="J449" s="10"/>
      <c r="K449" s="10"/>
      <c r="L449" s="10"/>
      <c r="M449" s="10"/>
      <c r="N449" s="10"/>
      <c r="O449" s="10"/>
      <c r="P449" s="10"/>
      <c r="Q449" s="10"/>
      <c r="R449" s="10"/>
    </row>
    <row r="450" spans="2:18" x14ac:dyDescent="0.2">
      <c r="B450" s="136"/>
      <c r="C450" s="234" t="s">
        <v>389</v>
      </c>
      <c r="D450" s="10"/>
      <c r="E450" s="10"/>
      <c r="F450" s="10"/>
      <c r="G450" s="10"/>
      <c r="H450" s="10"/>
      <c r="I450" s="10"/>
      <c r="J450" s="10"/>
      <c r="K450" s="10"/>
      <c r="L450" s="10"/>
      <c r="M450" s="10"/>
      <c r="N450" s="10"/>
      <c r="O450" s="10"/>
      <c r="P450" s="10"/>
      <c r="Q450" s="10"/>
      <c r="R450" s="10"/>
    </row>
    <row r="451" spans="2:18" x14ac:dyDescent="0.2">
      <c r="B451" s="3">
        <v>2</v>
      </c>
      <c r="C451" s="394" t="s">
        <v>383</v>
      </c>
      <c r="D451" s="137" t="str">
        <f>IF(COUNTIF(D448:D450,"A")&gt;=1,"C",IF(COUNTIF(D448:D450,"A")&gt;0,"P"," "))</f>
        <v xml:space="preserve"> </v>
      </c>
      <c r="E451" s="137" t="str">
        <f t="shared" ref="E451:R451" si="114">IF(COUNTIF(E448:E450,"A")&gt;=1,"C",IF(COUNTIF(E448:E450,"A")&gt;0,"P"," "))</f>
        <v xml:space="preserve"> </v>
      </c>
      <c r="F451" s="137" t="str">
        <f t="shared" si="114"/>
        <v xml:space="preserve"> </v>
      </c>
      <c r="G451" s="137" t="str">
        <f t="shared" si="114"/>
        <v xml:space="preserve"> </v>
      </c>
      <c r="H451" s="137" t="str">
        <f t="shared" si="114"/>
        <v xml:space="preserve"> </v>
      </c>
      <c r="I451" s="137" t="str">
        <f t="shared" si="114"/>
        <v xml:space="preserve"> </v>
      </c>
      <c r="J451" s="137" t="str">
        <f t="shared" si="114"/>
        <v xml:space="preserve"> </v>
      </c>
      <c r="K451" s="137" t="str">
        <f t="shared" si="114"/>
        <v xml:space="preserve"> </v>
      </c>
      <c r="L451" s="137" t="str">
        <f t="shared" si="114"/>
        <v xml:space="preserve"> </v>
      </c>
      <c r="M451" s="137" t="str">
        <f t="shared" si="114"/>
        <v xml:space="preserve"> </v>
      </c>
      <c r="N451" s="137" t="str">
        <f t="shared" si="114"/>
        <v xml:space="preserve"> </v>
      </c>
      <c r="O451" s="137" t="str">
        <f t="shared" si="114"/>
        <v xml:space="preserve"> </v>
      </c>
      <c r="P451" s="137" t="str">
        <f t="shared" si="114"/>
        <v xml:space="preserve"> </v>
      </c>
      <c r="Q451" s="137" t="str">
        <f t="shared" si="114"/>
        <v xml:space="preserve"> </v>
      </c>
      <c r="R451" s="137" t="str">
        <f t="shared" si="114"/>
        <v xml:space="preserve"> </v>
      </c>
    </row>
    <row r="452" spans="2:18" x14ac:dyDescent="0.2">
      <c r="B452" s="138"/>
      <c r="C452" s="234" t="s">
        <v>390</v>
      </c>
      <c r="D452" s="10"/>
      <c r="E452" s="10"/>
      <c r="F452" s="10"/>
      <c r="G452" s="10"/>
      <c r="H452" s="10"/>
      <c r="I452" s="10"/>
      <c r="J452" s="10"/>
      <c r="K452" s="10"/>
      <c r="L452" s="10"/>
      <c r="M452" s="10"/>
      <c r="N452" s="10"/>
      <c r="O452" s="10"/>
      <c r="P452" s="10"/>
      <c r="Q452" s="10"/>
      <c r="R452" s="10"/>
    </row>
    <row r="453" spans="2:18" x14ac:dyDescent="0.2">
      <c r="B453" s="138"/>
      <c r="C453" s="234" t="s">
        <v>391</v>
      </c>
      <c r="D453" s="10"/>
      <c r="E453" s="10"/>
      <c r="F453" s="10"/>
      <c r="G453" s="10"/>
      <c r="H453" s="10"/>
      <c r="I453" s="10"/>
      <c r="J453" s="10"/>
      <c r="K453" s="10"/>
      <c r="L453" s="10"/>
      <c r="M453" s="10"/>
      <c r="N453" s="10"/>
      <c r="O453" s="10"/>
      <c r="P453" s="10"/>
      <c r="Q453" s="10"/>
      <c r="R453" s="10"/>
    </row>
    <row r="454" spans="2:18" x14ac:dyDescent="0.2">
      <c r="B454" s="138"/>
      <c r="C454" s="234" t="s">
        <v>392</v>
      </c>
      <c r="D454" s="10"/>
      <c r="E454" s="10"/>
      <c r="F454" s="10"/>
      <c r="G454" s="10"/>
      <c r="H454" s="10"/>
      <c r="I454" s="10"/>
      <c r="J454" s="10"/>
      <c r="K454" s="10"/>
      <c r="L454" s="10"/>
      <c r="M454" s="10"/>
      <c r="N454" s="10"/>
      <c r="O454" s="10"/>
      <c r="P454" s="10"/>
      <c r="Q454" s="10"/>
      <c r="R454" s="10"/>
    </row>
    <row r="455" spans="2:18" x14ac:dyDescent="0.2">
      <c r="B455" s="3">
        <v>3</v>
      </c>
      <c r="C455" s="394" t="s">
        <v>384</v>
      </c>
      <c r="D455" s="137" t="str">
        <f>IF(COUNTIF(D452:D454,"A")&gt;=1,"C",IF(COUNTIF(D452:D454,"A")&gt;0,"P"," "))</f>
        <v xml:space="preserve"> </v>
      </c>
      <c r="E455" s="137" t="str">
        <f t="shared" ref="E455:R455" si="115">IF(COUNTIF(E452:E454,"A")&gt;=1,"C",IF(COUNTIF(E452:E454,"A")&gt;0,"P"," "))</f>
        <v xml:space="preserve"> </v>
      </c>
      <c r="F455" s="137" t="str">
        <f t="shared" si="115"/>
        <v xml:space="preserve"> </v>
      </c>
      <c r="G455" s="137" t="str">
        <f t="shared" si="115"/>
        <v xml:space="preserve"> </v>
      </c>
      <c r="H455" s="137" t="str">
        <f t="shared" si="115"/>
        <v xml:space="preserve"> </v>
      </c>
      <c r="I455" s="137" t="str">
        <f t="shared" si="115"/>
        <v xml:space="preserve"> </v>
      </c>
      <c r="J455" s="137" t="str">
        <f t="shared" si="115"/>
        <v xml:space="preserve"> </v>
      </c>
      <c r="K455" s="137" t="str">
        <f t="shared" si="115"/>
        <v xml:space="preserve"> </v>
      </c>
      <c r="L455" s="137" t="str">
        <f t="shared" si="115"/>
        <v xml:space="preserve"> </v>
      </c>
      <c r="M455" s="137" t="str">
        <f t="shared" si="115"/>
        <v xml:space="preserve"> </v>
      </c>
      <c r="N455" s="137" t="str">
        <f t="shared" si="115"/>
        <v xml:space="preserve"> </v>
      </c>
      <c r="O455" s="137" t="str">
        <f t="shared" si="115"/>
        <v xml:space="preserve"> </v>
      </c>
      <c r="P455" s="137" t="str">
        <f t="shared" si="115"/>
        <v xml:space="preserve"> </v>
      </c>
      <c r="Q455" s="137" t="str">
        <f t="shared" si="115"/>
        <v xml:space="preserve"> </v>
      </c>
      <c r="R455" s="137" t="str">
        <f t="shared" si="115"/>
        <v xml:space="preserve"> </v>
      </c>
    </row>
    <row r="456" spans="2:18" x14ac:dyDescent="0.2">
      <c r="B456" s="138"/>
      <c r="C456" s="234" t="s">
        <v>393</v>
      </c>
      <c r="D456" s="10"/>
      <c r="E456" s="10"/>
      <c r="F456" s="10"/>
      <c r="G456" s="10"/>
      <c r="H456" s="10"/>
      <c r="I456" s="10"/>
      <c r="J456" s="10"/>
      <c r="K456" s="10"/>
      <c r="L456" s="10"/>
      <c r="M456" s="10"/>
      <c r="N456" s="10"/>
      <c r="O456" s="10"/>
      <c r="P456" s="10"/>
      <c r="Q456" s="10"/>
      <c r="R456" s="10"/>
    </row>
    <row r="457" spans="2:18" x14ac:dyDescent="0.2">
      <c r="B457" s="138"/>
      <c r="C457" s="234" t="s">
        <v>394</v>
      </c>
      <c r="D457" s="10"/>
      <c r="E457" s="10"/>
      <c r="F457" s="10"/>
      <c r="G457" s="10"/>
      <c r="H457" s="10"/>
      <c r="I457" s="10"/>
      <c r="J457" s="10"/>
      <c r="K457" s="10"/>
      <c r="L457" s="10"/>
      <c r="M457" s="10"/>
      <c r="N457" s="10"/>
      <c r="O457" s="10"/>
      <c r="P457" s="10"/>
      <c r="Q457" s="10"/>
      <c r="R457" s="10"/>
    </row>
    <row r="458" spans="2:18" x14ac:dyDescent="0.2">
      <c r="B458" s="138"/>
      <c r="C458" s="234" t="s">
        <v>395</v>
      </c>
      <c r="D458" s="10"/>
      <c r="E458" s="10"/>
      <c r="F458" s="10"/>
      <c r="G458" s="10"/>
      <c r="H458" s="10"/>
      <c r="I458" s="10"/>
      <c r="J458" s="10"/>
      <c r="K458" s="10"/>
      <c r="L458" s="10"/>
      <c r="M458" s="10"/>
      <c r="N458" s="10"/>
      <c r="O458" s="10"/>
      <c r="P458" s="10"/>
      <c r="Q458" s="10"/>
      <c r="R458" s="10"/>
    </row>
    <row r="459" spans="2:18" x14ac:dyDescent="0.2">
      <c r="B459" s="3">
        <v>4</v>
      </c>
      <c r="C459" s="394" t="s">
        <v>385</v>
      </c>
      <c r="D459" s="137" t="str">
        <f>IF(COUNTIF(D456:D458,"A")&gt;=1,"C",IF(COUNTIF(D456:D458,"A")&gt;0,"P"," "))</f>
        <v xml:space="preserve"> </v>
      </c>
      <c r="E459" s="137" t="str">
        <f t="shared" ref="E459:R459" si="116">IF(COUNTIF(E456:E458,"A")&gt;=1,"C",IF(COUNTIF(E456:E458,"A")&gt;0,"P"," "))</f>
        <v xml:space="preserve"> </v>
      </c>
      <c r="F459" s="137" t="str">
        <f t="shared" si="116"/>
        <v xml:space="preserve"> </v>
      </c>
      <c r="G459" s="137" t="str">
        <f t="shared" si="116"/>
        <v xml:space="preserve"> </v>
      </c>
      <c r="H459" s="137" t="str">
        <f t="shared" si="116"/>
        <v xml:space="preserve"> </v>
      </c>
      <c r="I459" s="137" t="str">
        <f t="shared" si="116"/>
        <v xml:space="preserve"> </v>
      </c>
      <c r="J459" s="137" t="str">
        <f t="shared" si="116"/>
        <v xml:space="preserve"> </v>
      </c>
      <c r="K459" s="137" t="str">
        <f t="shared" si="116"/>
        <v xml:space="preserve"> </v>
      </c>
      <c r="L459" s="137" t="str">
        <f t="shared" si="116"/>
        <v xml:space="preserve"> </v>
      </c>
      <c r="M459" s="137" t="str">
        <f t="shared" si="116"/>
        <v xml:space="preserve"> </v>
      </c>
      <c r="N459" s="137" t="str">
        <f t="shared" si="116"/>
        <v xml:space="preserve"> </v>
      </c>
      <c r="O459" s="137" t="str">
        <f t="shared" si="116"/>
        <v xml:space="preserve"> </v>
      </c>
      <c r="P459" s="137" t="str">
        <f t="shared" si="116"/>
        <v xml:space="preserve"> </v>
      </c>
      <c r="Q459" s="137" t="str">
        <f t="shared" si="116"/>
        <v xml:space="preserve"> </v>
      </c>
      <c r="R459" s="137" t="str">
        <f t="shared" si="116"/>
        <v xml:space="preserve"> </v>
      </c>
    </row>
    <row r="460" spans="2:18" x14ac:dyDescent="0.2">
      <c r="B460" s="138"/>
      <c r="C460" s="234" t="s">
        <v>396</v>
      </c>
      <c r="D460" s="10"/>
      <c r="E460" s="10"/>
      <c r="F460" s="10"/>
      <c r="G460" s="10"/>
      <c r="H460" s="10"/>
      <c r="I460" s="10"/>
      <c r="J460" s="10"/>
      <c r="K460" s="10"/>
      <c r="L460" s="10"/>
      <c r="M460" s="10"/>
      <c r="N460" s="10"/>
      <c r="O460" s="10"/>
      <c r="P460" s="10"/>
      <c r="Q460" s="10"/>
      <c r="R460" s="10"/>
    </row>
    <row r="461" spans="2:18" x14ac:dyDescent="0.2">
      <c r="B461" s="138"/>
      <c r="C461" s="234" t="s">
        <v>397</v>
      </c>
      <c r="D461" s="10"/>
      <c r="E461" s="10"/>
      <c r="F461" s="10"/>
      <c r="G461" s="10"/>
      <c r="H461" s="10"/>
      <c r="I461" s="10"/>
      <c r="J461" s="10"/>
      <c r="K461" s="10"/>
      <c r="L461" s="10"/>
      <c r="M461" s="10"/>
      <c r="N461" s="10"/>
      <c r="O461" s="10"/>
      <c r="P461" s="10"/>
      <c r="Q461" s="10"/>
      <c r="R461" s="10"/>
    </row>
    <row r="462" spans="2:18" x14ac:dyDescent="0.2">
      <c r="B462" s="138"/>
      <c r="C462" s="234" t="s">
        <v>398</v>
      </c>
      <c r="D462" s="10"/>
      <c r="E462" s="10"/>
      <c r="F462" s="10"/>
      <c r="G462" s="10"/>
      <c r="H462" s="10"/>
      <c r="I462" s="10"/>
      <c r="J462" s="10"/>
      <c r="K462" s="10"/>
      <c r="L462" s="10"/>
      <c r="M462" s="10"/>
      <c r="N462" s="10"/>
      <c r="O462" s="10"/>
      <c r="P462" s="10"/>
      <c r="Q462" s="10"/>
      <c r="R462" s="10"/>
    </row>
    <row r="463" spans="2:18" x14ac:dyDescent="0.2">
      <c r="B463" s="3">
        <v>5</v>
      </c>
      <c r="C463" s="394" t="s">
        <v>386</v>
      </c>
      <c r="D463" s="137" t="str">
        <f>IF(COUNTIF(D460:D462,"A")&gt;=1,"C",IF(COUNTIF(D460:D462,"A")&gt;0,"P"," "))</f>
        <v xml:space="preserve"> </v>
      </c>
      <c r="E463" s="137" t="str">
        <f t="shared" ref="E463:R463" si="117">IF(COUNTIF(E460:E462,"A")&gt;=1,"C",IF(COUNTIF(E460:E462,"A")&gt;0,"P"," "))</f>
        <v xml:space="preserve"> </v>
      </c>
      <c r="F463" s="137" t="str">
        <f t="shared" si="117"/>
        <v xml:space="preserve"> </v>
      </c>
      <c r="G463" s="137" t="str">
        <f t="shared" si="117"/>
        <v xml:space="preserve"> </v>
      </c>
      <c r="H463" s="137" t="str">
        <f t="shared" si="117"/>
        <v xml:space="preserve"> </v>
      </c>
      <c r="I463" s="137" t="str">
        <f t="shared" si="117"/>
        <v xml:space="preserve"> </v>
      </c>
      <c r="J463" s="137" t="str">
        <f t="shared" si="117"/>
        <v xml:space="preserve"> </v>
      </c>
      <c r="K463" s="137" t="str">
        <f t="shared" si="117"/>
        <v xml:space="preserve"> </v>
      </c>
      <c r="L463" s="137" t="str">
        <f t="shared" si="117"/>
        <v xml:space="preserve"> </v>
      </c>
      <c r="M463" s="137" t="str">
        <f t="shared" si="117"/>
        <v xml:space="preserve"> </v>
      </c>
      <c r="N463" s="137" t="str">
        <f t="shared" si="117"/>
        <v xml:space="preserve"> </v>
      </c>
      <c r="O463" s="137" t="str">
        <f t="shared" si="117"/>
        <v xml:space="preserve"> </v>
      </c>
      <c r="P463" s="137" t="str">
        <f t="shared" si="117"/>
        <v xml:space="preserve"> </v>
      </c>
      <c r="Q463" s="137" t="str">
        <f t="shared" si="117"/>
        <v xml:space="preserve"> </v>
      </c>
      <c r="R463" s="137" t="str">
        <f t="shared" si="117"/>
        <v xml:space="preserve"> </v>
      </c>
    </row>
    <row r="464" spans="2:18" x14ac:dyDescent="0.2">
      <c r="B464" s="138"/>
      <c r="C464" s="234" t="s">
        <v>399</v>
      </c>
      <c r="D464" s="10"/>
      <c r="E464" s="10"/>
      <c r="F464" s="10"/>
      <c r="G464" s="10"/>
      <c r="H464" s="10"/>
      <c r="I464" s="10"/>
      <c r="J464" s="10"/>
      <c r="K464" s="10"/>
      <c r="L464" s="10"/>
      <c r="M464" s="10"/>
      <c r="N464" s="10"/>
      <c r="O464" s="10"/>
      <c r="P464" s="10"/>
      <c r="Q464" s="10"/>
      <c r="R464" s="10"/>
    </row>
    <row r="465" spans="2:18" x14ac:dyDescent="0.2">
      <c r="B465" s="138"/>
      <c r="C465" s="234" t="s">
        <v>400</v>
      </c>
      <c r="D465" s="10"/>
      <c r="E465" s="10"/>
      <c r="F465" s="10"/>
      <c r="G465" s="10"/>
      <c r="H465" s="10"/>
      <c r="I465" s="10"/>
      <c r="J465" s="10"/>
      <c r="K465" s="10"/>
      <c r="L465" s="10"/>
      <c r="M465" s="10"/>
      <c r="N465" s="10"/>
      <c r="O465" s="10"/>
      <c r="P465" s="10"/>
      <c r="Q465" s="10"/>
      <c r="R465" s="10"/>
    </row>
    <row r="466" spans="2:18" x14ac:dyDescent="0.2">
      <c r="B466" s="138"/>
      <c r="C466" s="234" t="s">
        <v>401</v>
      </c>
      <c r="D466" s="10"/>
      <c r="E466" s="10"/>
      <c r="F466" s="10"/>
      <c r="G466" s="10"/>
      <c r="H466" s="10"/>
      <c r="I466" s="10"/>
      <c r="J466" s="10"/>
      <c r="K466" s="10"/>
      <c r="L466" s="10"/>
      <c r="M466" s="10"/>
      <c r="N466" s="10"/>
      <c r="O466" s="10"/>
      <c r="P466" s="10"/>
      <c r="Q466" s="10"/>
      <c r="R466" s="10"/>
    </row>
    <row r="467" spans="2:18" ht="1.5" customHeight="1" thickBot="1" x14ac:dyDescent="0.25">
      <c r="D467" s="137" t="str">
        <f>IF(COUNTIF(D464:D466,"A")&gt;=1,"C",IF(COUNTIF(D464:D466,"A")&gt;0,"P"," "))</f>
        <v xml:space="preserve"> </v>
      </c>
      <c r="E467" s="137" t="str">
        <f t="shared" ref="E467:R467" si="118">IF(COUNTIF(E464:E466,"A")&gt;=1,"C",IF(COUNTIF(E464:E466,"A")&gt;0,"P"," "))</f>
        <v xml:space="preserve"> </v>
      </c>
      <c r="F467" s="137" t="str">
        <f t="shared" si="118"/>
        <v xml:space="preserve"> </v>
      </c>
      <c r="G467" s="137" t="str">
        <f t="shared" si="118"/>
        <v xml:space="preserve"> </v>
      </c>
      <c r="H467" s="137" t="str">
        <f t="shared" si="118"/>
        <v xml:space="preserve"> </v>
      </c>
      <c r="I467" s="137" t="str">
        <f t="shared" si="118"/>
        <v xml:space="preserve"> </v>
      </c>
      <c r="J467" s="137" t="str">
        <f t="shared" si="118"/>
        <v xml:space="preserve"> </v>
      </c>
      <c r="K467" s="137" t="str">
        <f t="shared" si="118"/>
        <v xml:space="preserve"> </v>
      </c>
      <c r="L467" s="137" t="str">
        <f t="shared" si="118"/>
        <v xml:space="preserve"> </v>
      </c>
      <c r="M467" s="137" t="str">
        <f t="shared" si="118"/>
        <v xml:space="preserve"> </v>
      </c>
      <c r="N467" s="137" t="str">
        <f t="shared" si="118"/>
        <v xml:space="preserve"> </v>
      </c>
      <c r="O467" s="137" t="str">
        <f t="shared" si="118"/>
        <v xml:space="preserve"> </v>
      </c>
      <c r="P467" s="137" t="str">
        <f t="shared" si="118"/>
        <v xml:space="preserve"> </v>
      </c>
      <c r="Q467" s="137" t="str">
        <f t="shared" si="118"/>
        <v xml:space="preserve"> </v>
      </c>
      <c r="R467" s="137" t="str">
        <f t="shared" si="118"/>
        <v xml:space="preserve"> </v>
      </c>
    </row>
    <row r="468" spans="2:18" ht="13.5" thickBot="1" x14ac:dyDescent="0.25">
      <c r="C468" s="83" t="s">
        <v>31</v>
      </c>
      <c r="D468" s="104" t="str">
        <f>IF(COUNTIF(D451:D467,"C")&gt;4,"C",IF(COUNTIF(D451:D467,"C")&gt;0,"P"," "))</f>
        <v xml:space="preserve"> </v>
      </c>
      <c r="E468" s="104" t="str">
        <f t="shared" ref="E468:R468" si="119">IF(COUNTIF(E451:E467,"C")&gt;4,"C",IF(COUNTIF(E451:E467,"C")&gt;0,"P"," "))</f>
        <v xml:space="preserve"> </v>
      </c>
      <c r="F468" s="104" t="str">
        <f t="shared" si="119"/>
        <v xml:space="preserve"> </v>
      </c>
      <c r="G468" s="104" t="str">
        <f t="shared" si="119"/>
        <v xml:space="preserve"> </v>
      </c>
      <c r="H468" s="104" t="str">
        <f t="shared" si="119"/>
        <v xml:space="preserve"> </v>
      </c>
      <c r="I468" s="104" t="str">
        <f t="shared" si="119"/>
        <v xml:space="preserve"> </v>
      </c>
      <c r="J468" s="104" t="str">
        <f t="shared" si="119"/>
        <v xml:space="preserve"> </v>
      </c>
      <c r="K468" s="104" t="str">
        <f t="shared" si="119"/>
        <v xml:space="preserve"> </v>
      </c>
      <c r="L468" s="104" t="str">
        <f t="shared" si="119"/>
        <v xml:space="preserve"> </v>
      </c>
      <c r="M468" s="104" t="str">
        <f t="shared" si="119"/>
        <v xml:space="preserve"> </v>
      </c>
      <c r="N468" s="104" t="str">
        <f t="shared" si="119"/>
        <v xml:space="preserve"> </v>
      </c>
      <c r="O468" s="104" t="str">
        <f t="shared" si="119"/>
        <v xml:space="preserve"> </v>
      </c>
      <c r="P468" s="104" t="str">
        <f t="shared" si="119"/>
        <v xml:space="preserve"> </v>
      </c>
      <c r="Q468" s="104" t="str">
        <f t="shared" si="119"/>
        <v xml:space="preserve"> </v>
      </c>
      <c r="R468" s="104" t="str">
        <f t="shared" si="119"/>
        <v xml:space="preserve"> </v>
      </c>
    </row>
    <row r="469" spans="2:18" ht="15" x14ac:dyDescent="0.25">
      <c r="B469" s="135" t="s">
        <v>286</v>
      </c>
    </row>
    <row r="470" spans="2:18" x14ac:dyDescent="0.2">
      <c r="B470" s="3">
        <v>1</v>
      </c>
      <c r="C470" s="410" t="s">
        <v>402</v>
      </c>
    </row>
    <row r="471" spans="2:18" x14ac:dyDescent="0.2">
      <c r="B471" s="136"/>
      <c r="C471" s="234" t="s">
        <v>403</v>
      </c>
      <c r="D471" s="10"/>
      <c r="E471" s="10"/>
      <c r="F471" s="10"/>
      <c r="G471" s="10"/>
      <c r="H471" s="10"/>
      <c r="I471" s="10"/>
      <c r="J471" s="10"/>
      <c r="K471" s="10"/>
      <c r="L471" s="10"/>
      <c r="M471" s="10"/>
      <c r="N471" s="10"/>
      <c r="O471" s="10"/>
      <c r="P471" s="10"/>
      <c r="Q471" s="10"/>
      <c r="R471" s="10"/>
    </row>
    <row r="472" spans="2:18" x14ac:dyDescent="0.2">
      <c r="B472" s="136"/>
      <c r="C472" s="234" t="s">
        <v>404</v>
      </c>
      <c r="D472" s="10" t="s">
        <v>864</v>
      </c>
      <c r="E472" s="10" t="s">
        <v>864</v>
      </c>
      <c r="F472" s="10" t="s">
        <v>864</v>
      </c>
      <c r="G472" s="10" t="s">
        <v>864</v>
      </c>
      <c r="H472" s="10" t="s">
        <v>864</v>
      </c>
      <c r="I472" s="10" t="s">
        <v>864</v>
      </c>
      <c r="J472" s="10"/>
      <c r="K472" s="10"/>
      <c r="L472" s="10"/>
      <c r="M472" s="10"/>
      <c r="N472" s="10"/>
      <c r="O472" s="10"/>
      <c r="P472" s="10"/>
      <c r="Q472" s="10"/>
      <c r="R472" s="10"/>
    </row>
    <row r="473" spans="2:18" x14ac:dyDescent="0.2">
      <c r="B473" s="136"/>
      <c r="C473" s="234" t="s">
        <v>405</v>
      </c>
      <c r="D473" s="10"/>
      <c r="E473" s="10"/>
      <c r="F473" s="10"/>
      <c r="G473" s="10"/>
      <c r="H473" s="10"/>
      <c r="I473" s="10"/>
      <c r="J473" s="10"/>
      <c r="K473" s="10"/>
      <c r="L473" s="10"/>
      <c r="M473" s="10"/>
      <c r="N473" s="10"/>
      <c r="O473" s="10"/>
      <c r="P473" s="10"/>
      <c r="Q473" s="10"/>
      <c r="R473" s="10"/>
    </row>
    <row r="474" spans="2:18" x14ac:dyDescent="0.2">
      <c r="B474" s="3">
        <v>2</v>
      </c>
      <c r="C474" s="394" t="s">
        <v>406</v>
      </c>
      <c r="D474" s="137" t="str">
        <f>IF(COUNTIF(D471:D473,"A")&gt;=1,"C",IF(COUNTIF(D471:D473,"A")&gt;0,"P"," "))</f>
        <v>C</v>
      </c>
      <c r="E474" s="137" t="str">
        <f t="shared" ref="E474:R474" si="120">IF(COUNTIF(E471:E473,"A")&gt;=1,"C",IF(COUNTIF(E471:E473,"A")&gt;0,"P"," "))</f>
        <v>C</v>
      </c>
      <c r="F474" s="137" t="str">
        <f t="shared" si="120"/>
        <v>C</v>
      </c>
      <c r="G474" s="137" t="str">
        <f t="shared" si="120"/>
        <v>C</v>
      </c>
      <c r="H474" s="137" t="str">
        <f t="shared" si="120"/>
        <v>C</v>
      </c>
      <c r="I474" s="137" t="str">
        <f t="shared" si="120"/>
        <v>C</v>
      </c>
      <c r="J474" s="137" t="str">
        <f t="shared" si="120"/>
        <v xml:space="preserve"> </v>
      </c>
      <c r="K474" s="137" t="str">
        <f t="shared" si="120"/>
        <v xml:space="preserve"> </v>
      </c>
      <c r="L474" s="137" t="str">
        <f t="shared" si="120"/>
        <v xml:space="preserve"> </v>
      </c>
      <c r="M474" s="137" t="str">
        <f t="shared" si="120"/>
        <v xml:space="preserve"> </v>
      </c>
      <c r="N474" s="137" t="str">
        <f t="shared" si="120"/>
        <v xml:space="preserve"> </v>
      </c>
      <c r="O474" s="137" t="str">
        <f t="shared" si="120"/>
        <v xml:space="preserve"> </v>
      </c>
      <c r="P474" s="137" t="str">
        <f t="shared" si="120"/>
        <v xml:space="preserve"> </v>
      </c>
      <c r="Q474" s="137" t="str">
        <f t="shared" si="120"/>
        <v xml:space="preserve"> </v>
      </c>
      <c r="R474" s="137" t="str">
        <f t="shared" si="120"/>
        <v xml:space="preserve"> </v>
      </c>
    </row>
    <row r="475" spans="2:18" x14ac:dyDescent="0.2">
      <c r="B475" s="138"/>
      <c r="C475" s="234" t="s">
        <v>409</v>
      </c>
      <c r="D475" s="10" t="s">
        <v>864</v>
      </c>
      <c r="E475" s="10" t="s">
        <v>864</v>
      </c>
      <c r="F475" s="10" t="s">
        <v>864</v>
      </c>
      <c r="G475" s="10" t="s">
        <v>864</v>
      </c>
      <c r="H475" s="10" t="s">
        <v>864</v>
      </c>
      <c r="I475" s="10" t="s">
        <v>864</v>
      </c>
      <c r="J475" s="10"/>
      <c r="K475" s="10"/>
      <c r="L475" s="10"/>
      <c r="M475" s="10"/>
      <c r="N475" s="10"/>
      <c r="O475" s="10"/>
      <c r="P475" s="10"/>
      <c r="Q475" s="10"/>
      <c r="R475" s="10"/>
    </row>
    <row r="476" spans="2:18" x14ac:dyDescent="0.2">
      <c r="B476" s="138"/>
      <c r="C476" s="234" t="s">
        <v>408</v>
      </c>
      <c r="D476" s="10"/>
      <c r="E476" s="10"/>
      <c r="F476" s="10"/>
      <c r="G476" s="10"/>
      <c r="H476" s="10"/>
      <c r="I476" s="10"/>
      <c r="J476" s="10"/>
      <c r="K476" s="10"/>
      <c r="L476" s="10"/>
      <c r="M476" s="10"/>
      <c r="N476" s="10"/>
      <c r="O476" s="10"/>
      <c r="P476" s="10"/>
      <c r="Q476" s="10"/>
      <c r="R476" s="10"/>
    </row>
    <row r="477" spans="2:18" x14ac:dyDescent="0.2">
      <c r="B477" s="138"/>
      <c r="C477" s="234" t="s">
        <v>407</v>
      </c>
      <c r="D477" s="10"/>
      <c r="E477" s="10"/>
      <c r="F477" s="10"/>
      <c r="G477" s="10"/>
      <c r="H477" s="10"/>
      <c r="I477" s="10"/>
      <c r="J477" s="10"/>
      <c r="K477" s="10"/>
      <c r="L477" s="10"/>
      <c r="M477" s="10"/>
      <c r="N477" s="10"/>
      <c r="O477" s="10"/>
      <c r="P477" s="10"/>
      <c r="Q477" s="10"/>
      <c r="R477" s="10"/>
    </row>
    <row r="478" spans="2:18" x14ac:dyDescent="0.2">
      <c r="B478" s="3">
        <v>3</v>
      </c>
      <c r="C478" s="394" t="s">
        <v>410</v>
      </c>
      <c r="D478" s="137" t="str">
        <f>IF(COUNTIF(D475:D477,"A")&gt;=1,"C",IF(COUNTIF(D475:D477,"A")&gt;0,"P"," "))</f>
        <v>C</v>
      </c>
      <c r="E478" s="137" t="str">
        <f t="shared" ref="E478:R478" si="121">IF(COUNTIF(E475:E477,"A")&gt;=1,"C",IF(COUNTIF(E475:E477,"A")&gt;0,"P"," "))</f>
        <v>C</v>
      </c>
      <c r="F478" s="137" t="str">
        <f t="shared" si="121"/>
        <v>C</v>
      </c>
      <c r="G478" s="137" t="str">
        <f t="shared" si="121"/>
        <v>C</v>
      </c>
      <c r="H478" s="137" t="str">
        <f t="shared" si="121"/>
        <v>C</v>
      </c>
      <c r="I478" s="137" t="str">
        <f t="shared" si="121"/>
        <v>C</v>
      </c>
      <c r="J478" s="137" t="str">
        <f t="shared" si="121"/>
        <v xml:space="preserve"> </v>
      </c>
      <c r="K478" s="137" t="str">
        <f t="shared" si="121"/>
        <v xml:space="preserve"> </v>
      </c>
      <c r="L478" s="137" t="str">
        <f t="shared" si="121"/>
        <v xml:space="preserve"> </v>
      </c>
      <c r="M478" s="137" t="str">
        <f t="shared" si="121"/>
        <v xml:space="preserve"> </v>
      </c>
      <c r="N478" s="137" t="str">
        <f t="shared" si="121"/>
        <v xml:space="preserve"> </v>
      </c>
      <c r="O478" s="137" t="str">
        <f t="shared" si="121"/>
        <v xml:space="preserve"> </v>
      </c>
      <c r="P478" s="137" t="str">
        <f t="shared" si="121"/>
        <v xml:space="preserve"> </v>
      </c>
      <c r="Q478" s="137" t="str">
        <f t="shared" si="121"/>
        <v xml:space="preserve"> </v>
      </c>
      <c r="R478" s="137" t="str">
        <f t="shared" si="121"/>
        <v xml:space="preserve"> </v>
      </c>
    </row>
    <row r="479" spans="2:18" x14ac:dyDescent="0.2">
      <c r="B479" s="138"/>
      <c r="C479" s="234" t="s">
        <v>411</v>
      </c>
      <c r="D479" s="10"/>
      <c r="E479" s="10"/>
      <c r="F479" s="10"/>
      <c r="G479" s="10"/>
      <c r="H479" s="10"/>
      <c r="I479" s="10"/>
      <c r="J479" s="10"/>
      <c r="K479" s="10"/>
      <c r="L479" s="10"/>
      <c r="M479" s="10"/>
      <c r="N479" s="10"/>
      <c r="O479" s="10"/>
      <c r="P479" s="10"/>
      <c r="Q479" s="10"/>
      <c r="R479" s="10"/>
    </row>
    <row r="480" spans="2:18" x14ac:dyDescent="0.2">
      <c r="B480" s="138"/>
      <c r="C480" s="234" t="s">
        <v>412</v>
      </c>
      <c r="D480" s="10"/>
      <c r="E480" s="10"/>
      <c r="F480" s="10"/>
      <c r="G480" s="10"/>
      <c r="H480" s="10"/>
      <c r="I480" s="10"/>
      <c r="J480" s="10"/>
      <c r="K480" s="10"/>
      <c r="L480" s="10"/>
      <c r="M480" s="10"/>
      <c r="N480" s="10"/>
      <c r="O480" s="10"/>
      <c r="P480" s="10"/>
      <c r="Q480" s="10"/>
      <c r="R480" s="10"/>
    </row>
    <row r="481" spans="2:18" x14ac:dyDescent="0.2">
      <c r="B481" s="138"/>
      <c r="C481" s="234" t="s">
        <v>413</v>
      </c>
      <c r="D481" s="10" t="s">
        <v>864</v>
      </c>
      <c r="E481" s="10" t="s">
        <v>864</v>
      </c>
      <c r="F481" s="10" t="s">
        <v>864</v>
      </c>
      <c r="G481" s="10" t="s">
        <v>864</v>
      </c>
      <c r="H481" s="10" t="s">
        <v>864</v>
      </c>
      <c r="I481" s="10" t="s">
        <v>864</v>
      </c>
      <c r="J481" s="10"/>
      <c r="K481" s="10"/>
      <c r="L481" s="10"/>
      <c r="M481" s="10"/>
      <c r="N481" s="10"/>
      <c r="O481" s="10"/>
      <c r="P481" s="10"/>
      <c r="Q481" s="10"/>
      <c r="R481" s="10"/>
    </row>
    <row r="482" spans="2:18" x14ac:dyDescent="0.2">
      <c r="B482" s="3">
        <v>4</v>
      </c>
      <c r="C482" s="394" t="s">
        <v>110</v>
      </c>
      <c r="D482" s="137" t="str">
        <f>IF(COUNTIF(D479:D481,"A")&gt;=1,"C",IF(COUNTIF(D479:D481,"A")&gt;0,"P"," "))</f>
        <v>C</v>
      </c>
      <c r="E482" s="137" t="str">
        <f t="shared" ref="E482:R482" si="122">IF(COUNTIF(E479:E481,"A")&gt;=1,"C",IF(COUNTIF(E479:E481,"A")&gt;0,"P"," "))</f>
        <v>C</v>
      </c>
      <c r="F482" s="137" t="str">
        <f t="shared" si="122"/>
        <v>C</v>
      </c>
      <c r="G482" s="137" t="str">
        <f t="shared" si="122"/>
        <v>C</v>
      </c>
      <c r="H482" s="137" t="str">
        <f t="shared" si="122"/>
        <v>C</v>
      </c>
      <c r="I482" s="137" t="str">
        <f t="shared" si="122"/>
        <v>C</v>
      </c>
      <c r="J482" s="137" t="str">
        <f t="shared" si="122"/>
        <v xml:space="preserve"> </v>
      </c>
      <c r="K482" s="137" t="str">
        <f t="shared" si="122"/>
        <v xml:space="preserve"> </v>
      </c>
      <c r="L482" s="137" t="str">
        <f t="shared" si="122"/>
        <v xml:space="preserve"> </v>
      </c>
      <c r="M482" s="137" t="str">
        <f t="shared" si="122"/>
        <v xml:space="preserve"> </v>
      </c>
      <c r="N482" s="137" t="str">
        <f t="shared" si="122"/>
        <v xml:space="preserve"> </v>
      </c>
      <c r="O482" s="137" t="str">
        <f t="shared" si="122"/>
        <v xml:space="preserve"> </v>
      </c>
      <c r="P482" s="137" t="str">
        <f t="shared" si="122"/>
        <v xml:space="preserve"> </v>
      </c>
      <c r="Q482" s="137" t="str">
        <f t="shared" si="122"/>
        <v xml:space="preserve"> </v>
      </c>
      <c r="R482" s="137" t="str">
        <f t="shared" si="122"/>
        <v xml:space="preserve"> </v>
      </c>
    </row>
    <row r="483" spans="2:18" x14ac:dyDescent="0.2">
      <c r="B483" s="138"/>
      <c r="C483" s="234" t="s">
        <v>414</v>
      </c>
      <c r="D483" s="10"/>
      <c r="E483" s="10"/>
      <c r="F483" s="10"/>
      <c r="G483" s="10"/>
      <c r="H483" s="10"/>
      <c r="I483" s="10"/>
      <c r="J483" s="10"/>
      <c r="K483" s="10"/>
      <c r="L483" s="10"/>
      <c r="M483" s="10"/>
      <c r="N483" s="10"/>
      <c r="O483" s="10"/>
      <c r="P483" s="10"/>
      <c r="Q483" s="10"/>
      <c r="R483" s="10"/>
    </row>
    <row r="484" spans="2:18" x14ac:dyDescent="0.2">
      <c r="B484" s="138"/>
      <c r="C484" s="234" t="s">
        <v>415</v>
      </c>
      <c r="D484" s="10" t="s">
        <v>864</v>
      </c>
      <c r="E484" s="10" t="s">
        <v>864</v>
      </c>
      <c r="F484" s="10" t="s">
        <v>864</v>
      </c>
      <c r="G484" s="10" t="s">
        <v>864</v>
      </c>
      <c r="H484" s="10" t="s">
        <v>864</v>
      </c>
      <c r="I484" s="10" t="s">
        <v>864</v>
      </c>
      <c r="J484" s="10"/>
      <c r="K484" s="10"/>
      <c r="L484" s="10"/>
      <c r="M484" s="10"/>
      <c r="N484" s="10"/>
      <c r="O484" s="10"/>
      <c r="P484" s="10"/>
      <c r="Q484" s="10"/>
      <c r="R484" s="10"/>
    </row>
    <row r="485" spans="2:18" x14ac:dyDescent="0.2">
      <c r="B485" s="138"/>
      <c r="C485" s="234" t="s">
        <v>416</v>
      </c>
      <c r="D485" s="10"/>
      <c r="E485" s="10"/>
      <c r="F485" s="10"/>
      <c r="G485" s="10"/>
      <c r="H485" s="10"/>
      <c r="I485" s="10"/>
      <c r="J485" s="10"/>
      <c r="K485" s="10"/>
      <c r="L485" s="10"/>
      <c r="M485" s="10"/>
      <c r="N485" s="10"/>
      <c r="O485" s="10"/>
      <c r="P485" s="10"/>
      <c r="Q485" s="10"/>
      <c r="R485" s="10"/>
    </row>
    <row r="486" spans="2:18" x14ac:dyDescent="0.2">
      <c r="B486" s="3">
        <v>5</v>
      </c>
      <c r="C486" s="394" t="s">
        <v>111</v>
      </c>
      <c r="D486" s="137" t="str">
        <f>IF(COUNTIF(D483:D485,"A")&gt;=1,"C",IF(COUNTIF(D483:D485,"A")&gt;0,"P"," "))</f>
        <v>C</v>
      </c>
      <c r="E486" s="137" t="str">
        <f t="shared" ref="E486:R486" si="123">IF(COUNTIF(E483:E485,"A")&gt;=1,"C",IF(COUNTIF(E483:E485,"A")&gt;0,"P"," "))</f>
        <v>C</v>
      </c>
      <c r="F486" s="137" t="str">
        <f t="shared" si="123"/>
        <v>C</v>
      </c>
      <c r="G486" s="137" t="str">
        <f t="shared" si="123"/>
        <v>C</v>
      </c>
      <c r="H486" s="137" t="str">
        <f t="shared" si="123"/>
        <v>C</v>
      </c>
      <c r="I486" s="137" t="str">
        <f t="shared" si="123"/>
        <v>C</v>
      </c>
      <c r="J486" s="137" t="str">
        <f t="shared" si="123"/>
        <v xml:space="preserve"> </v>
      </c>
      <c r="K486" s="137" t="str">
        <f t="shared" si="123"/>
        <v xml:space="preserve"> </v>
      </c>
      <c r="L486" s="137" t="str">
        <f t="shared" si="123"/>
        <v xml:space="preserve"> </v>
      </c>
      <c r="M486" s="137" t="str">
        <f t="shared" si="123"/>
        <v xml:space="preserve"> </v>
      </c>
      <c r="N486" s="137" t="str">
        <f t="shared" si="123"/>
        <v xml:space="preserve"> </v>
      </c>
      <c r="O486" s="137" t="str">
        <f t="shared" si="123"/>
        <v xml:space="preserve"> </v>
      </c>
      <c r="P486" s="137" t="str">
        <f t="shared" si="123"/>
        <v xml:space="preserve"> </v>
      </c>
      <c r="Q486" s="137" t="str">
        <f t="shared" si="123"/>
        <v xml:space="preserve"> </v>
      </c>
      <c r="R486" s="137" t="str">
        <f t="shared" si="123"/>
        <v xml:space="preserve"> </v>
      </c>
    </row>
    <row r="487" spans="2:18" x14ac:dyDescent="0.2">
      <c r="B487" s="138"/>
      <c r="C487" s="234" t="s">
        <v>417</v>
      </c>
      <c r="D487" s="10"/>
      <c r="E487" s="10"/>
      <c r="F487" s="10"/>
      <c r="G487" s="10"/>
      <c r="H487" s="10"/>
      <c r="I487" s="10"/>
      <c r="J487" s="10"/>
      <c r="K487" s="10"/>
      <c r="L487" s="10"/>
      <c r="M487" s="10"/>
      <c r="N487" s="10"/>
      <c r="O487" s="10"/>
      <c r="P487" s="10"/>
      <c r="Q487" s="10"/>
      <c r="R487" s="10"/>
    </row>
    <row r="488" spans="2:18" x14ac:dyDescent="0.2">
      <c r="B488" s="138"/>
      <c r="C488" s="234" t="s">
        <v>418</v>
      </c>
      <c r="D488" s="10"/>
      <c r="E488" s="10"/>
      <c r="F488" s="10"/>
      <c r="G488" s="10"/>
      <c r="H488" s="10"/>
      <c r="I488" s="10"/>
      <c r="J488" s="10"/>
      <c r="K488" s="10"/>
      <c r="L488" s="10"/>
      <c r="M488" s="10"/>
      <c r="N488" s="10"/>
      <c r="O488" s="10"/>
      <c r="P488" s="10"/>
      <c r="Q488" s="10"/>
      <c r="R488" s="10"/>
    </row>
    <row r="489" spans="2:18" x14ac:dyDescent="0.2">
      <c r="B489" s="138"/>
      <c r="C489" s="234" t="s">
        <v>419</v>
      </c>
      <c r="D489" s="10" t="s">
        <v>864</v>
      </c>
      <c r="E489" s="10" t="s">
        <v>864</v>
      </c>
      <c r="F489" s="10" t="s">
        <v>864</v>
      </c>
      <c r="G489" s="10" t="s">
        <v>864</v>
      </c>
      <c r="H489" s="10" t="s">
        <v>864</v>
      </c>
      <c r="I489" s="10" t="s">
        <v>864</v>
      </c>
      <c r="J489" s="10"/>
      <c r="K489" s="10"/>
      <c r="L489" s="10"/>
      <c r="M489" s="10"/>
      <c r="N489" s="10"/>
      <c r="O489" s="10"/>
      <c r="P489" s="10"/>
      <c r="Q489" s="10"/>
      <c r="R489" s="10"/>
    </row>
    <row r="490" spans="2:18" ht="1.5" customHeight="1" thickBot="1" x14ac:dyDescent="0.25">
      <c r="D490" s="137" t="str">
        <f>IF(COUNTIF(D487:D489,"A")&gt;=1,"C",IF(COUNTIF(D487:D489,"A")&gt;0,"P"," "))</f>
        <v>C</v>
      </c>
      <c r="E490" s="137" t="str">
        <f t="shared" ref="E490:R490" si="124">IF(COUNTIF(E487:E489,"A")&gt;=1,"C",IF(COUNTIF(E487:E489,"A")&gt;0,"P"," "))</f>
        <v>C</v>
      </c>
      <c r="F490" s="137" t="str">
        <f t="shared" si="124"/>
        <v>C</v>
      </c>
      <c r="G490" s="137" t="str">
        <f t="shared" si="124"/>
        <v>C</v>
      </c>
      <c r="H490" s="137" t="str">
        <f t="shared" si="124"/>
        <v>C</v>
      </c>
      <c r="I490" s="137" t="str">
        <f t="shared" si="124"/>
        <v>C</v>
      </c>
      <c r="J490" s="137" t="str">
        <f t="shared" si="124"/>
        <v xml:space="preserve"> </v>
      </c>
      <c r="K490" s="137" t="str">
        <f t="shared" si="124"/>
        <v xml:space="preserve"> </v>
      </c>
      <c r="L490" s="137" t="str">
        <f t="shared" si="124"/>
        <v xml:space="preserve"> </v>
      </c>
      <c r="M490" s="137" t="str">
        <f t="shared" si="124"/>
        <v xml:space="preserve"> </v>
      </c>
      <c r="N490" s="137" t="str">
        <f t="shared" si="124"/>
        <v xml:space="preserve"> </v>
      </c>
      <c r="O490" s="137" t="str">
        <f t="shared" si="124"/>
        <v xml:space="preserve"> </v>
      </c>
      <c r="P490" s="137" t="str">
        <f t="shared" si="124"/>
        <v xml:space="preserve"> </v>
      </c>
      <c r="Q490" s="137" t="str">
        <f t="shared" si="124"/>
        <v xml:space="preserve"> </v>
      </c>
      <c r="R490" s="137" t="str">
        <f t="shared" si="124"/>
        <v xml:space="preserve"> </v>
      </c>
    </row>
    <row r="491" spans="2:18" ht="13.5" thickBot="1" x14ac:dyDescent="0.25">
      <c r="C491" s="83" t="s">
        <v>31</v>
      </c>
      <c r="D491" s="104" t="str">
        <f>IF(COUNTIF(D474:D490,"C")&gt;4,"C",IF(COUNTIF(D474:D490,"C")&gt;0,"P"," "))</f>
        <v>C</v>
      </c>
      <c r="E491" s="104" t="str">
        <f t="shared" ref="E491:R491" si="125">IF(COUNTIF(E474:E490,"C")&gt;4,"C",IF(COUNTIF(E474:E490,"C")&gt;0,"P"," "))</f>
        <v>C</v>
      </c>
      <c r="F491" s="104" t="str">
        <f t="shared" si="125"/>
        <v>C</v>
      </c>
      <c r="G491" s="104" t="str">
        <f t="shared" si="125"/>
        <v>C</v>
      </c>
      <c r="H491" s="104" t="str">
        <f t="shared" si="125"/>
        <v>C</v>
      </c>
      <c r="I491" s="104" t="str">
        <f t="shared" si="125"/>
        <v>C</v>
      </c>
      <c r="J491" s="104" t="str">
        <f t="shared" si="125"/>
        <v xml:space="preserve"> </v>
      </c>
      <c r="K491" s="104" t="str">
        <f t="shared" si="125"/>
        <v xml:space="preserve"> </v>
      </c>
      <c r="L491" s="104" t="str">
        <f t="shared" si="125"/>
        <v xml:space="preserve"> </v>
      </c>
      <c r="M491" s="104" t="str">
        <f t="shared" si="125"/>
        <v xml:space="preserve"> </v>
      </c>
      <c r="N491" s="104" t="str">
        <f t="shared" si="125"/>
        <v xml:space="preserve"> </v>
      </c>
      <c r="O491" s="104" t="str">
        <f t="shared" si="125"/>
        <v xml:space="preserve"> </v>
      </c>
      <c r="P491" s="104" t="str">
        <f t="shared" si="125"/>
        <v xml:space="preserve"> </v>
      </c>
      <c r="Q491" s="104" t="str">
        <f t="shared" si="125"/>
        <v xml:space="preserve"> </v>
      </c>
      <c r="R491" s="104" t="str">
        <f t="shared" si="125"/>
        <v xml:space="preserve"> </v>
      </c>
    </row>
    <row r="492" spans="2:18" ht="15" x14ac:dyDescent="0.25">
      <c r="B492" s="135" t="s">
        <v>287</v>
      </c>
    </row>
    <row r="493" spans="2:18" x14ac:dyDescent="0.2">
      <c r="B493" s="3">
        <v>1</v>
      </c>
      <c r="C493" s="410" t="s">
        <v>420</v>
      </c>
    </row>
    <row r="494" spans="2:18" x14ac:dyDescent="0.2">
      <c r="B494" s="136"/>
      <c r="C494" s="234" t="s">
        <v>421</v>
      </c>
      <c r="D494" s="10"/>
      <c r="E494" s="10"/>
      <c r="F494" s="10"/>
      <c r="G494" s="10"/>
      <c r="H494" s="10"/>
      <c r="I494" s="10"/>
      <c r="J494" s="10"/>
      <c r="K494" s="10"/>
      <c r="L494" s="10"/>
      <c r="M494" s="10"/>
      <c r="N494" s="10"/>
      <c r="O494" s="10"/>
      <c r="P494" s="10"/>
      <c r="Q494" s="10"/>
      <c r="R494" s="10"/>
    </row>
    <row r="495" spans="2:18" x14ac:dyDescent="0.2">
      <c r="B495" s="136"/>
      <c r="C495" s="234" t="s">
        <v>422</v>
      </c>
      <c r="D495" s="10"/>
      <c r="E495" s="10"/>
      <c r="F495" s="10"/>
      <c r="G495" s="10"/>
      <c r="H495" s="10"/>
      <c r="I495" s="10"/>
      <c r="J495" s="10"/>
      <c r="K495" s="10"/>
      <c r="L495" s="10"/>
      <c r="M495" s="10"/>
      <c r="N495" s="10"/>
      <c r="O495" s="10"/>
      <c r="P495" s="10"/>
      <c r="Q495" s="10"/>
      <c r="R495" s="10"/>
    </row>
    <row r="496" spans="2:18" x14ac:dyDescent="0.2">
      <c r="B496" s="136"/>
      <c r="C496" s="234" t="s">
        <v>423</v>
      </c>
      <c r="D496" s="10"/>
      <c r="E496" s="10"/>
      <c r="F496" s="10"/>
      <c r="G496" s="10"/>
      <c r="H496" s="10"/>
      <c r="I496" s="10"/>
      <c r="J496" s="10"/>
      <c r="K496" s="10"/>
      <c r="L496" s="10"/>
      <c r="M496" s="10"/>
      <c r="N496" s="10"/>
      <c r="O496" s="10"/>
      <c r="P496" s="10"/>
      <c r="Q496" s="10"/>
      <c r="R496" s="10"/>
    </row>
    <row r="497" spans="2:18" x14ac:dyDescent="0.2">
      <c r="B497" s="3">
        <v>2</v>
      </c>
      <c r="C497" s="394" t="s">
        <v>424</v>
      </c>
      <c r="D497" s="137" t="str">
        <f>IF(COUNTIF(D494:D496,"A")&gt;=1,"C",IF(COUNTIF(D494:D496,"A")&gt;0,"P"," "))</f>
        <v xml:space="preserve"> </v>
      </c>
      <c r="E497" s="137" t="str">
        <f t="shared" ref="E497:R497" si="126">IF(COUNTIF(E494:E496,"A")&gt;=1,"C",IF(COUNTIF(E494:E496,"A")&gt;0,"P"," "))</f>
        <v xml:space="preserve"> </v>
      </c>
      <c r="F497" s="137" t="str">
        <f t="shared" si="126"/>
        <v xml:space="preserve"> </v>
      </c>
      <c r="G497" s="137" t="str">
        <f t="shared" si="126"/>
        <v xml:space="preserve"> </v>
      </c>
      <c r="H497" s="137" t="str">
        <f t="shared" si="126"/>
        <v xml:space="preserve"> </v>
      </c>
      <c r="I497" s="137" t="str">
        <f t="shared" si="126"/>
        <v xml:space="preserve"> </v>
      </c>
      <c r="J497" s="137" t="str">
        <f t="shared" si="126"/>
        <v xml:space="preserve"> </v>
      </c>
      <c r="K497" s="137" t="str">
        <f t="shared" si="126"/>
        <v xml:space="preserve"> </v>
      </c>
      <c r="L497" s="137" t="str">
        <f t="shared" si="126"/>
        <v xml:space="preserve"> </v>
      </c>
      <c r="M497" s="137" t="str">
        <f t="shared" si="126"/>
        <v xml:space="preserve"> </v>
      </c>
      <c r="N497" s="137" t="str">
        <f t="shared" si="126"/>
        <v xml:space="preserve"> </v>
      </c>
      <c r="O497" s="137" t="str">
        <f t="shared" si="126"/>
        <v xml:space="preserve"> </v>
      </c>
      <c r="P497" s="137" t="str">
        <f t="shared" si="126"/>
        <v xml:space="preserve"> </v>
      </c>
      <c r="Q497" s="137" t="str">
        <f t="shared" si="126"/>
        <v xml:space="preserve"> </v>
      </c>
      <c r="R497" s="137" t="str">
        <f t="shared" si="126"/>
        <v xml:space="preserve"> </v>
      </c>
    </row>
    <row r="498" spans="2:18" x14ac:dyDescent="0.2">
      <c r="B498" s="138"/>
      <c r="C498" s="234" t="s">
        <v>425</v>
      </c>
      <c r="D498" s="10"/>
      <c r="E498" s="10"/>
      <c r="F498" s="10"/>
      <c r="G498" s="10"/>
      <c r="H498" s="10"/>
      <c r="I498" s="10"/>
      <c r="J498" s="10"/>
      <c r="K498" s="10"/>
      <c r="L498" s="10"/>
      <c r="M498" s="10"/>
      <c r="N498" s="10"/>
      <c r="O498" s="10"/>
      <c r="P498" s="10"/>
      <c r="Q498" s="10"/>
      <c r="R498" s="10"/>
    </row>
    <row r="499" spans="2:18" x14ac:dyDescent="0.2">
      <c r="B499" s="138"/>
      <c r="C499" s="234" t="s">
        <v>426</v>
      </c>
      <c r="D499" s="10"/>
      <c r="E499" s="10"/>
      <c r="F499" s="10"/>
      <c r="G499" s="10"/>
      <c r="H499" s="10"/>
      <c r="I499" s="10"/>
      <c r="J499" s="10"/>
      <c r="K499" s="10"/>
      <c r="L499" s="10"/>
      <c r="M499" s="10"/>
      <c r="N499" s="10"/>
      <c r="O499" s="10"/>
      <c r="P499" s="10"/>
      <c r="Q499" s="10"/>
      <c r="R499" s="10"/>
    </row>
    <row r="500" spans="2:18" x14ac:dyDescent="0.2">
      <c r="B500" s="138"/>
      <c r="C500" s="234" t="s">
        <v>427</v>
      </c>
      <c r="D500" s="10"/>
      <c r="E500" s="10"/>
      <c r="F500" s="10"/>
      <c r="G500" s="10"/>
      <c r="H500" s="10"/>
      <c r="I500" s="10"/>
      <c r="J500" s="10"/>
      <c r="K500" s="10"/>
      <c r="L500" s="10"/>
      <c r="M500" s="10"/>
      <c r="N500" s="10"/>
      <c r="O500" s="10"/>
      <c r="P500" s="10"/>
      <c r="Q500" s="10"/>
      <c r="R500" s="10"/>
    </row>
    <row r="501" spans="2:18" x14ac:dyDescent="0.2">
      <c r="B501" s="3">
        <v>3</v>
      </c>
      <c r="C501" s="394" t="s">
        <v>428</v>
      </c>
      <c r="D501" s="137" t="str">
        <f>IF(COUNTIF(D498:D500,"A")&gt;=1,"C",IF(COUNTIF(D498:D500,"A")&gt;0,"P"," "))</f>
        <v xml:space="preserve"> </v>
      </c>
      <c r="E501" s="137" t="str">
        <f t="shared" ref="E501:R501" si="127">IF(COUNTIF(E498:E500,"A")&gt;=1,"C",IF(COUNTIF(E498:E500,"A")&gt;0,"P"," "))</f>
        <v xml:space="preserve"> </v>
      </c>
      <c r="F501" s="137" t="str">
        <f t="shared" si="127"/>
        <v xml:space="preserve"> </v>
      </c>
      <c r="G501" s="137" t="str">
        <f t="shared" si="127"/>
        <v xml:space="preserve"> </v>
      </c>
      <c r="H501" s="137" t="str">
        <f t="shared" si="127"/>
        <v xml:space="preserve"> </v>
      </c>
      <c r="I501" s="137" t="str">
        <f t="shared" si="127"/>
        <v xml:space="preserve"> </v>
      </c>
      <c r="J501" s="137" t="str">
        <f t="shared" si="127"/>
        <v xml:space="preserve"> </v>
      </c>
      <c r="K501" s="137" t="str">
        <f t="shared" si="127"/>
        <v xml:space="preserve"> </v>
      </c>
      <c r="L501" s="137" t="str">
        <f t="shared" si="127"/>
        <v xml:space="preserve"> </v>
      </c>
      <c r="M501" s="137" t="str">
        <f t="shared" si="127"/>
        <v xml:space="preserve"> </v>
      </c>
      <c r="N501" s="137" t="str">
        <f t="shared" si="127"/>
        <v xml:space="preserve"> </v>
      </c>
      <c r="O501" s="137" t="str">
        <f t="shared" si="127"/>
        <v xml:space="preserve"> </v>
      </c>
      <c r="P501" s="137" t="str">
        <f t="shared" si="127"/>
        <v xml:space="preserve"> </v>
      </c>
      <c r="Q501" s="137" t="str">
        <f t="shared" si="127"/>
        <v xml:space="preserve"> </v>
      </c>
      <c r="R501" s="137" t="str">
        <f t="shared" si="127"/>
        <v xml:space="preserve"> </v>
      </c>
    </row>
    <row r="502" spans="2:18" x14ac:dyDescent="0.2">
      <c r="B502" s="138"/>
      <c r="C502" s="234" t="s">
        <v>429</v>
      </c>
      <c r="D502" s="10"/>
      <c r="E502" s="10"/>
      <c r="F502" s="10"/>
      <c r="G502" s="10"/>
      <c r="H502" s="10"/>
      <c r="I502" s="10"/>
      <c r="J502" s="10"/>
      <c r="K502" s="10"/>
      <c r="L502" s="10"/>
      <c r="M502" s="10"/>
      <c r="N502" s="10"/>
      <c r="O502" s="10"/>
      <c r="P502" s="10"/>
      <c r="Q502" s="10"/>
      <c r="R502" s="10"/>
    </row>
    <row r="503" spans="2:18" x14ac:dyDescent="0.2">
      <c r="B503" s="138"/>
      <c r="C503" s="234" t="s">
        <v>430</v>
      </c>
      <c r="D503" s="10"/>
      <c r="E503" s="10"/>
      <c r="F503" s="10"/>
      <c r="G503" s="10"/>
      <c r="H503" s="10"/>
      <c r="I503" s="10"/>
      <c r="J503" s="10"/>
      <c r="K503" s="10"/>
      <c r="L503" s="10"/>
      <c r="M503" s="10"/>
      <c r="N503" s="10"/>
      <c r="O503" s="10"/>
      <c r="P503" s="10"/>
      <c r="Q503" s="10"/>
      <c r="R503" s="10"/>
    </row>
    <row r="504" spans="2:18" x14ac:dyDescent="0.2">
      <c r="B504" s="138"/>
      <c r="C504" s="234" t="s">
        <v>431</v>
      </c>
      <c r="D504" s="10"/>
      <c r="E504" s="10"/>
      <c r="F504" s="10"/>
      <c r="G504" s="10"/>
      <c r="H504" s="10"/>
      <c r="I504" s="10"/>
      <c r="J504" s="10"/>
      <c r="K504" s="10"/>
      <c r="L504" s="10"/>
      <c r="M504" s="10"/>
      <c r="N504" s="10"/>
      <c r="O504" s="10"/>
      <c r="P504" s="10"/>
      <c r="Q504" s="10"/>
      <c r="R504" s="10"/>
    </row>
    <row r="505" spans="2:18" x14ac:dyDescent="0.2">
      <c r="B505" s="3">
        <v>4</v>
      </c>
      <c r="C505" s="394" t="s">
        <v>432</v>
      </c>
      <c r="D505" s="137" t="str">
        <f>IF(COUNTIF(D502:D504,"A")&gt;=1,"C",IF(COUNTIF(D502:D504,"A")&gt;0,"P"," "))</f>
        <v xml:space="preserve"> </v>
      </c>
      <c r="E505" s="137" t="str">
        <f t="shared" ref="E505:R505" si="128">IF(COUNTIF(E502:E504,"A")&gt;=1,"C",IF(COUNTIF(E502:E504,"A")&gt;0,"P"," "))</f>
        <v xml:space="preserve"> </v>
      </c>
      <c r="F505" s="137" t="str">
        <f t="shared" si="128"/>
        <v xml:space="preserve"> </v>
      </c>
      <c r="G505" s="137" t="str">
        <f t="shared" si="128"/>
        <v xml:space="preserve"> </v>
      </c>
      <c r="H505" s="137" t="str">
        <f t="shared" si="128"/>
        <v xml:space="preserve"> </v>
      </c>
      <c r="I505" s="137" t="str">
        <f t="shared" si="128"/>
        <v xml:space="preserve"> </v>
      </c>
      <c r="J505" s="137" t="str">
        <f t="shared" si="128"/>
        <v xml:space="preserve"> </v>
      </c>
      <c r="K505" s="137" t="str">
        <f t="shared" si="128"/>
        <v xml:space="preserve"> </v>
      </c>
      <c r="L505" s="137" t="str">
        <f t="shared" si="128"/>
        <v xml:space="preserve"> </v>
      </c>
      <c r="M505" s="137" t="str">
        <f t="shared" si="128"/>
        <v xml:space="preserve"> </v>
      </c>
      <c r="N505" s="137" t="str">
        <f t="shared" si="128"/>
        <v xml:space="preserve"> </v>
      </c>
      <c r="O505" s="137" t="str">
        <f t="shared" si="128"/>
        <v xml:space="preserve"> </v>
      </c>
      <c r="P505" s="137" t="str">
        <f t="shared" si="128"/>
        <v xml:space="preserve"> </v>
      </c>
      <c r="Q505" s="137" t="str">
        <f t="shared" si="128"/>
        <v xml:space="preserve"> </v>
      </c>
      <c r="R505" s="137" t="str">
        <f t="shared" si="128"/>
        <v xml:space="preserve"> </v>
      </c>
    </row>
    <row r="506" spans="2:18" x14ac:dyDescent="0.2">
      <c r="B506" s="138"/>
      <c r="C506" s="234" t="s">
        <v>433</v>
      </c>
      <c r="D506" s="10"/>
      <c r="E506" s="10"/>
      <c r="F506" s="10"/>
      <c r="G506" s="10"/>
      <c r="H506" s="10"/>
      <c r="I506" s="10"/>
      <c r="J506" s="10"/>
      <c r="K506" s="10"/>
      <c r="L506" s="10"/>
      <c r="M506" s="10"/>
      <c r="N506" s="10"/>
      <c r="O506" s="10"/>
      <c r="P506" s="10"/>
      <c r="Q506" s="10"/>
      <c r="R506" s="10"/>
    </row>
    <row r="507" spans="2:18" x14ac:dyDescent="0.2">
      <c r="B507" s="138"/>
      <c r="C507" s="234" t="s">
        <v>434</v>
      </c>
      <c r="D507" s="10"/>
      <c r="E507" s="10"/>
      <c r="F507" s="10"/>
      <c r="G507" s="10"/>
      <c r="H507" s="10"/>
      <c r="I507" s="10"/>
      <c r="J507" s="10"/>
      <c r="K507" s="10"/>
      <c r="L507" s="10"/>
      <c r="M507" s="10"/>
      <c r="N507" s="10"/>
      <c r="O507" s="10"/>
      <c r="P507" s="10"/>
      <c r="Q507" s="10"/>
      <c r="R507" s="10"/>
    </row>
    <row r="508" spans="2:18" x14ac:dyDescent="0.2">
      <c r="B508" s="138"/>
      <c r="C508" s="234" t="s">
        <v>435</v>
      </c>
      <c r="D508" s="10"/>
      <c r="E508" s="10"/>
      <c r="F508" s="10"/>
      <c r="G508" s="10"/>
      <c r="H508" s="10"/>
      <c r="I508" s="10"/>
      <c r="J508" s="10"/>
      <c r="K508" s="10"/>
      <c r="L508" s="10"/>
      <c r="M508" s="10"/>
      <c r="N508" s="10"/>
      <c r="O508" s="10"/>
      <c r="P508" s="10"/>
      <c r="Q508" s="10"/>
      <c r="R508" s="10"/>
    </row>
    <row r="509" spans="2:18" x14ac:dyDescent="0.2">
      <c r="B509" s="3">
        <v>5</v>
      </c>
      <c r="C509" s="394" t="s">
        <v>436</v>
      </c>
      <c r="D509" s="137" t="str">
        <f>IF(COUNTIF(D506:D508,"A")&gt;=1,"C",IF(COUNTIF(D506:D508,"A")&gt;0,"P"," "))</f>
        <v xml:space="preserve"> </v>
      </c>
      <c r="E509" s="137" t="str">
        <f t="shared" ref="E509:R509" si="129">IF(COUNTIF(E506:E508,"A")&gt;=1,"C",IF(COUNTIF(E506:E508,"A")&gt;0,"P"," "))</f>
        <v xml:space="preserve"> </v>
      </c>
      <c r="F509" s="137" t="str">
        <f t="shared" si="129"/>
        <v xml:space="preserve"> </v>
      </c>
      <c r="G509" s="137" t="str">
        <f t="shared" si="129"/>
        <v xml:space="preserve"> </v>
      </c>
      <c r="H509" s="137" t="str">
        <f t="shared" si="129"/>
        <v xml:space="preserve"> </v>
      </c>
      <c r="I509" s="137" t="str">
        <f t="shared" si="129"/>
        <v xml:space="preserve"> </v>
      </c>
      <c r="J509" s="137" t="str">
        <f t="shared" si="129"/>
        <v xml:space="preserve"> </v>
      </c>
      <c r="K509" s="137" t="str">
        <f t="shared" si="129"/>
        <v xml:space="preserve"> </v>
      </c>
      <c r="L509" s="137" t="str">
        <f t="shared" si="129"/>
        <v xml:space="preserve"> </v>
      </c>
      <c r="M509" s="137" t="str">
        <f t="shared" si="129"/>
        <v xml:space="preserve"> </v>
      </c>
      <c r="N509" s="137" t="str">
        <f t="shared" si="129"/>
        <v xml:space="preserve"> </v>
      </c>
      <c r="O509" s="137" t="str">
        <f t="shared" si="129"/>
        <v xml:space="preserve"> </v>
      </c>
      <c r="P509" s="137" t="str">
        <f t="shared" si="129"/>
        <v xml:space="preserve"> </v>
      </c>
      <c r="Q509" s="137" t="str">
        <f t="shared" si="129"/>
        <v xml:space="preserve"> </v>
      </c>
      <c r="R509" s="137" t="str">
        <f t="shared" si="129"/>
        <v xml:space="preserve"> </v>
      </c>
    </row>
    <row r="510" spans="2:18" x14ac:dyDescent="0.2">
      <c r="B510" s="138"/>
      <c r="C510" s="234" t="s">
        <v>437</v>
      </c>
      <c r="D510" s="10"/>
      <c r="E510" s="10"/>
      <c r="F510" s="10"/>
      <c r="G510" s="10"/>
      <c r="H510" s="10"/>
      <c r="I510" s="10"/>
      <c r="J510" s="10"/>
      <c r="K510" s="10"/>
      <c r="L510" s="10"/>
      <c r="M510" s="10"/>
      <c r="N510" s="10"/>
      <c r="O510" s="10"/>
      <c r="P510" s="10"/>
      <c r="Q510" s="10"/>
      <c r="R510" s="10"/>
    </row>
    <row r="511" spans="2:18" x14ac:dyDescent="0.2">
      <c r="B511" s="138"/>
      <c r="C511" s="234" t="s">
        <v>438</v>
      </c>
      <c r="D511" s="10"/>
      <c r="E511" s="10"/>
      <c r="F511" s="10"/>
      <c r="G511" s="10"/>
      <c r="H511" s="10"/>
      <c r="I511" s="10"/>
      <c r="J511" s="10"/>
      <c r="K511" s="10"/>
      <c r="L511" s="10"/>
      <c r="M511" s="10"/>
      <c r="N511" s="10"/>
      <c r="O511" s="10"/>
      <c r="P511" s="10"/>
      <c r="Q511" s="10"/>
      <c r="R511" s="10"/>
    </row>
    <row r="512" spans="2:18" x14ac:dyDescent="0.2">
      <c r="B512" s="138"/>
      <c r="C512" s="234" t="s">
        <v>439</v>
      </c>
      <c r="D512" s="10"/>
      <c r="E512" s="10"/>
      <c r="F512" s="10"/>
      <c r="G512" s="10"/>
      <c r="H512" s="10"/>
      <c r="I512" s="10"/>
      <c r="J512" s="10"/>
      <c r="K512" s="10"/>
      <c r="L512" s="10"/>
      <c r="M512" s="10"/>
      <c r="N512" s="10"/>
      <c r="O512" s="10"/>
      <c r="P512" s="10"/>
      <c r="Q512" s="10"/>
      <c r="R512" s="10"/>
    </row>
    <row r="513" spans="1:18" ht="1.5" customHeight="1" thickBot="1" x14ac:dyDescent="0.25">
      <c r="D513" s="137" t="str">
        <f>IF(COUNTIF(D510:D512,"A")&gt;=1,"C",IF(COUNTIF(D510:D512,"A")&gt;0,"P"," "))</f>
        <v xml:space="preserve"> </v>
      </c>
      <c r="E513" s="137" t="str">
        <f t="shared" ref="E513:R513" si="130">IF(COUNTIF(E510:E512,"A")&gt;=1,"C",IF(COUNTIF(E510:E512,"A")&gt;0,"P"," "))</f>
        <v xml:space="preserve"> </v>
      </c>
      <c r="F513" s="137" t="str">
        <f t="shared" si="130"/>
        <v xml:space="preserve"> </v>
      </c>
      <c r="G513" s="137" t="str">
        <f t="shared" si="130"/>
        <v xml:space="preserve"> </v>
      </c>
      <c r="H513" s="137" t="str">
        <f t="shared" si="130"/>
        <v xml:space="preserve"> </v>
      </c>
      <c r="I513" s="137" t="str">
        <f t="shared" si="130"/>
        <v xml:space="preserve"> </v>
      </c>
      <c r="J513" s="137" t="str">
        <f t="shared" si="130"/>
        <v xml:space="preserve"> </v>
      </c>
      <c r="K513" s="137" t="str">
        <f t="shared" si="130"/>
        <v xml:space="preserve"> </v>
      </c>
      <c r="L513" s="137" t="str">
        <f t="shared" si="130"/>
        <v xml:space="preserve"> </v>
      </c>
      <c r="M513" s="137" t="str">
        <f t="shared" si="130"/>
        <v xml:space="preserve"> </v>
      </c>
      <c r="N513" s="137" t="str">
        <f t="shared" si="130"/>
        <v xml:space="preserve"> </v>
      </c>
      <c r="O513" s="137" t="str">
        <f t="shared" si="130"/>
        <v xml:space="preserve"> </v>
      </c>
      <c r="P513" s="137" t="str">
        <f t="shared" si="130"/>
        <v xml:space="preserve"> </v>
      </c>
      <c r="Q513" s="137" t="str">
        <f t="shared" si="130"/>
        <v xml:space="preserve"> </v>
      </c>
      <c r="R513" s="137" t="str">
        <f t="shared" si="130"/>
        <v xml:space="preserve"> </v>
      </c>
    </row>
    <row r="514" spans="1:18" ht="13.5" thickBot="1" x14ac:dyDescent="0.25">
      <c r="C514" s="83" t="s">
        <v>31</v>
      </c>
      <c r="D514" s="104" t="str">
        <f>IF(COUNTIF(D497:D513,"C")&gt;4,"C",IF(COUNTIF(D497:D513,"C")&gt;0,"P"," "))</f>
        <v xml:space="preserve"> </v>
      </c>
      <c r="E514" s="104" t="str">
        <f t="shared" ref="E514:R514" si="131">IF(COUNTIF(E497:E513,"C")&gt;4,"C",IF(COUNTIF(E497:E513,"C")&gt;0,"P"," "))</f>
        <v xml:space="preserve"> </v>
      </c>
      <c r="F514" s="104" t="str">
        <f t="shared" si="131"/>
        <v xml:space="preserve"> </v>
      </c>
      <c r="G514" s="104" t="str">
        <f t="shared" si="131"/>
        <v xml:space="preserve"> </v>
      </c>
      <c r="H514" s="104" t="str">
        <f t="shared" si="131"/>
        <v xml:space="preserve"> </v>
      </c>
      <c r="I514" s="104" t="str">
        <f t="shared" si="131"/>
        <v xml:space="preserve"> </v>
      </c>
      <c r="J514" s="104" t="str">
        <f t="shared" si="131"/>
        <v xml:space="preserve"> </v>
      </c>
      <c r="K514" s="104" t="str">
        <f t="shared" si="131"/>
        <v xml:space="preserve"> </v>
      </c>
      <c r="L514" s="104" t="str">
        <f t="shared" si="131"/>
        <v xml:space="preserve"> </v>
      </c>
      <c r="M514" s="104" t="str">
        <f t="shared" si="131"/>
        <v xml:space="preserve"> </v>
      </c>
      <c r="N514" s="104" t="str">
        <f t="shared" si="131"/>
        <v xml:space="preserve"> </v>
      </c>
      <c r="O514" s="104" t="str">
        <f t="shared" si="131"/>
        <v xml:space="preserve"> </v>
      </c>
      <c r="P514" s="104" t="str">
        <f t="shared" si="131"/>
        <v xml:space="preserve"> </v>
      </c>
      <c r="Q514" s="104" t="str">
        <f t="shared" si="131"/>
        <v xml:space="preserve"> </v>
      </c>
      <c r="R514" s="104" t="str">
        <f t="shared" si="131"/>
        <v xml:space="preserve"> </v>
      </c>
    </row>
    <row r="515" spans="1:18" ht="18" x14ac:dyDescent="0.2">
      <c r="A515" s="529" t="s">
        <v>112</v>
      </c>
      <c r="B515" s="530"/>
      <c r="C515" s="530"/>
      <c r="D515" s="530"/>
      <c r="E515" s="530"/>
      <c r="F515" s="530"/>
      <c r="G515" s="530"/>
      <c r="H515" s="530"/>
      <c r="I515" s="530"/>
      <c r="J515" s="530"/>
      <c r="K515" s="530"/>
      <c r="L515" s="530"/>
      <c r="M515" s="530"/>
      <c r="N515" s="530"/>
      <c r="O515" s="530"/>
      <c r="P515" s="530"/>
      <c r="Q515" s="530"/>
      <c r="R515" s="530"/>
    </row>
    <row r="516" spans="1:18" ht="15" x14ac:dyDescent="0.25">
      <c r="B516" s="135" t="s">
        <v>288</v>
      </c>
    </row>
    <row r="517" spans="1:18" x14ac:dyDescent="0.2">
      <c r="B517" s="3">
        <v>1</v>
      </c>
      <c r="C517" s="404" t="s">
        <v>440</v>
      </c>
    </row>
    <row r="518" spans="1:18" x14ac:dyDescent="0.2">
      <c r="B518" s="136"/>
      <c r="C518" s="234" t="s">
        <v>441</v>
      </c>
      <c r="D518" s="10"/>
      <c r="E518" s="10"/>
      <c r="F518" s="10"/>
      <c r="G518" s="10"/>
      <c r="H518" s="10"/>
      <c r="I518" s="10"/>
      <c r="J518" s="10"/>
      <c r="K518" s="10"/>
      <c r="L518" s="10"/>
      <c r="M518" s="10"/>
      <c r="N518" s="10"/>
      <c r="O518" s="10"/>
      <c r="P518" s="10"/>
      <c r="Q518" s="10"/>
      <c r="R518" s="10"/>
    </row>
    <row r="519" spans="1:18" x14ac:dyDescent="0.2">
      <c r="B519" s="136"/>
      <c r="C519" s="234" t="s">
        <v>447</v>
      </c>
      <c r="D519" s="10"/>
      <c r="E519" s="10"/>
      <c r="F519" s="10"/>
      <c r="G519" s="10"/>
      <c r="H519" s="10"/>
      <c r="I519" s="10"/>
      <c r="J519" s="10"/>
      <c r="K519" s="10"/>
      <c r="L519" s="10"/>
      <c r="M519" s="10"/>
      <c r="N519" s="10"/>
      <c r="O519" s="10"/>
      <c r="P519" s="10"/>
      <c r="Q519" s="10"/>
      <c r="R519" s="10"/>
    </row>
    <row r="520" spans="1:18" x14ac:dyDescent="0.2">
      <c r="B520" s="136"/>
      <c r="C520" s="234" t="s">
        <v>442</v>
      </c>
      <c r="D520" s="10"/>
      <c r="E520" s="10"/>
      <c r="F520" s="10"/>
      <c r="G520" s="10"/>
      <c r="H520" s="10"/>
      <c r="I520" s="10"/>
      <c r="J520" s="10"/>
      <c r="K520" s="10"/>
      <c r="L520" s="10"/>
      <c r="M520" s="10"/>
      <c r="N520" s="10"/>
      <c r="O520" s="10"/>
      <c r="P520" s="10"/>
      <c r="Q520" s="10"/>
      <c r="R520" s="10"/>
    </row>
    <row r="521" spans="1:18" x14ac:dyDescent="0.2">
      <c r="B521" s="3">
        <v>2</v>
      </c>
      <c r="C521" s="394" t="s">
        <v>443</v>
      </c>
      <c r="D521" s="137" t="str">
        <f>IF(COUNTIF(D518:D520,"A")&gt;=1,"C",IF(COUNTIF(D518:D520,"A")&gt;0,"P"," "))</f>
        <v xml:space="preserve"> </v>
      </c>
      <c r="E521" s="137" t="str">
        <f t="shared" ref="E521:R521" si="132">IF(COUNTIF(E518:E520,"A")&gt;=1,"C",IF(COUNTIF(E518:E520,"A")&gt;0,"P"," "))</f>
        <v xml:space="preserve"> </v>
      </c>
      <c r="F521" s="137" t="str">
        <f t="shared" si="132"/>
        <v xml:space="preserve"> </v>
      </c>
      <c r="G521" s="137" t="str">
        <f t="shared" si="132"/>
        <v xml:space="preserve"> </v>
      </c>
      <c r="H521" s="137" t="str">
        <f t="shared" si="132"/>
        <v xml:space="preserve"> </v>
      </c>
      <c r="I521" s="137" t="str">
        <f t="shared" si="132"/>
        <v xml:space="preserve"> </v>
      </c>
      <c r="J521" s="137" t="str">
        <f t="shared" si="132"/>
        <v xml:space="preserve"> </v>
      </c>
      <c r="K521" s="137" t="str">
        <f t="shared" si="132"/>
        <v xml:space="preserve"> </v>
      </c>
      <c r="L521" s="137" t="str">
        <f t="shared" si="132"/>
        <v xml:space="preserve"> </v>
      </c>
      <c r="M521" s="137" t="str">
        <f t="shared" si="132"/>
        <v xml:space="preserve"> </v>
      </c>
      <c r="N521" s="137" t="str">
        <f t="shared" si="132"/>
        <v xml:space="preserve"> </v>
      </c>
      <c r="O521" s="137" t="str">
        <f t="shared" si="132"/>
        <v xml:space="preserve"> </v>
      </c>
      <c r="P521" s="137" t="str">
        <f t="shared" si="132"/>
        <v xml:space="preserve"> </v>
      </c>
      <c r="Q521" s="137" t="str">
        <f t="shared" si="132"/>
        <v xml:space="preserve"> </v>
      </c>
      <c r="R521" s="137" t="str">
        <f t="shared" si="132"/>
        <v xml:space="preserve"> </v>
      </c>
    </row>
    <row r="522" spans="1:18" x14ac:dyDescent="0.2">
      <c r="B522" s="138"/>
      <c r="C522" s="234" t="s">
        <v>444</v>
      </c>
      <c r="D522" s="10"/>
      <c r="E522" s="10"/>
      <c r="F522" s="10"/>
      <c r="G522" s="10"/>
      <c r="H522" s="10"/>
      <c r="I522" s="10"/>
      <c r="J522" s="10"/>
      <c r="K522" s="10"/>
      <c r="L522" s="10"/>
      <c r="M522" s="10"/>
      <c r="N522" s="10"/>
      <c r="O522" s="10"/>
      <c r="P522" s="10"/>
      <c r="Q522" s="10"/>
      <c r="R522" s="10"/>
    </row>
    <row r="523" spans="1:18" x14ac:dyDescent="0.2">
      <c r="B523" s="138"/>
      <c r="C523" s="234" t="s">
        <v>445</v>
      </c>
      <c r="D523" s="10"/>
      <c r="E523" s="10"/>
      <c r="F523" s="10"/>
      <c r="G523" s="10"/>
      <c r="H523" s="10"/>
      <c r="I523" s="10"/>
      <c r="J523" s="10"/>
      <c r="K523" s="10"/>
      <c r="L523" s="10"/>
      <c r="M523" s="10"/>
      <c r="N523" s="10"/>
      <c r="O523" s="10"/>
      <c r="P523" s="10"/>
      <c r="Q523" s="10"/>
      <c r="R523" s="10"/>
    </row>
    <row r="524" spans="1:18" x14ac:dyDescent="0.2">
      <c r="B524" s="138"/>
      <c r="C524" s="234" t="s">
        <v>446</v>
      </c>
      <c r="D524" s="10"/>
      <c r="E524" s="10"/>
      <c r="F524" s="10"/>
      <c r="G524" s="10"/>
      <c r="H524" s="10"/>
      <c r="I524" s="10"/>
      <c r="J524" s="10"/>
      <c r="K524" s="10"/>
      <c r="L524" s="10"/>
      <c r="M524" s="10"/>
      <c r="N524" s="10"/>
      <c r="O524" s="10"/>
      <c r="P524" s="10"/>
      <c r="Q524" s="10"/>
      <c r="R524" s="10"/>
    </row>
    <row r="525" spans="1:18" x14ac:dyDescent="0.2">
      <c r="B525" s="3">
        <v>3</v>
      </c>
      <c r="C525" s="413" t="s">
        <v>448</v>
      </c>
      <c r="D525" s="137" t="str">
        <f>IF(COUNTIF(D522:D524,"A")&gt;=1,"C",IF(COUNTIF(D522:D524,"A")&gt;0,"P"," "))</f>
        <v xml:space="preserve"> </v>
      </c>
      <c r="E525" s="137" t="str">
        <f t="shared" ref="E525:R525" si="133">IF(COUNTIF(E522:E524,"A")&gt;=1,"C",IF(COUNTIF(E522:E524,"A")&gt;0,"P"," "))</f>
        <v xml:space="preserve"> </v>
      </c>
      <c r="F525" s="137" t="str">
        <f t="shared" si="133"/>
        <v xml:space="preserve"> </v>
      </c>
      <c r="G525" s="137" t="str">
        <f t="shared" si="133"/>
        <v xml:space="preserve"> </v>
      </c>
      <c r="H525" s="137" t="str">
        <f t="shared" si="133"/>
        <v xml:space="preserve"> </v>
      </c>
      <c r="I525" s="137" t="str">
        <f t="shared" si="133"/>
        <v xml:space="preserve"> </v>
      </c>
      <c r="J525" s="137" t="str">
        <f t="shared" si="133"/>
        <v xml:space="preserve"> </v>
      </c>
      <c r="K525" s="137" t="str">
        <f t="shared" si="133"/>
        <v xml:space="preserve"> </v>
      </c>
      <c r="L525" s="137" t="str">
        <f t="shared" si="133"/>
        <v xml:space="preserve"> </v>
      </c>
      <c r="M525" s="137" t="str">
        <f t="shared" si="133"/>
        <v xml:space="preserve"> </v>
      </c>
      <c r="N525" s="137" t="str">
        <f t="shared" si="133"/>
        <v xml:space="preserve"> </v>
      </c>
      <c r="O525" s="137" t="str">
        <f t="shared" si="133"/>
        <v xml:space="preserve"> </v>
      </c>
      <c r="P525" s="137" t="str">
        <f t="shared" si="133"/>
        <v xml:space="preserve"> </v>
      </c>
      <c r="Q525" s="137" t="str">
        <f t="shared" si="133"/>
        <v xml:space="preserve"> </v>
      </c>
      <c r="R525" s="137" t="str">
        <f t="shared" si="133"/>
        <v xml:space="preserve"> </v>
      </c>
    </row>
    <row r="526" spans="1:18" x14ac:dyDescent="0.2">
      <c r="B526" s="138"/>
      <c r="C526" s="234" t="s">
        <v>449</v>
      </c>
      <c r="D526" s="10"/>
      <c r="E526" s="10"/>
      <c r="F526" s="10"/>
      <c r="G526" s="10"/>
      <c r="H526" s="10"/>
      <c r="I526" s="10"/>
      <c r="J526" s="10"/>
      <c r="K526" s="10"/>
      <c r="L526" s="10"/>
      <c r="M526" s="10"/>
      <c r="N526" s="10"/>
      <c r="O526" s="10"/>
      <c r="P526" s="10"/>
      <c r="Q526" s="10"/>
      <c r="R526" s="10"/>
    </row>
    <row r="527" spans="1:18" x14ac:dyDescent="0.2">
      <c r="B527" s="138"/>
      <c r="C527" s="234" t="s">
        <v>450</v>
      </c>
      <c r="D527" s="10"/>
      <c r="E527" s="10"/>
      <c r="F527" s="10"/>
      <c r="G527" s="10"/>
      <c r="H527" s="10"/>
      <c r="I527" s="10"/>
      <c r="J527" s="10"/>
      <c r="K527" s="10"/>
      <c r="L527" s="10"/>
      <c r="M527" s="10"/>
      <c r="N527" s="10"/>
      <c r="O527" s="10"/>
      <c r="P527" s="10"/>
      <c r="Q527" s="10"/>
      <c r="R527" s="10"/>
    </row>
    <row r="528" spans="1:18" x14ac:dyDescent="0.2">
      <c r="B528" s="138"/>
      <c r="C528" s="234" t="s">
        <v>451</v>
      </c>
      <c r="D528" s="10"/>
      <c r="E528" s="10"/>
      <c r="F528" s="10"/>
      <c r="G528" s="10"/>
      <c r="H528" s="10"/>
      <c r="I528" s="10"/>
      <c r="J528" s="10"/>
      <c r="K528" s="10"/>
      <c r="L528" s="10"/>
      <c r="M528" s="10"/>
      <c r="N528" s="10"/>
      <c r="O528" s="10"/>
      <c r="P528" s="10"/>
      <c r="Q528" s="10"/>
      <c r="R528" s="10"/>
    </row>
    <row r="529" spans="2:18" x14ac:dyDescent="0.2">
      <c r="B529" s="3">
        <v>4</v>
      </c>
      <c r="C529" s="394" t="s">
        <v>452</v>
      </c>
      <c r="D529" s="137" t="str">
        <f>IF(COUNTIF(D526:D528,"A")&gt;=1,"C",IF(COUNTIF(D526:D528,"A")&gt;0,"P"," "))</f>
        <v xml:space="preserve"> </v>
      </c>
      <c r="E529" s="137" t="str">
        <f t="shared" ref="E529:R529" si="134">IF(COUNTIF(E526:E528,"A")&gt;=1,"C",IF(COUNTIF(E526:E528,"A")&gt;0,"P"," "))</f>
        <v xml:space="preserve"> </v>
      </c>
      <c r="F529" s="137" t="str">
        <f t="shared" si="134"/>
        <v xml:space="preserve"> </v>
      </c>
      <c r="G529" s="137" t="str">
        <f t="shared" si="134"/>
        <v xml:space="preserve"> </v>
      </c>
      <c r="H529" s="137" t="str">
        <f t="shared" si="134"/>
        <v xml:space="preserve"> </v>
      </c>
      <c r="I529" s="137" t="str">
        <f t="shared" si="134"/>
        <v xml:space="preserve"> </v>
      </c>
      <c r="J529" s="137" t="str">
        <f t="shared" si="134"/>
        <v xml:space="preserve"> </v>
      </c>
      <c r="K529" s="137" t="str">
        <f t="shared" si="134"/>
        <v xml:space="preserve"> </v>
      </c>
      <c r="L529" s="137" t="str">
        <f t="shared" si="134"/>
        <v xml:space="preserve"> </v>
      </c>
      <c r="M529" s="137" t="str">
        <f t="shared" si="134"/>
        <v xml:space="preserve"> </v>
      </c>
      <c r="N529" s="137" t="str">
        <f t="shared" si="134"/>
        <v xml:space="preserve"> </v>
      </c>
      <c r="O529" s="137" t="str">
        <f t="shared" si="134"/>
        <v xml:space="preserve"> </v>
      </c>
      <c r="P529" s="137" t="str">
        <f t="shared" si="134"/>
        <v xml:space="preserve"> </v>
      </c>
      <c r="Q529" s="137" t="str">
        <f t="shared" si="134"/>
        <v xml:space="preserve"> </v>
      </c>
      <c r="R529" s="137" t="str">
        <f t="shared" si="134"/>
        <v xml:space="preserve"> </v>
      </c>
    </row>
    <row r="530" spans="2:18" x14ac:dyDescent="0.2">
      <c r="B530" s="138"/>
      <c r="C530" s="234" t="s">
        <v>453</v>
      </c>
      <c r="D530" s="10"/>
      <c r="E530" s="10"/>
      <c r="F530" s="10"/>
      <c r="G530" s="10"/>
      <c r="H530" s="10"/>
      <c r="I530" s="10"/>
      <c r="J530" s="10"/>
      <c r="K530" s="10"/>
      <c r="L530" s="10"/>
      <c r="M530" s="10"/>
      <c r="N530" s="10"/>
      <c r="O530" s="10"/>
      <c r="P530" s="10"/>
      <c r="Q530" s="10"/>
      <c r="R530" s="10"/>
    </row>
    <row r="531" spans="2:18" x14ac:dyDescent="0.2">
      <c r="B531" s="138"/>
      <c r="C531" s="234" t="s">
        <v>454</v>
      </c>
      <c r="D531" s="10"/>
      <c r="E531" s="10"/>
      <c r="F531" s="10"/>
      <c r="G531" s="10"/>
      <c r="H531" s="10"/>
      <c r="I531" s="10"/>
      <c r="J531" s="10"/>
      <c r="K531" s="10"/>
      <c r="L531" s="10"/>
      <c r="M531" s="10"/>
      <c r="N531" s="10"/>
      <c r="O531" s="10"/>
      <c r="P531" s="10"/>
      <c r="Q531" s="10"/>
      <c r="R531" s="10"/>
    </row>
    <row r="532" spans="2:18" x14ac:dyDescent="0.2">
      <c r="B532" s="138"/>
      <c r="C532" s="234" t="s">
        <v>455</v>
      </c>
      <c r="D532" s="10"/>
      <c r="E532" s="10"/>
      <c r="F532" s="10"/>
      <c r="G532" s="10"/>
      <c r="H532" s="10"/>
      <c r="I532" s="10"/>
      <c r="J532" s="10"/>
      <c r="K532" s="10"/>
      <c r="L532" s="10"/>
      <c r="M532" s="10"/>
      <c r="N532" s="10"/>
      <c r="O532" s="10"/>
      <c r="P532" s="10"/>
      <c r="Q532" s="10"/>
      <c r="R532" s="10"/>
    </row>
    <row r="533" spans="2:18" x14ac:dyDescent="0.2">
      <c r="B533" s="3">
        <v>5</v>
      </c>
      <c r="C533" s="394" t="s">
        <v>456</v>
      </c>
      <c r="D533" s="137" t="str">
        <f>IF(COUNTIF(D530:D532,"A")&gt;=1,"C",IF(COUNTIF(D530:D532,"A")&gt;0,"P"," "))</f>
        <v xml:space="preserve"> </v>
      </c>
      <c r="E533" s="137" t="str">
        <f t="shared" ref="E533:R533" si="135">IF(COUNTIF(E530:E532,"A")&gt;=1,"C",IF(COUNTIF(E530:E532,"A")&gt;0,"P"," "))</f>
        <v xml:space="preserve"> </v>
      </c>
      <c r="F533" s="137" t="str">
        <f t="shared" si="135"/>
        <v xml:space="preserve"> </v>
      </c>
      <c r="G533" s="137" t="str">
        <f t="shared" si="135"/>
        <v xml:space="preserve"> </v>
      </c>
      <c r="H533" s="137" t="str">
        <f t="shared" si="135"/>
        <v xml:space="preserve"> </v>
      </c>
      <c r="I533" s="137" t="str">
        <f t="shared" si="135"/>
        <v xml:space="preserve"> </v>
      </c>
      <c r="J533" s="137" t="str">
        <f t="shared" si="135"/>
        <v xml:space="preserve"> </v>
      </c>
      <c r="K533" s="137" t="str">
        <f t="shared" si="135"/>
        <v xml:space="preserve"> </v>
      </c>
      <c r="L533" s="137" t="str">
        <f t="shared" si="135"/>
        <v xml:space="preserve"> </v>
      </c>
      <c r="M533" s="137" t="str">
        <f t="shared" si="135"/>
        <v xml:space="preserve"> </v>
      </c>
      <c r="N533" s="137" t="str">
        <f t="shared" si="135"/>
        <v xml:space="preserve"> </v>
      </c>
      <c r="O533" s="137" t="str">
        <f t="shared" si="135"/>
        <v xml:space="preserve"> </v>
      </c>
      <c r="P533" s="137" t="str">
        <f t="shared" si="135"/>
        <v xml:space="preserve"> </v>
      </c>
      <c r="Q533" s="137" t="str">
        <f t="shared" si="135"/>
        <v xml:space="preserve"> </v>
      </c>
      <c r="R533" s="137" t="str">
        <f t="shared" si="135"/>
        <v xml:space="preserve"> </v>
      </c>
    </row>
    <row r="534" spans="2:18" x14ac:dyDescent="0.2">
      <c r="B534" s="138"/>
      <c r="C534" s="234" t="s">
        <v>457</v>
      </c>
      <c r="D534" s="10"/>
      <c r="E534" s="10"/>
      <c r="F534" s="10"/>
      <c r="G534" s="10"/>
      <c r="H534" s="10"/>
      <c r="I534" s="10"/>
      <c r="J534" s="10"/>
      <c r="K534" s="10"/>
      <c r="L534" s="10"/>
      <c r="M534" s="10"/>
      <c r="N534" s="10"/>
      <c r="O534" s="10"/>
      <c r="P534" s="10"/>
      <c r="Q534" s="10"/>
      <c r="R534" s="10"/>
    </row>
    <row r="535" spans="2:18" x14ac:dyDescent="0.2">
      <c r="B535" s="138"/>
      <c r="C535" s="234" t="s">
        <v>458</v>
      </c>
      <c r="D535" s="10"/>
      <c r="E535" s="10"/>
      <c r="F535" s="10"/>
      <c r="G535" s="10"/>
      <c r="H535" s="10"/>
      <c r="I535" s="10"/>
      <c r="J535" s="10"/>
      <c r="K535" s="10"/>
      <c r="L535" s="10"/>
      <c r="M535" s="10"/>
      <c r="N535" s="10"/>
      <c r="O535" s="10"/>
      <c r="P535" s="10"/>
      <c r="Q535" s="10"/>
      <c r="R535" s="10"/>
    </row>
    <row r="536" spans="2:18" x14ac:dyDescent="0.2">
      <c r="B536" s="138"/>
      <c r="C536" s="234" t="s">
        <v>459</v>
      </c>
      <c r="D536" s="10"/>
      <c r="E536" s="10"/>
      <c r="F536" s="10"/>
      <c r="G536" s="10"/>
      <c r="H536" s="10"/>
      <c r="I536" s="10"/>
      <c r="J536" s="10"/>
      <c r="K536" s="10"/>
      <c r="L536" s="10"/>
      <c r="M536" s="10"/>
      <c r="N536" s="10"/>
      <c r="O536" s="10"/>
      <c r="P536" s="10"/>
      <c r="Q536" s="10"/>
      <c r="R536" s="10"/>
    </row>
    <row r="537" spans="2:18" ht="1.5" customHeight="1" thickBot="1" x14ac:dyDescent="0.25">
      <c r="D537" s="137" t="str">
        <f>IF(COUNTIF(D534:D536,"A")&gt;=1,"C",IF(COUNTIF(D534:D536,"A")&gt;0,"P"," "))</f>
        <v xml:space="preserve"> </v>
      </c>
      <c r="E537" s="137" t="str">
        <f t="shared" ref="E537:R537" si="136">IF(COUNTIF(E534:E536,"A")&gt;=1,"C",IF(COUNTIF(E534:E536,"A")&gt;0,"P"," "))</f>
        <v xml:space="preserve"> </v>
      </c>
      <c r="F537" s="137" t="str">
        <f t="shared" si="136"/>
        <v xml:space="preserve"> </v>
      </c>
      <c r="G537" s="137" t="str">
        <f t="shared" si="136"/>
        <v xml:space="preserve"> </v>
      </c>
      <c r="H537" s="137" t="str">
        <f t="shared" si="136"/>
        <v xml:space="preserve"> </v>
      </c>
      <c r="I537" s="137" t="str">
        <f t="shared" si="136"/>
        <v xml:space="preserve"> </v>
      </c>
      <c r="J537" s="137" t="str">
        <f t="shared" si="136"/>
        <v xml:space="preserve"> </v>
      </c>
      <c r="K537" s="137" t="str">
        <f t="shared" si="136"/>
        <v xml:space="preserve"> </v>
      </c>
      <c r="L537" s="137" t="str">
        <f t="shared" si="136"/>
        <v xml:space="preserve"> </v>
      </c>
      <c r="M537" s="137" t="str">
        <f t="shared" si="136"/>
        <v xml:space="preserve"> </v>
      </c>
      <c r="N537" s="137" t="str">
        <f t="shared" si="136"/>
        <v xml:space="preserve"> </v>
      </c>
      <c r="O537" s="137" t="str">
        <f t="shared" si="136"/>
        <v xml:space="preserve"> </v>
      </c>
      <c r="P537" s="137" t="str">
        <f t="shared" si="136"/>
        <v xml:space="preserve"> </v>
      </c>
      <c r="Q537" s="137" t="str">
        <f t="shared" si="136"/>
        <v xml:space="preserve"> </v>
      </c>
      <c r="R537" s="137" t="str">
        <f t="shared" si="136"/>
        <v xml:space="preserve"> </v>
      </c>
    </row>
    <row r="538" spans="2:18" ht="13.5" thickBot="1" x14ac:dyDescent="0.25">
      <c r="C538" s="83" t="s">
        <v>31</v>
      </c>
      <c r="D538" s="104" t="str">
        <f t="shared" ref="D538:R538" si="137">IF(COUNTIF(D521:D537,"C")&gt;4,"C",IF(COUNTIF(D521:D537,"C")&gt;0,"P"," "))</f>
        <v xml:space="preserve"> </v>
      </c>
      <c r="E538" s="104" t="str">
        <f t="shared" si="137"/>
        <v xml:space="preserve"> </v>
      </c>
      <c r="F538" s="104" t="str">
        <f t="shared" si="137"/>
        <v xml:space="preserve"> </v>
      </c>
      <c r="G538" s="104" t="str">
        <f t="shared" si="137"/>
        <v xml:space="preserve"> </v>
      </c>
      <c r="H538" s="104" t="str">
        <f t="shared" si="137"/>
        <v xml:space="preserve"> </v>
      </c>
      <c r="I538" s="104" t="str">
        <f t="shared" si="137"/>
        <v xml:space="preserve"> </v>
      </c>
      <c r="J538" s="104" t="str">
        <f t="shared" si="137"/>
        <v xml:space="preserve"> </v>
      </c>
      <c r="K538" s="104" t="str">
        <f t="shared" si="137"/>
        <v xml:space="preserve"> </v>
      </c>
      <c r="L538" s="104" t="str">
        <f t="shared" si="137"/>
        <v xml:space="preserve"> </v>
      </c>
      <c r="M538" s="104" t="str">
        <f t="shared" si="137"/>
        <v xml:space="preserve"> </v>
      </c>
      <c r="N538" s="104" t="str">
        <f t="shared" si="137"/>
        <v xml:space="preserve"> </v>
      </c>
      <c r="O538" s="104" t="str">
        <f t="shared" si="137"/>
        <v xml:space="preserve"> </v>
      </c>
      <c r="P538" s="104" t="str">
        <f t="shared" si="137"/>
        <v xml:space="preserve"> </v>
      </c>
      <c r="Q538" s="104" t="str">
        <f t="shared" si="137"/>
        <v xml:space="preserve"> </v>
      </c>
      <c r="R538" s="104" t="str">
        <f t="shared" si="137"/>
        <v xml:space="preserve"> </v>
      </c>
    </row>
    <row r="539" spans="2:18" ht="15" x14ac:dyDescent="0.25">
      <c r="B539" s="135" t="s">
        <v>289</v>
      </c>
      <c r="D539" s="256"/>
      <c r="E539" s="256"/>
      <c r="F539" s="256"/>
      <c r="G539" s="256"/>
      <c r="H539" s="256"/>
      <c r="I539" s="256"/>
      <c r="J539" s="256"/>
      <c r="K539" s="256"/>
      <c r="L539" s="256"/>
      <c r="M539" s="256"/>
      <c r="N539" s="256"/>
      <c r="O539" s="256"/>
      <c r="P539" s="256"/>
      <c r="Q539" s="256"/>
      <c r="R539" s="256"/>
    </row>
    <row r="540" spans="2:18" x14ac:dyDescent="0.2">
      <c r="B540" s="3">
        <v>1</v>
      </c>
      <c r="C540" s="410" t="s">
        <v>460</v>
      </c>
      <c r="D540" s="256"/>
      <c r="E540" s="256"/>
      <c r="F540" s="256"/>
      <c r="G540" s="256"/>
      <c r="H540" s="256"/>
      <c r="I540" s="256"/>
      <c r="J540" s="256"/>
      <c r="K540" s="256"/>
      <c r="L540" s="256"/>
      <c r="M540" s="256"/>
      <c r="N540" s="256"/>
      <c r="O540" s="256"/>
      <c r="P540" s="256"/>
      <c r="Q540" s="256"/>
      <c r="R540" s="256"/>
    </row>
    <row r="541" spans="2:18" x14ac:dyDescent="0.2">
      <c r="B541" s="136"/>
      <c r="C541" s="234" t="s">
        <v>461</v>
      </c>
      <c r="D541" s="10"/>
      <c r="E541" s="10"/>
      <c r="F541" s="10"/>
      <c r="G541" s="10"/>
      <c r="H541" s="10"/>
      <c r="I541" s="10"/>
      <c r="J541" s="10"/>
      <c r="K541" s="10"/>
      <c r="L541" s="10"/>
      <c r="M541" s="10"/>
      <c r="N541" s="10"/>
      <c r="O541" s="10"/>
      <c r="P541" s="10"/>
      <c r="Q541" s="10"/>
      <c r="R541" s="10"/>
    </row>
    <row r="542" spans="2:18" x14ac:dyDescent="0.2">
      <c r="B542" s="136"/>
      <c r="C542" s="234" t="s">
        <v>462</v>
      </c>
      <c r="D542" s="10"/>
      <c r="E542" s="10"/>
      <c r="F542" s="10"/>
      <c r="G542" s="10"/>
      <c r="H542" s="10"/>
      <c r="I542" s="10"/>
      <c r="J542" s="10"/>
      <c r="K542" s="10"/>
      <c r="L542" s="10"/>
      <c r="M542" s="10"/>
      <c r="N542" s="10"/>
      <c r="O542" s="10"/>
      <c r="P542" s="10"/>
      <c r="Q542" s="10"/>
      <c r="R542" s="10"/>
    </row>
    <row r="543" spans="2:18" x14ac:dyDescent="0.2">
      <c r="B543" s="136"/>
      <c r="C543" s="234" t="s">
        <v>463</v>
      </c>
      <c r="D543" s="10"/>
      <c r="E543" s="10"/>
      <c r="F543" s="10"/>
      <c r="G543" s="10"/>
      <c r="H543" s="10"/>
      <c r="I543" s="10"/>
      <c r="J543" s="10"/>
      <c r="K543" s="10"/>
      <c r="L543" s="10"/>
      <c r="M543" s="10"/>
      <c r="N543" s="10"/>
      <c r="O543" s="10"/>
      <c r="P543" s="10"/>
      <c r="Q543" s="10"/>
      <c r="R543" s="10"/>
    </row>
    <row r="544" spans="2:18" x14ac:dyDescent="0.2">
      <c r="B544" s="3">
        <v>2</v>
      </c>
      <c r="C544" s="394" t="s">
        <v>464</v>
      </c>
      <c r="D544" s="137" t="str">
        <f>IF(COUNTIF(D541:D543,"A")&gt;=1,"C",IF(COUNTIF(D541:D543,"A")&gt;0,"P"," "))</f>
        <v xml:space="preserve"> </v>
      </c>
      <c r="E544" s="137" t="str">
        <f t="shared" ref="E544:R544" si="138">IF(COUNTIF(E541:E543,"A")&gt;=1,"C",IF(COUNTIF(E541:E543,"A")&gt;0,"P"," "))</f>
        <v xml:space="preserve"> </v>
      </c>
      <c r="F544" s="137" t="str">
        <f t="shared" si="138"/>
        <v xml:space="preserve"> </v>
      </c>
      <c r="G544" s="137" t="str">
        <f t="shared" si="138"/>
        <v xml:space="preserve"> </v>
      </c>
      <c r="H544" s="137" t="str">
        <f t="shared" si="138"/>
        <v xml:space="preserve"> </v>
      </c>
      <c r="I544" s="137" t="str">
        <f t="shared" si="138"/>
        <v xml:space="preserve"> </v>
      </c>
      <c r="J544" s="137" t="str">
        <f t="shared" si="138"/>
        <v xml:space="preserve"> </v>
      </c>
      <c r="K544" s="137" t="str">
        <f t="shared" si="138"/>
        <v xml:space="preserve"> </v>
      </c>
      <c r="L544" s="137" t="str">
        <f t="shared" si="138"/>
        <v xml:space="preserve"> </v>
      </c>
      <c r="M544" s="137" t="str">
        <f t="shared" si="138"/>
        <v xml:space="preserve"> </v>
      </c>
      <c r="N544" s="137" t="str">
        <f t="shared" si="138"/>
        <v xml:space="preserve"> </v>
      </c>
      <c r="O544" s="137" t="str">
        <f t="shared" si="138"/>
        <v xml:space="preserve"> </v>
      </c>
      <c r="P544" s="137" t="str">
        <f t="shared" si="138"/>
        <v xml:space="preserve"> </v>
      </c>
      <c r="Q544" s="137" t="str">
        <f t="shared" si="138"/>
        <v xml:space="preserve"> </v>
      </c>
      <c r="R544" s="137" t="str">
        <f t="shared" si="138"/>
        <v xml:space="preserve"> </v>
      </c>
    </row>
    <row r="545" spans="2:18" x14ac:dyDescent="0.2">
      <c r="B545" s="138"/>
      <c r="C545" s="234" t="s">
        <v>465</v>
      </c>
      <c r="D545" s="10"/>
      <c r="E545" s="10"/>
      <c r="F545" s="10"/>
      <c r="G545" s="10"/>
      <c r="H545" s="10"/>
      <c r="I545" s="10"/>
      <c r="J545" s="10"/>
      <c r="K545" s="10"/>
      <c r="L545" s="10"/>
      <c r="M545" s="10"/>
      <c r="N545" s="10"/>
      <c r="O545" s="10"/>
      <c r="P545" s="10"/>
      <c r="Q545" s="10"/>
      <c r="R545" s="10"/>
    </row>
    <row r="546" spans="2:18" x14ac:dyDescent="0.2">
      <c r="B546" s="138"/>
      <c r="C546" s="234" t="s">
        <v>466</v>
      </c>
      <c r="D546" s="10"/>
      <c r="E546" s="10"/>
      <c r="F546" s="10"/>
      <c r="G546" s="10"/>
      <c r="H546" s="10"/>
      <c r="I546" s="10"/>
      <c r="J546" s="10"/>
      <c r="K546" s="10"/>
      <c r="L546" s="10"/>
      <c r="M546" s="10"/>
      <c r="N546" s="10"/>
      <c r="O546" s="10"/>
      <c r="P546" s="10"/>
      <c r="Q546" s="10"/>
      <c r="R546" s="10"/>
    </row>
    <row r="547" spans="2:18" x14ac:dyDescent="0.2">
      <c r="B547" s="138"/>
      <c r="C547" s="234" t="s">
        <v>467</v>
      </c>
      <c r="D547" s="10"/>
      <c r="E547" s="10"/>
      <c r="F547" s="10"/>
      <c r="G547" s="10"/>
      <c r="H547" s="10"/>
      <c r="I547" s="10"/>
      <c r="J547" s="10"/>
      <c r="K547" s="10"/>
      <c r="L547" s="10"/>
      <c r="M547" s="10"/>
      <c r="N547" s="10"/>
      <c r="O547" s="10"/>
      <c r="P547" s="10"/>
      <c r="Q547" s="10"/>
      <c r="R547" s="10"/>
    </row>
    <row r="548" spans="2:18" x14ac:dyDescent="0.2">
      <c r="B548" s="3">
        <v>3</v>
      </c>
      <c r="C548" s="394" t="s">
        <v>468</v>
      </c>
      <c r="D548" s="137" t="str">
        <f>IF(COUNTIF(D545:D547,"A")&gt;=1,"C",IF(COUNTIF(D545:D547,"A")&gt;0,"P"," "))</f>
        <v xml:space="preserve"> </v>
      </c>
      <c r="E548" s="137" t="str">
        <f t="shared" ref="E548:R548" si="139">IF(COUNTIF(E545:E547,"A")&gt;=1,"C",IF(COUNTIF(E545:E547,"A")&gt;0,"P"," "))</f>
        <v xml:space="preserve"> </v>
      </c>
      <c r="F548" s="137" t="str">
        <f t="shared" si="139"/>
        <v xml:space="preserve"> </v>
      </c>
      <c r="G548" s="137" t="str">
        <f t="shared" si="139"/>
        <v xml:space="preserve"> </v>
      </c>
      <c r="H548" s="137" t="str">
        <f t="shared" si="139"/>
        <v xml:space="preserve"> </v>
      </c>
      <c r="I548" s="137" t="str">
        <f t="shared" si="139"/>
        <v xml:space="preserve"> </v>
      </c>
      <c r="J548" s="137" t="str">
        <f t="shared" si="139"/>
        <v xml:space="preserve"> </v>
      </c>
      <c r="K548" s="137" t="str">
        <f t="shared" si="139"/>
        <v xml:space="preserve"> </v>
      </c>
      <c r="L548" s="137" t="str">
        <f t="shared" si="139"/>
        <v xml:space="preserve"> </v>
      </c>
      <c r="M548" s="137" t="str">
        <f t="shared" si="139"/>
        <v xml:space="preserve"> </v>
      </c>
      <c r="N548" s="137" t="str">
        <f t="shared" si="139"/>
        <v xml:space="preserve"> </v>
      </c>
      <c r="O548" s="137" t="str">
        <f t="shared" si="139"/>
        <v xml:space="preserve"> </v>
      </c>
      <c r="P548" s="137" t="str">
        <f t="shared" si="139"/>
        <v xml:space="preserve"> </v>
      </c>
      <c r="Q548" s="137" t="str">
        <f t="shared" si="139"/>
        <v xml:space="preserve"> </v>
      </c>
      <c r="R548" s="137" t="str">
        <f t="shared" si="139"/>
        <v xml:space="preserve"> </v>
      </c>
    </row>
    <row r="549" spans="2:18" x14ac:dyDescent="0.2">
      <c r="B549" s="138"/>
      <c r="C549" s="234" t="s">
        <v>469</v>
      </c>
      <c r="D549" s="10"/>
      <c r="E549" s="10"/>
      <c r="F549" s="10"/>
      <c r="G549" s="10"/>
      <c r="H549" s="10"/>
      <c r="I549" s="10"/>
      <c r="J549" s="10"/>
      <c r="K549" s="10"/>
      <c r="L549" s="10"/>
      <c r="M549" s="10"/>
      <c r="N549" s="10"/>
      <c r="O549" s="10"/>
      <c r="P549" s="10"/>
      <c r="Q549" s="10"/>
      <c r="R549" s="10"/>
    </row>
    <row r="550" spans="2:18" x14ac:dyDescent="0.2">
      <c r="B550" s="138"/>
      <c r="C550" s="234" t="s">
        <v>470</v>
      </c>
      <c r="D550" s="10"/>
      <c r="E550" s="10"/>
      <c r="F550" s="10"/>
      <c r="G550" s="10"/>
      <c r="H550" s="10"/>
      <c r="I550" s="10"/>
      <c r="J550" s="10"/>
      <c r="K550" s="10"/>
      <c r="L550" s="10"/>
      <c r="M550" s="10"/>
      <c r="N550" s="10"/>
      <c r="O550" s="10"/>
      <c r="P550" s="10"/>
      <c r="Q550" s="10"/>
      <c r="R550" s="10"/>
    </row>
    <row r="551" spans="2:18" x14ac:dyDescent="0.2">
      <c r="B551" s="138"/>
      <c r="C551" s="234" t="s">
        <v>471</v>
      </c>
      <c r="D551" s="10"/>
      <c r="E551" s="10"/>
      <c r="F551" s="10"/>
      <c r="G551" s="10"/>
      <c r="H551" s="10"/>
      <c r="I551" s="10"/>
      <c r="J551" s="10"/>
      <c r="K551" s="10"/>
      <c r="L551" s="10"/>
      <c r="M551" s="10"/>
      <c r="N551" s="10"/>
      <c r="O551" s="10"/>
      <c r="P551" s="10"/>
      <c r="Q551" s="10"/>
      <c r="R551" s="10"/>
    </row>
    <row r="552" spans="2:18" x14ac:dyDescent="0.2">
      <c r="B552" s="3">
        <v>4</v>
      </c>
      <c r="C552" s="394" t="s">
        <v>472</v>
      </c>
      <c r="D552" s="137" t="str">
        <f>IF(COUNTIF(D549:D551,"A")&gt;=1,"C",IF(COUNTIF(D549:D551,"A")&gt;0,"P"," "))</f>
        <v xml:space="preserve"> </v>
      </c>
      <c r="E552" s="137" t="str">
        <f t="shared" ref="E552:R552" si="140">IF(COUNTIF(E549:E551,"A")&gt;=1,"C",IF(COUNTIF(E549:E551,"A")&gt;0,"P"," "))</f>
        <v xml:space="preserve"> </v>
      </c>
      <c r="F552" s="137" t="str">
        <f t="shared" si="140"/>
        <v xml:space="preserve"> </v>
      </c>
      <c r="G552" s="137" t="str">
        <f t="shared" si="140"/>
        <v xml:space="preserve"> </v>
      </c>
      <c r="H552" s="137" t="str">
        <f t="shared" si="140"/>
        <v xml:space="preserve"> </v>
      </c>
      <c r="I552" s="137" t="str">
        <f t="shared" si="140"/>
        <v xml:space="preserve"> </v>
      </c>
      <c r="J552" s="137" t="str">
        <f t="shared" si="140"/>
        <v xml:space="preserve"> </v>
      </c>
      <c r="K552" s="137" t="str">
        <f t="shared" si="140"/>
        <v xml:space="preserve"> </v>
      </c>
      <c r="L552" s="137" t="str">
        <f t="shared" si="140"/>
        <v xml:space="preserve"> </v>
      </c>
      <c r="M552" s="137" t="str">
        <f t="shared" si="140"/>
        <v xml:space="preserve"> </v>
      </c>
      <c r="N552" s="137" t="str">
        <f t="shared" si="140"/>
        <v xml:space="preserve"> </v>
      </c>
      <c r="O552" s="137" t="str">
        <f t="shared" si="140"/>
        <v xml:space="preserve"> </v>
      </c>
      <c r="P552" s="137" t="str">
        <f t="shared" si="140"/>
        <v xml:space="preserve"> </v>
      </c>
      <c r="Q552" s="137" t="str">
        <f t="shared" si="140"/>
        <v xml:space="preserve"> </v>
      </c>
      <c r="R552" s="137" t="str">
        <f t="shared" si="140"/>
        <v xml:space="preserve"> </v>
      </c>
    </row>
    <row r="553" spans="2:18" x14ac:dyDescent="0.2">
      <c r="B553" s="138"/>
      <c r="C553" s="234" t="s">
        <v>473</v>
      </c>
      <c r="D553" s="10"/>
      <c r="E553" s="10"/>
      <c r="F553" s="10"/>
      <c r="G553" s="10"/>
      <c r="H553" s="10"/>
      <c r="I553" s="10"/>
      <c r="J553" s="10"/>
      <c r="K553" s="10"/>
      <c r="L553" s="10"/>
      <c r="M553" s="10"/>
      <c r="N553" s="10"/>
      <c r="O553" s="10"/>
      <c r="P553" s="10"/>
      <c r="Q553" s="10"/>
      <c r="R553" s="10"/>
    </row>
    <row r="554" spans="2:18" x14ac:dyDescent="0.2">
      <c r="B554" s="138"/>
      <c r="C554" s="234" t="s">
        <v>474</v>
      </c>
      <c r="D554" s="10"/>
      <c r="E554" s="10"/>
      <c r="F554" s="10"/>
      <c r="G554" s="10"/>
      <c r="H554" s="10"/>
      <c r="I554" s="10"/>
      <c r="J554" s="10"/>
      <c r="K554" s="10"/>
      <c r="L554" s="10"/>
      <c r="M554" s="10"/>
      <c r="N554" s="10"/>
      <c r="O554" s="10"/>
      <c r="P554" s="10"/>
      <c r="Q554" s="10"/>
      <c r="R554" s="10"/>
    </row>
    <row r="555" spans="2:18" x14ac:dyDescent="0.2">
      <c r="B555" s="138"/>
      <c r="C555" s="234" t="s">
        <v>475</v>
      </c>
      <c r="D555" s="10"/>
      <c r="E555" s="10"/>
      <c r="F555" s="10"/>
      <c r="G555" s="10"/>
      <c r="H555" s="10"/>
      <c r="I555" s="10"/>
      <c r="J555" s="10"/>
      <c r="K555" s="10"/>
      <c r="L555" s="10"/>
      <c r="M555" s="10"/>
      <c r="N555" s="10"/>
      <c r="O555" s="10"/>
      <c r="P555" s="10"/>
      <c r="Q555" s="10"/>
      <c r="R555" s="10"/>
    </row>
    <row r="556" spans="2:18" x14ac:dyDescent="0.2">
      <c r="B556" s="3">
        <v>5</v>
      </c>
      <c r="C556" s="394" t="s">
        <v>476</v>
      </c>
      <c r="D556" s="137" t="str">
        <f>IF(COUNTIF(D553:D555,"A")&gt;=1,"C",IF(COUNTIF(D553:D555,"A")&gt;0,"P"," "))</f>
        <v xml:space="preserve"> </v>
      </c>
      <c r="E556" s="137" t="str">
        <f t="shared" ref="E556:R556" si="141">IF(COUNTIF(E553:E555,"A")&gt;=1,"C",IF(COUNTIF(E553:E555,"A")&gt;0,"P"," "))</f>
        <v xml:space="preserve"> </v>
      </c>
      <c r="F556" s="137" t="str">
        <f t="shared" si="141"/>
        <v xml:space="preserve"> </v>
      </c>
      <c r="G556" s="137" t="str">
        <f t="shared" si="141"/>
        <v xml:space="preserve"> </v>
      </c>
      <c r="H556" s="137" t="str">
        <f t="shared" si="141"/>
        <v xml:space="preserve"> </v>
      </c>
      <c r="I556" s="137" t="str">
        <f t="shared" si="141"/>
        <v xml:space="preserve"> </v>
      </c>
      <c r="J556" s="137" t="str">
        <f t="shared" si="141"/>
        <v xml:space="preserve"> </v>
      </c>
      <c r="K556" s="137" t="str">
        <f t="shared" si="141"/>
        <v xml:space="preserve"> </v>
      </c>
      <c r="L556" s="137" t="str">
        <f t="shared" si="141"/>
        <v xml:space="preserve"> </v>
      </c>
      <c r="M556" s="137" t="str">
        <f t="shared" si="141"/>
        <v xml:space="preserve"> </v>
      </c>
      <c r="N556" s="137" t="str">
        <f t="shared" si="141"/>
        <v xml:space="preserve"> </v>
      </c>
      <c r="O556" s="137" t="str">
        <f t="shared" si="141"/>
        <v xml:space="preserve"> </v>
      </c>
      <c r="P556" s="137" t="str">
        <f t="shared" si="141"/>
        <v xml:space="preserve"> </v>
      </c>
      <c r="Q556" s="137" t="str">
        <f t="shared" si="141"/>
        <v xml:space="preserve"> </v>
      </c>
      <c r="R556" s="137" t="str">
        <f t="shared" si="141"/>
        <v xml:space="preserve"> </v>
      </c>
    </row>
    <row r="557" spans="2:18" x14ac:dyDescent="0.2">
      <c r="B557" s="138"/>
      <c r="C557" s="234" t="s">
        <v>477</v>
      </c>
      <c r="D557" s="10"/>
      <c r="E557" s="10"/>
      <c r="F557" s="10"/>
      <c r="G557" s="10"/>
      <c r="H557" s="10"/>
      <c r="I557" s="10"/>
      <c r="J557" s="10"/>
      <c r="K557" s="10"/>
      <c r="L557" s="10"/>
      <c r="M557" s="10"/>
      <c r="N557" s="10"/>
      <c r="O557" s="10"/>
      <c r="P557" s="10"/>
      <c r="Q557" s="10"/>
      <c r="R557" s="10"/>
    </row>
    <row r="558" spans="2:18" x14ac:dyDescent="0.2">
      <c r="B558" s="138"/>
      <c r="C558" s="234" t="s">
        <v>478</v>
      </c>
      <c r="D558" s="10"/>
      <c r="E558" s="10"/>
      <c r="F558" s="10"/>
      <c r="G558" s="10"/>
      <c r="H558" s="10"/>
      <c r="I558" s="10"/>
      <c r="J558" s="10"/>
      <c r="K558" s="10"/>
      <c r="L558" s="10"/>
      <c r="M558" s="10"/>
      <c r="N558" s="10"/>
      <c r="O558" s="10"/>
      <c r="P558" s="10"/>
      <c r="Q558" s="10"/>
      <c r="R558" s="10"/>
    </row>
    <row r="559" spans="2:18" x14ac:dyDescent="0.2">
      <c r="B559" s="138"/>
      <c r="C559" s="234" t="s">
        <v>479</v>
      </c>
      <c r="D559" s="10"/>
      <c r="E559" s="10"/>
      <c r="F559" s="10"/>
      <c r="G559" s="10"/>
      <c r="H559" s="10"/>
      <c r="I559" s="10"/>
      <c r="J559" s="10"/>
      <c r="K559" s="10"/>
      <c r="L559" s="10"/>
      <c r="M559" s="10"/>
      <c r="N559" s="10"/>
      <c r="O559" s="10"/>
      <c r="P559" s="10"/>
      <c r="Q559" s="10"/>
      <c r="R559" s="10"/>
    </row>
    <row r="560" spans="2:18" ht="1.5" customHeight="1" thickBot="1" x14ac:dyDescent="0.25">
      <c r="D560" s="137" t="str">
        <f>IF(COUNTIF(D557:D559,"A")&gt;=1,"C",IF(COUNTIF(D557:D559,"A")&gt;0,"P"," "))</f>
        <v xml:space="preserve"> </v>
      </c>
      <c r="E560" s="137" t="str">
        <f t="shared" ref="E560:R560" si="142">IF(COUNTIF(E557:E559,"A")&gt;=1,"C",IF(COUNTIF(E557:E559,"A")&gt;0,"P"," "))</f>
        <v xml:space="preserve"> </v>
      </c>
      <c r="F560" s="137" t="str">
        <f t="shared" si="142"/>
        <v xml:space="preserve"> </v>
      </c>
      <c r="G560" s="137" t="str">
        <f t="shared" si="142"/>
        <v xml:space="preserve"> </v>
      </c>
      <c r="H560" s="137" t="str">
        <f t="shared" si="142"/>
        <v xml:space="preserve"> </v>
      </c>
      <c r="I560" s="137" t="str">
        <f t="shared" si="142"/>
        <v xml:space="preserve"> </v>
      </c>
      <c r="J560" s="137" t="str">
        <f t="shared" si="142"/>
        <v xml:space="preserve"> </v>
      </c>
      <c r="K560" s="137" t="str">
        <f t="shared" si="142"/>
        <v xml:space="preserve"> </v>
      </c>
      <c r="L560" s="137" t="str">
        <f t="shared" si="142"/>
        <v xml:space="preserve"> </v>
      </c>
      <c r="M560" s="137" t="str">
        <f t="shared" si="142"/>
        <v xml:space="preserve"> </v>
      </c>
      <c r="N560" s="137" t="str">
        <f t="shared" si="142"/>
        <v xml:space="preserve"> </v>
      </c>
      <c r="O560" s="137" t="str">
        <f t="shared" si="142"/>
        <v xml:space="preserve"> </v>
      </c>
      <c r="P560" s="137" t="str">
        <f t="shared" si="142"/>
        <v xml:space="preserve"> </v>
      </c>
      <c r="Q560" s="137" t="str">
        <f t="shared" si="142"/>
        <v xml:space="preserve"> </v>
      </c>
      <c r="R560" s="137" t="str">
        <f t="shared" si="142"/>
        <v xml:space="preserve"> </v>
      </c>
    </row>
    <row r="561" spans="2:18" ht="13.5" thickBot="1" x14ac:dyDescent="0.25">
      <c r="C561" s="83" t="s">
        <v>31</v>
      </c>
      <c r="D561" s="104" t="str">
        <f t="shared" ref="D561:R561" si="143">IF(COUNTIF(D544:D560,"C")&gt;4,"C",IF(COUNTIF(D544:D560,"C")&gt;0,"P"," "))</f>
        <v xml:space="preserve"> </v>
      </c>
      <c r="E561" s="104" t="str">
        <f t="shared" si="143"/>
        <v xml:space="preserve"> </v>
      </c>
      <c r="F561" s="104" t="str">
        <f t="shared" si="143"/>
        <v xml:space="preserve"> </v>
      </c>
      <c r="G561" s="104" t="str">
        <f t="shared" si="143"/>
        <v xml:space="preserve"> </v>
      </c>
      <c r="H561" s="104" t="str">
        <f t="shared" si="143"/>
        <v xml:space="preserve"> </v>
      </c>
      <c r="I561" s="104" t="str">
        <f t="shared" si="143"/>
        <v xml:space="preserve"> </v>
      </c>
      <c r="J561" s="104" t="str">
        <f t="shared" si="143"/>
        <v xml:space="preserve"> </v>
      </c>
      <c r="K561" s="104" t="str">
        <f t="shared" si="143"/>
        <v xml:space="preserve"> </v>
      </c>
      <c r="L561" s="104" t="str">
        <f t="shared" si="143"/>
        <v xml:space="preserve"> </v>
      </c>
      <c r="M561" s="104" t="str">
        <f t="shared" si="143"/>
        <v xml:space="preserve"> </v>
      </c>
      <c r="N561" s="104" t="str">
        <f t="shared" si="143"/>
        <v xml:space="preserve"> </v>
      </c>
      <c r="O561" s="104" t="str">
        <f t="shared" si="143"/>
        <v xml:space="preserve"> </v>
      </c>
      <c r="P561" s="104" t="str">
        <f t="shared" si="143"/>
        <v xml:space="preserve"> </v>
      </c>
      <c r="Q561" s="104" t="str">
        <f t="shared" si="143"/>
        <v xml:space="preserve"> </v>
      </c>
      <c r="R561" s="104" t="str">
        <f t="shared" si="143"/>
        <v xml:space="preserve"> </v>
      </c>
    </row>
    <row r="562" spans="2:18" ht="15" x14ac:dyDescent="0.25">
      <c r="B562" s="135" t="s">
        <v>290</v>
      </c>
    </row>
    <row r="563" spans="2:18" x14ac:dyDescent="0.2">
      <c r="B563" s="3">
        <v>1</v>
      </c>
      <c r="C563" s="410" t="s">
        <v>480</v>
      </c>
    </row>
    <row r="564" spans="2:18" x14ac:dyDescent="0.2">
      <c r="B564" s="136"/>
      <c r="C564" s="234" t="s">
        <v>529</v>
      </c>
      <c r="D564" s="10"/>
      <c r="E564" s="10"/>
      <c r="F564" s="10"/>
      <c r="G564" s="10"/>
      <c r="H564" s="10"/>
      <c r="I564" s="10"/>
      <c r="J564" s="10"/>
      <c r="K564" s="10"/>
      <c r="L564" s="10"/>
      <c r="M564" s="10"/>
      <c r="N564" s="10"/>
      <c r="O564" s="10"/>
      <c r="P564" s="10"/>
      <c r="Q564" s="10"/>
      <c r="R564" s="10"/>
    </row>
    <row r="565" spans="2:18" x14ac:dyDescent="0.2">
      <c r="B565" s="136"/>
      <c r="C565" s="234" t="s">
        <v>481</v>
      </c>
      <c r="D565" s="10"/>
      <c r="E565" s="10"/>
      <c r="F565" s="10"/>
      <c r="G565" s="10"/>
      <c r="H565" s="10"/>
      <c r="I565" s="10"/>
      <c r="J565" s="10"/>
      <c r="K565" s="10"/>
      <c r="L565" s="10"/>
      <c r="M565" s="10"/>
      <c r="N565" s="10"/>
      <c r="O565" s="10"/>
      <c r="P565" s="10"/>
      <c r="Q565" s="10"/>
      <c r="R565" s="10"/>
    </row>
    <row r="566" spans="2:18" x14ac:dyDescent="0.2">
      <c r="B566" s="136"/>
      <c r="C566" s="234" t="s">
        <v>482</v>
      </c>
      <c r="D566" s="10"/>
      <c r="E566" s="10"/>
      <c r="F566" s="10"/>
      <c r="G566" s="10"/>
      <c r="H566" s="10"/>
      <c r="I566" s="10"/>
      <c r="J566" s="10"/>
      <c r="K566" s="10"/>
      <c r="L566" s="10"/>
      <c r="M566" s="10"/>
      <c r="N566" s="10"/>
      <c r="O566" s="10"/>
      <c r="P566" s="10"/>
      <c r="Q566" s="10"/>
      <c r="R566" s="10"/>
    </row>
    <row r="567" spans="2:18" x14ac:dyDescent="0.2">
      <c r="B567" s="3">
        <v>2</v>
      </c>
      <c r="C567" s="394" t="s">
        <v>483</v>
      </c>
      <c r="D567" s="137" t="str">
        <f>IF(COUNTIF(D564:D566,"A")&gt;=1,"C",IF(COUNTIF(D564:D566,"A")&gt;0,"P"," "))</f>
        <v xml:space="preserve"> </v>
      </c>
      <c r="E567" s="137" t="str">
        <f t="shared" ref="E567:R567" si="144">IF(COUNTIF(E564:E566,"A")&gt;=1,"C",IF(COUNTIF(E564:E566,"A")&gt;0,"P"," "))</f>
        <v xml:space="preserve"> </v>
      </c>
      <c r="F567" s="137" t="str">
        <f t="shared" si="144"/>
        <v xml:space="preserve"> </v>
      </c>
      <c r="G567" s="137" t="str">
        <f t="shared" si="144"/>
        <v xml:space="preserve"> </v>
      </c>
      <c r="H567" s="137" t="str">
        <f t="shared" si="144"/>
        <v xml:space="preserve"> </v>
      </c>
      <c r="I567" s="137" t="str">
        <f t="shared" si="144"/>
        <v xml:space="preserve"> </v>
      </c>
      <c r="J567" s="137" t="str">
        <f t="shared" si="144"/>
        <v xml:space="preserve"> </v>
      </c>
      <c r="K567" s="137" t="str">
        <f t="shared" si="144"/>
        <v xml:space="preserve"> </v>
      </c>
      <c r="L567" s="137" t="str">
        <f t="shared" si="144"/>
        <v xml:space="preserve"> </v>
      </c>
      <c r="M567" s="137" t="str">
        <f t="shared" si="144"/>
        <v xml:space="preserve"> </v>
      </c>
      <c r="N567" s="137" t="str">
        <f t="shared" si="144"/>
        <v xml:space="preserve"> </v>
      </c>
      <c r="O567" s="137" t="str">
        <f t="shared" si="144"/>
        <v xml:space="preserve"> </v>
      </c>
      <c r="P567" s="137" t="str">
        <f t="shared" si="144"/>
        <v xml:space="preserve"> </v>
      </c>
      <c r="Q567" s="137" t="str">
        <f t="shared" si="144"/>
        <v xml:space="preserve"> </v>
      </c>
      <c r="R567" s="137" t="str">
        <f t="shared" si="144"/>
        <v xml:space="preserve"> </v>
      </c>
    </row>
    <row r="568" spans="2:18" x14ac:dyDescent="0.2">
      <c r="B568" s="138"/>
      <c r="C568" s="234" t="s">
        <v>484</v>
      </c>
      <c r="D568" s="10"/>
      <c r="E568" s="10"/>
      <c r="F568" s="10"/>
      <c r="G568" s="10"/>
      <c r="H568" s="10"/>
      <c r="I568" s="10"/>
      <c r="J568" s="10"/>
      <c r="K568" s="10"/>
      <c r="L568" s="10"/>
      <c r="M568" s="10"/>
      <c r="N568" s="10"/>
      <c r="O568" s="10"/>
      <c r="P568" s="10"/>
      <c r="Q568" s="10"/>
      <c r="R568" s="10"/>
    </row>
    <row r="569" spans="2:18" x14ac:dyDescent="0.2">
      <c r="B569" s="138"/>
      <c r="C569" s="234" t="s">
        <v>485</v>
      </c>
      <c r="D569" s="10"/>
      <c r="E569" s="10"/>
      <c r="F569" s="10"/>
      <c r="G569" s="10"/>
      <c r="H569" s="10"/>
      <c r="I569" s="10"/>
      <c r="J569" s="10"/>
      <c r="K569" s="10"/>
      <c r="L569" s="10"/>
      <c r="M569" s="10"/>
      <c r="N569" s="10"/>
      <c r="O569" s="10"/>
      <c r="P569" s="10"/>
      <c r="Q569" s="10"/>
      <c r="R569" s="10"/>
    </row>
    <row r="570" spans="2:18" x14ac:dyDescent="0.2">
      <c r="B570" s="138"/>
      <c r="C570" s="234" t="s">
        <v>486</v>
      </c>
      <c r="D570" s="10"/>
      <c r="E570" s="10"/>
      <c r="F570" s="10"/>
      <c r="G570" s="10"/>
      <c r="H570" s="10"/>
      <c r="I570" s="10"/>
      <c r="J570" s="10"/>
      <c r="K570" s="10"/>
      <c r="L570" s="10"/>
      <c r="M570" s="10"/>
      <c r="N570" s="10"/>
      <c r="O570" s="10"/>
      <c r="P570" s="10"/>
      <c r="Q570" s="10"/>
      <c r="R570" s="10"/>
    </row>
    <row r="571" spans="2:18" x14ac:dyDescent="0.2">
      <c r="B571" s="3">
        <v>3</v>
      </c>
      <c r="C571" s="394" t="s">
        <v>487</v>
      </c>
      <c r="D571" s="137" t="str">
        <f>IF(COUNTIF(D568:D570,"A")&gt;=1,"C",IF(COUNTIF(D568:D570,"A")&gt;0,"P"," "))</f>
        <v xml:space="preserve"> </v>
      </c>
      <c r="E571" s="137" t="str">
        <f t="shared" ref="E571:R571" si="145">IF(COUNTIF(E568:E570,"A")&gt;=1,"C",IF(COUNTIF(E568:E570,"A")&gt;0,"P"," "))</f>
        <v xml:space="preserve"> </v>
      </c>
      <c r="F571" s="137" t="str">
        <f t="shared" si="145"/>
        <v xml:space="preserve"> </v>
      </c>
      <c r="G571" s="137" t="str">
        <f t="shared" si="145"/>
        <v xml:space="preserve"> </v>
      </c>
      <c r="H571" s="137" t="str">
        <f t="shared" si="145"/>
        <v xml:space="preserve"> </v>
      </c>
      <c r="I571" s="137" t="str">
        <f t="shared" si="145"/>
        <v xml:space="preserve"> </v>
      </c>
      <c r="J571" s="137" t="str">
        <f t="shared" si="145"/>
        <v xml:space="preserve"> </v>
      </c>
      <c r="K571" s="137" t="str">
        <f t="shared" si="145"/>
        <v xml:space="preserve"> </v>
      </c>
      <c r="L571" s="137" t="str">
        <f t="shared" si="145"/>
        <v xml:space="preserve"> </v>
      </c>
      <c r="M571" s="137" t="str">
        <f t="shared" si="145"/>
        <v xml:space="preserve"> </v>
      </c>
      <c r="N571" s="137" t="str">
        <f t="shared" si="145"/>
        <v xml:space="preserve"> </v>
      </c>
      <c r="O571" s="137" t="str">
        <f t="shared" si="145"/>
        <v xml:space="preserve"> </v>
      </c>
      <c r="P571" s="137" t="str">
        <f t="shared" si="145"/>
        <v xml:space="preserve"> </v>
      </c>
      <c r="Q571" s="137" t="str">
        <f t="shared" si="145"/>
        <v xml:space="preserve"> </v>
      </c>
      <c r="R571" s="137" t="str">
        <f t="shared" si="145"/>
        <v xml:space="preserve"> </v>
      </c>
    </row>
    <row r="572" spans="2:18" x14ac:dyDescent="0.2">
      <c r="B572" s="138"/>
      <c r="C572" s="234" t="s">
        <v>488</v>
      </c>
      <c r="D572" s="10"/>
      <c r="E572" s="10"/>
      <c r="F572" s="10"/>
      <c r="G572" s="10"/>
      <c r="H572" s="10"/>
      <c r="I572" s="10"/>
      <c r="J572" s="10"/>
      <c r="K572" s="10"/>
      <c r="L572" s="10"/>
      <c r="M572" s="10"/>
      <c r="N572" s="10"/>
      <c r="O572" s="10"/>
      <c r="P572" s="10"/>
      <c r="Q572" s="10"/>
      <c r="R572" s="10"/>
    </row>
    <row r="573" spans="2:18" x14ac:dyDescent="0.2">
      <c r="B573" s="138"/>
      <c r="C573" s="234" t="s">
        <v>489</v>
      </c>
      <c r="D573" s="10"/>
      <c r="E573" s="10"/>
      <c r="F573" s="10"/>
      <c r="G573" s="10"/>
      <c r="H573" s="10"/>
      <c r="I573" s="10"/>
      <c r="J573" s="10"/>
      <c r="K573" s="10"/>
      <c r="L573" s="10"/>
      <c r="M573" s="10"/>
      <c r="N573" s="10"/>
      <c r="O573" s="10"/>
      <c r="P573" s="10"/>
      <c r="Q573" s="10"/>
      <c r="R573" s="10"/>
    </row>
    <row r="574" spans="2:18" x14ac:dyDescent="0.2">
      <c r="B574" s="138"/>
      <c r="C574" s="234" t="s">
        <v>490</v>
      </c>
      <c r="D574" s="10"/>
      <c r="E574" s="10"/>
      <c r="F574" s="10"/>
      <c r="G574" s="10"/>
      <c r="H574" s="10"/>
      <c r="I574" s="10"/>
      <c r="J574" s="10"/>
      <c r="K574" s="10"/>
      <c r="L574" s="10"/>
      <c r="M574" s="10"/>
      <c r="N574" s="10"/>
      <c r="O574" s="10"/>
      <c r="P574" s="10"/>
      <c r="Q574" s="10"/>
      <c r="R574" s="10"/>
    </row>
    <row r="575" spans="2:18" x14ac:dyDescent="0.2">
      <c r="B575" s="3">
        <v>4</v>
      </c>
      <c r="C575" s="394" t="s">
        <v>491</v>
      </c>
      <c r="D575" s="137" t="str">
        <f>IF(COUNTIF(D572:D574,"A")&gt;=1,"C",IF(COUNTIF(D572:D574,"A")&gt;0,"P"," "))</f>
        <v xml:space="preserve"> </v>
      </c>
      <c r="E575" s="137" t="str">
        <f t="shared" ref="E575:R575" si="146">IF(COUNTIF(E572:E574,"A")&gt;=1,"C",IF(COUNTIF(E572:E574,"A")&gt;0,"P"," "))</f>
        <v xml:space="preserve"> </v>
      </c>
      <c r="F575" s="137" t="str">
        <f t="shared" si="146"/>
        <v xml:space="preserve"> </v>
      </c>
      <c r="G575" s="137" t="str">
        <f t="shared" si="146"/>
        <v xml:space="preserve"> </v>
      </c>
      <c r="H575" s="137" t="str">
        <f t="shared" si="146"/>
        <v xml:space="preserve"> </v>
      </c>
      <c r="I575" s="137" t="str">
        <f t="shared" si="146"/>
        <v xml:space="preserve"> </v>
      </c>
      <c r="J575" s="137" t="str">
        <f t="shared" si="146"/>
        <v xml:space="preserve"> </v>
      </c>
      <c r="K575" s="137" t="str">
        <f t="shared" si="146"/>
        <v xml:space="preserve"> </v>
      </c>
      <c r="L575" s="137" t="str">
        <f t="shared" si="146"/>
        <v xml:space="preserve"> </v>
      </c>
      <c r="M575" s="137" t="str">
        <f t="shared" si="146"/>
        <v xml:space="preserve"> </v>
      </c>
      <c r="N575" s="137" t="str">
        <f t="shared" si="146"/>
        <v xml:space="preserve"> </v>
      </c>
      <c r="O575" s="137" t="str">
        <f t="shared" si="146"/>
        <v xml:space="preserve"> </v>
      </c>
      <c r="P575" s="137" t="str">
        <f t="shared" si="146"/>
        <v xml:space="preserve"> </v>
      </c>
      <c r="Q575" s="137" t="str">
        <f t="shared" si="146"/>
        <v xml:space="preserve"> </v>
      </c>
      <c r="R575" s="137" t="str">
        <f t="shared" si="146"/>
        <v xml:space="preserve"> </v>
      </c>
    </row>
    <row r="576" spans="2:18" x14ac:dyDescent="0.2">
      <c r="B576" s="138"/>
      <c r="C576" s="234" t="s">
        <v>492</v>
      </c>
      <c r="D576" s="10"/>
      <c r="E576" s="10"/>
      <c r="F576" s="10"/>
      <c r="G576" s="10"/>
      <c r="H576" s="10"/>
      <c r="I576" s="10"/>
      <c r="J576" s="10"/>
      <c r="K576" s="10"/>
      <c r="L576" s="10"/>
      <c r="M576" s="10"/>
      <c r="N576" s="10"/>
      <c r="O576" s="10"/>
      <c r="P576" s="10"/>
      <c r="Q576" s="10"/>
      <c r="R576" s="10"/>
    </row>
    <row r="577" spans="1:18" x14ac:dyDescent="0.2">
      <c r="B577" s="138"/>
      <c r="C577" s="234" t="s">
        <v>493</v>
      </c>
      <c r="D577" s="10"/>
      <c r="E577" s="10"/>
      <c r="F577" s="10"/>
      <c r="G577" s="10"/>
      <c r="H577" s="10"/>
      <c r="I577" s="10"/>
      <c r="J577" s="10"/>
      <c r="K577" s="10"/>
      <c r="L577" s="10"/>
      <c r="M577" s="10"/>
      <c r="N577" s="10"/>
      <c r="O577" s="10"/>
      <c r="P577" s="10"/>
      <c r="Q577" s="10"/>
      <c r="R577" s="10"/>
    </row>
    <row r="578" spans="1:18" x14ac:dyDescent="0.2">
      <c r="B578" s="138"/>
      <c r="C578" s="234" t="s">
        <v>494</v>
      </c>
      <c r="D578" s="10"/>
      <c r="E578" s="10"/>
      <c r="F578" s="10"/>
      <c r="G578" s="10"/>
      <c r="H578" s="10"/>
      <c r="I578" s="10"/>
      <c r="J578" s="10"/>
      <c r="K578" s="10"/>
      <c r="L578" s="10"/>
      <c r="M578" s="10"/>
      <c r="N578" s="10"/>
      <c r="O578" s="10"/>
      <c r="P578" s="10"/>
      <c r="Q578" s="10"/>
      <c r="R578" s="10"/>
    </row>
    <row r="579" spans="1:18" x14ac:dyDescent="0.2">
      <c r="B579" s="3">
        <v>5</v>
      </c>
      <c r="C579" s="394" t="s">
        <v>495</v>
      </c>
      <c r="D579" s="137" t="str">
        <f>IF(COUNTIF(D576:D578,"A")&gt;=1,"C",IF(COUNTIF(D576:D578,"A")&gt;0,"P"," "))</f>
        <v xml:space="preserve"> </v>
      </c>
      <c r="E579" s="137" t="str">
        <f t="shared" ref="E579:R579" si="147">IF(COUNTIF(E576:E578,"A")&gt;=1,"C",IF(COUNTIF(E576:E578,"A")&gt;0,"P"," "))</f>
        <v xml:space="preserve"> </v>
      </c>
      <c r="F579" s="137" t="str">
        <f t="shared" si="147"/>
        <v xml:space="preserve"> </v>
      </c>
      <c r="G579" s="137" t="str">
        <f t="shared" si="147"/>
        <v xml:space="preserve"> </v>
      </c>
      <c r="H579" s="137" t="str">
        <f t="shared" si="147"/>
        <v xml:space="preserve"> </v>
      </c>
      <c r="I579" s="137" t="str">
        <f t="shared" si="147"/>
        <v xml:space="preserve"> </v>
      </c>
      <c r="J579" s="137" t="str">
        <f t="shared" si="147"/>
        <v xml:space="preserve"> </v>
      </c>
      <c r="K579" s="137" t="str">
        <f t="shared" si="147"/>
        <v xml:space="preserve"> </v>
      </c>
      <c r="L579" s="137" t="str">
        <f t="shared" si="147"/>
        <v xml:space="preserve"> </v>
      </c>
      <c r="M579" s="137" t="str">
        <f t="shared" si="147"/>
        <v xml:space="preserve"> </v>
      </c>
      <c r="N579" s="137" t="str">
        <f t="shared" si="147"/>
        <v xml:space="preserve"> </v>
      </c>
      <c r="O579" s="137" t="str">
        <f t="shared" si="147"/>
        <v xml:space="preserve"> </v>
      </c>
      <c r="P579" s="137" t="str">
        <f t="shared" si="147"/>
        <v xml:space="preserve"> </v>
      </c>
      <c r="Q579" s="137" t="str">
        <f t="shared" si="147"/>
        <v xml:space="preserve"> </v>
      </c>
      <c r="R579" s="137" t="str">
        <f t="shared" si="147"/>
        <v xml:space="preserve"> </v>
      </c>
    </row>
    <row r="580" spans="1:18" x14ac:dyDescent="0.2">
      <c r="B580" s="138"/>
      <c r="C580" s="234" t="s">
        <v>496</v>
      </c>
      <c r="D580" s="10"/>
      <c r="E580" s="10"/>
      <c r="F580" s="10"/>
      <c r="G580" s="10"/>
      <c r="H580" s="10"/>
      <c r="I580" s="10"/>
      <c r="J580" s="10"/>
      <c r="K580" s="10"/>
      <c r="L580" s="10"/>
      <c r="M580" s="10"/>
      <c r="N580" s="10"/>
      <c r="O580" s="10"/>
      <c r="P580" s="10"/>
      <c r="Q580" s="10"/>
      <c r="R580" s="10"/>
    </row>
    <row r="581" spans="1:18" x14ac:dyDescent="0.2">
      <c r="B581" s="138"/>
      <c r="C581" s="234" t="s">
        <v>497</v>
      </c>
      <c r="D581" s="10"/>
      <c r="E581" s="10"/>
      <c r="F581" s="10"/>
      <c r="G581" s="10"/>
      <c r="H581" s="10"/>
      <c r="I581" s="10"/>
      <c r="J581" s="10"/>
      <c r="K581" s="10"/>
      <c r="L581" s="10"/>
      <c r="M581" s="10"/>
      <c r="N581" s="10"/>
      <c r="O581" s="10"/>
      <c r="P581" s="10"/>
      <c r="Q581" s="10"/>
      <c r="R581" s="10"/>
    </row>
    <row r="582" spans="1:18" x14ac:dyDescent="0.2">
      <c r="B582" s="138"/>
      <c r="C582" s="234" t="s">
        <v>498</v>
      </c>
      <c r="D582" s="10"/>
      <c r="E582" s="10"/>
      <c r="F582" s="10"/>
      <c r="G582" s="10"/>
      <c r="H582" s="10"/>
      <c r="I582" s="10"/>
      <c r="J582" s="10"/>
      <c r="K582" s="10"/>
      <c r="L582" s="10"/>
      <c r="M582" s="10"/>
      <c r="N582" s="10"/>
      <c r="O582" s="10"/>
      <c r="P582" s="10"/>
      <c r="Q582" s="10"/>
      <c r="R582" s="10"/>
    </row>
    <row r="583" spans="1:18" ht="1.5" customHeight="1" thickBot="1" x14ac:dyDescent="0.25">
      <c r="D583" s="137" t="str">
        <f>IF(COUNTIF(D580:D582,"A")&gt;=1,"C",IF(COUNTIF(D580:D582,"A")&gt;0,"P"," "))</f>
        <v xml:space="preserve"> </v>
      </c>
      <c r="E583" s="137" t="str">
        <f t="shared" ref="E583:R583" si="148">IF(COUNTIF(E580:E582,"A")&gt;=1,"C",IF(COUNTIF(E580:E582,"A")&gt;0,"P"," "))</f>
        <v xml:space="preserve"> </v>
      </c>
      <c r="F583" s="137" t="str">
        <f t="shared" si="148"/>
        <v xml:space="preserve"> </v>
      </c>
      <c r="G583" s="137" t="str">
        <f t="shared" si="148"/>
        <v xml:space="preserve"> </v>
      </c>
      <c r="H583" s="137" t="str">
        <f t="shared" si="148"/>
        <v xml:space="preserve"> </v>
      </c>
      <c r="I583" s="137" t="str">
        <f t="shared" si="148"/>
        <v xml:space="preserve"> </v>
      </c>
      <c r="J583" s="137" t="str">
        <f t="shared" si="148"/>
        <v xml:space="preserve"> </v>
      </c>
      <c r="K583" s="137" t="str">
        <f t="shared" si="148"/>
        <v xml:space="preserve"> </v>
      </c>
      <c r="L583" s="137" t="str">
        <f t="shared" si="148"/>
        <v xml:space="preserve"> </v>
      </c>
      <c r="M583" s="137" t="str">
        <f t="shared" si="148"/>
        <v xml:space="preserve"> </v>
      </c>
      <c r="N583" s="137" t="str">
        <f t="shared" si="148"/>
        <v xml:space="preserve"> </v>
      </c>
      <c r="O583" s="137" t="str">
        <f t="shared" si="148"/>
        <v xml:space="preserve"> </v>
      </c>
      <c r="P583" s="137" t="str">
        <f t="shared" si="148"/>
        <v xml:space="preserve"> </v>
      </c>
      <c r="Q583" s="137" t="str">
        <f t="shared" si="148"/>
        <v xml:space="preserve"> </v>
      </c>
      <c r="R583" s="137" t="str">
        <f t="shared" si="148"/>
        <v xml:space="preserve"> </v>
      </c>
    </row>
    <row r="584" spans="1:18" ht="13.5" thickBot="1" x14ac:dyDescent="0.25">
      <c r="C584" s="83" t="s">
        <v>31</v>
      </c>
      <c r="D584" s="104" t="str">
        <f t="shared" ref="D584:R584" si="149">IF(COUNTIF(D567:D583,"C")&gt;4,"C",IF(COUNTIF(D567:D583,"C")&gt;0,"P"," "))</f>
        <v xml:space="preserve"> </v>
      </c>
      <c r="E584" s="104" t="str">
        <f t="shared" si="149"/>
        <v xml:space="preserve"> </v>
      </c>
      <c r="F584" s="104" t="str">
        <f t="shared" si="149"/>
        <v xml:space="preserve"> </v>
      </c>
      <c r="G584" s="104" t="str">
        <f t="shared" si="149"/>
        <v xml:space="preserve"> </v>
      </c>
      <c r="H584" s="104" t="str">
        <f t="shared" si="149"/>
        <v xml:space="preserve"> </v>
      </c>
      <c r="I584" s="104" t="str">
        <f t="shared" si="149"/>
        <v xml:space="preserve"> </v>
      </c>
      <c r="J584" s="104" t="str">
        <f t="shared" si="149"/>
        <v xml:space="preserve"> </v>
      </c>
      <c r="K584" s="104" t="str">
        <f t="shared" si="149"/>
        <v xml:space="preserve"> </v>
      </c>
      <c r="L584" s="104" t="str">
        <f t="shared" si="149"/>
        <v xml:space="preserve"> </v>
      </c>
      <c r="M584" s="104" t="str">
        <f t="shared" si="149"/>
        <v xml:space="preserve"> </v>
      </c>
      <c r="N584" s="104" t="str">
        <f t="shared" si="149"/>
        <v xml:space="preserve"> </v>
      </c>
      <c r="O584" s="104" t="str">
        <f t="shared" si="149"/>
        <v xml:space="preserve"> </v>
      </c>
      <c r="P584" s="104" t="str">
        <f t="shared" si="149"/>
        <v xml:space="preserve"> </v>
      </c>
      <c r="Q584" s="104" t="str">
        <f t="shared" si="149"/>
        <v xml:space="preserve"> </v>
      </c>
      <c r="R584" s="104" t="str">
        <f t="shared" si="149"/>
        <v xml:space="preserve"> </v>
      </c>
    </row>
    <row r="585" spans="1:18" ht="18" x14ac:dyDescent="0.2">
      <c r="A585" s="529" t="s">
        <v>113</v>
      </c>
      <c r="B585" s="530"/>
      <c r="C585" s="530"/>
      <c r="D585" s="530"/>
      <c r="E585" s="530"/>
      <c r="F585" s="530"/>
      <c r="G585" s="530"/>
      <c r="H585" s="530"/>
      <c r="I585" s="530"/>
      <c r="J585" s="530"/>
      <c r="K585" s="530"/>
      <c r="L585" s="530"/>
      <c r="M585" s="530"/>
      <c r="N585" s="530"/>
      <c r="O585" s="530"/>
      <c r="P585" s="530"/>
      <c r="Q585" s="530"/>
      <c r="R585" s="530"/>
    </row>
    <row r="586" spans="1:18" ht="15" x14ac:dyDescent="0.25">
      <c r="B586" s="135" t="s">
        <v>291</v>
      </c>
    </row>
    <row r="587" spans="1:18" x14ac:dyDescent="0.2">
      <c r="B587" s="3">
        <v>1</v>
      </c>
      <c r="C587" s="404" t="s">
        <v>499</v>
      </c>
    </row>
    <row r="588" spans="1:18" x14ac:dyDescent="0.2">
      <c r="B588" s="136"/>
      <c r="C588" s="234" t="s">
        <v>500</v>
      </c>
      <c r="D588" s="149"/>
      <c r="E588" s="10"/>
      <c r="F588" s="10"/>
      <c r="G588" s="10"/>
      <c r="H588" s="10"/>
      <c r="I588" s="10"/>
      <c r="J588" s="10"/>
      <c r="K588" s="10"/>
      <c r="L588" s="10"/>
      <c r="M588" s="10"/>
      <c r="N588" s="10"/>
      <c r="O588" s="10"/>
      <c r="P588" s="10"/>
      <c r="Q588" s="10"/>
      <c r="R588" s="10"/>
    </row>
    <row r="589" spans="1:18" x14ac:dyDescent="0.2">
      <c r="B589" s="3">
        <v>2</v>
      </c>
      <c r="C589" s="394" t="s">
        <v>501</v>
      </c>
      <c r="D589" s="137"/>
      <c r="E589" s="137"/>
      <c r="F589" s="137"/>
      <c r="G589" s="137"/>
      <c r="H589" s="137"/>
      <c r="I589" s="137"/>
      <c r="J589" s="137"/>
      <c r="K589" s="137"/>
      <c r="L589" s="137"/>
      <c r="M589" s="137"/>
      <c r="N589" s="137"/>
      <c r="O589" s="137"/>
      <c r="P589" s="137"/>
      <c r="Q589" s="137"/>
      <c r="R589" s="137"/>
    </row>
    <row r="590" spans="1:18" x14ac:dyDescent="0.2">
      <c r="B590" s="138"/>
      <c r="C590" s="234" t="s">
        <v>502</v>
      </c>
      <c r="D590" s="149" t="s">
        <v>864</v>
      </c>
      <c r="E590" s="10"/>
      <c r="F590" s="10"/>
      <c r="G590" s="10"/>
      <c r="H590" s="10"/>
      <c r="I590" s="10"/>
      <c r="J590" s="10"/>
      <c r="K590" s="10"/>
      <c r="L590" s="10"/>
      <c r="M590" s="10"/>
      <c r="N590" s="10"/>
      <c r="O590" s="10"/>
      <c r="P590" s="10"/>
      <c r="Q590" s="10"/>
      <c r="R590" s="10"/>
    </row>
    <row r="591" spans="1:18" x14ac:dyDescent="0.2">
      <c r="B591" s="3">
        <v>3</v>
      </c>
      <c r="C591" s="394" t="s">
        <v>503</v>
      </c>
      <c r="D591" s="137"/>
      <c r="E591" s="137"/>
      <c r="F591" s="137"/>
      <c r="G591" s="137"/>
      <c r="H591" s="137"/>
      <c r="I591" s="137"/>
      <c r="J591" s="137"/>
      <c r="K591" s="137"/>
      <c r="L591" s="137"/>
      <c r="M591" s="137"/>
      <c r="N591" s="137"/>
      <c r="O591" s="137"/>
      <c r="P591" s="137"/>
      <c r="Q591" s="137"/>
      <c r="R591" s="137"/>
    </row>
    <row r="592" spans="1:18" x14ac:dyDescent="0.2">
      <c r="B592" s="138"/>
      <c r="C592" s="234" t="s">
        <v>504</v>
      </c>
      <c r="D592" s="149" t="s">
        <v>864</v>
      </c>
      <c r="E592" s="10" t="s">
        <v>864</v>
      </c>
      <c r="F592" s="10"/>
      <c r="G592" s="10"/>
      <c r="H592" s="10"/>
      <c r="I592" s="10" t="s">
        <v>864</v>
      </c>
      <c r="J592" s="10" t="s">
        <v>864</v>
      </c>
      <c r="K592" s="10" t="s">
        <v>864</v>
      </c>
      <c r="L592" s="10"/>
      <c r="M592" s="10"/>
      <c r="N592" s="10"/>
      <c r="O592" s="10"/>
      <c r="P592" s="10"/>
      <c r="Q592" s="10"/>
      <c r="R592" s="10"/>
    </row>
    <row r="593" spans="2:18" x14ac:dyDescent="0.2">
      <c r="B593" s="3">
        <v>4</v>
      </c>
      <c r="C593" s="394" t="s">
        <v>505</v>
      </c>
      <c r="D593" s="137"/>
      <c r="E593" s="137"/>
      <c r="F593" s="137"/>
      <c r="G593" s="137"/>
      <c r="H593" s="137"/>
      <c r="I593" s="137"/>
      <c r="J593" s="137"/>
      <c r="K593" s="137"/>
      <c r="L593" s="137"/>
      <c r="M593" s="137"/>
      <c r="N593" s="137"/>
      <c r="O593" s="137"/>
      <c r="P593" s="137"/>
      <c r="Q593" s="137"/>
      <c r="R593" s="137"/>
    </row>
    <row r="594" spans="2:18" x14ac:dyDescent="0.2">
      <c r="B594" s="138"/>
      <c r="C594" s="234" t="s">
        <v>506</v>
      </c>
      <c r="D594" s="149" t="s">
        <v>864</v>
      </c>
      <c r="E594" s="10"/>
      <c r="F594" s="10"/>
      <c r="G594" s="10"/>
      <c r="H594" s="10"/>
      <c r="I594" s="10"/>
      <c r="J594" s="10"/>
      <c r="K594" s="10"/>
      <c r="L594" s="10"/>
      <c r="M594" s="10"/>
      <c r="N594" s="10"/>
      <c r="O594" s="10"/>
      <c r="P594" s="10"/>
      <c r="Q594" s="10"/>
      <c r="R594" s="10"/>
    </row>
    <row r="595" spans="2:18" x14ac:dyDescent="0.2">
      <c r="B595" s="3">
        <v>5</v>
      </c>
      <c r="C595" s="394" t="s">
        <v>507</v>
      </c>
      <c r="D595" s="137"/>
      <c r="E595" s="137"/>
      <c r="F595" s="137"/>
      <c r="G595" s="137"/>
      <c r="H595" s="137"/>
      <c r="I595" s="137"/>
      <c r="J595" s="137"/>
      <c r="K595" s="137"/>
      <c r="L595" s="137"/>
      <c r="M595" s="137"/>
      <c r="N595" s="137"/>
      <c r="O595" s="137"/>
      <c r="P595" s="137"/>
      <c r="Q595" s="137"/>
      <c r="R595" s="137"/>
    </row>
    <row r="596" spans="2:18" x14ac:dyDescent="0.2">
      <c r="B596" s="138"/>
      <c r="C596" s="234" t="s">
        <v>508</v>
      </c>
      <c r="D596" s="149" t="s">
        <v>864</v>
      </c>
      <c r="E596" s="10"/>
      <c r="F596" s="10"/>
      <c r="G596" s="10"/>
      <c r="H596" s="10"/>
      <c r="I596" s="10"/>
      <c r="J596" s="10"/>
      <c r="K596" s="10"/>
      <c r="L596" s="10"/>
      <c r="M596" s="10"/>
      <c r="N596" s="10"/>
      <c r="O596" s="10"/>
      <c r="P596" s="10"/>
      <c r="Q596" s="10"/>
      <c r="R596" s="10"/>
    </row>
    <row r="597" spans="2:18" ht="1.5" customHeight="1" thickBot="1" x14ac:dyDescent="0.25">
      <c r="D597" s="137"/>
      <c r="E597" s="137"/>
      <c r="F597" s="137"/>
      <c r="G597" s="137"/>
      <c r="H597" s="137"/>
      <c r="I597" s="137"/>
      <c r="J597" s="137"/>
      <c r="K597" s="137"/>
      <c r="L597" s="137"/>
      <c r="M597" s="137"/>
      <c r="N597" s="137"/>
      <c r="O597" s="137"/>
      <c r="P597" s="137"/>
      <c r="Q597" s="137"/>
      <c r="R597" s="137"/>
    </row>
    <row r="598" spans="2:18" ht="13.5" thickBot="1" x14ac:dyDescent="0.25">
      <c r="C598" s="83" t="s">
        <v>31</v>
      </c>
      <c r="D598" s="104" t="str">
        <f>IF(COUNTIF(D588:D597,"A")&gt;4,"C",IF(COUNTIF(D588:D597,"A")&gt;0,"P"," "))</f>
        <v>P</v>
      </c>
      <c r="E598" s="104" t="str">
        <f t="shared" ref="E598:R598" si="150">IF(COUNTIF(E588:E597,"A")&gt;4,"C",IF(COUNTIF(E588:E597,"A")&gt;0,"P"," "))</f>
        <v>P</v>
      </c>
      <c r="F598" s="104" t="str">
        <f t="shared" si="150"/>
        <v xml:space="preserve"> </v>
      </c>
      <c r="G598" s="104" t="str">
        <f t="shared" si="150"/>
        <v xml:space="preserve"> </v>
      </c>
      <c r="H598" s="104" t="str">
        <f t="shared" si="150"/>
        <v xml:space="preserve"> </v>
      </c>
      <c r="I598" s="104" t="str">
        <f t="shared" si="150"/>
        <v>P</v>
      </c>
      <c r="J598" s="104" t="str">
        <f t="shared" si="150"/>
        <v>P</v>
      </c>
      <c r="K598" s="104" t="str">
        <f t="shared" si="150"/>
        <v>P</v>
      </c>
      <c r="L598" s="104" t="str">
        <f t="shared" si="150"/>
        <v xml:space="preserve"> </v>
      </c>
      <c r="M598" s="104" t="str">
        <f t="shared" si="150"/>
        <v xml:space="preserve"> </v>
      </c>
      <c r="N598" s="104" t="str">
        <f t="shared" si="150"/>
        <v xml:space="preserve"> </v>
      </c>
      <c r="O598" s="104" t="str">
        <f t="shared" si="150"/>
        <v xml:space="preserve"> </v>
      </c>
      <c r="P598" s="104" t="str">
        <f t="shared" si="150"/>
        <v xml:space="preserve"> </v>
      </c>
      <c r="Q598" s="104" t="str">
        <f t="shared" si="150"/>
        <v xml:space="preserve"> </v>
      </c>
      <c r="R598" s="104" t="str">
        <f t="shared" si="150"/>
        <v xml:space="preserve"> </v>
      </c>
    </row>
    <row r="599" spans="2:18" ht="15" x14ac:dyDescent="0.25">
      <c r="B599" s="135" t="s">
        <v>292</v>
      </c>
      <c r="D599" s="256"/>
      <c r="E599" s="256"/>
      <c r="F599" s="256"/>
      <c r="G599" s="256"/>
      <c r="H599" s="256"/>
      <c r="I599" s="256"/>
      <c r="J599" s="256"/>
      <c r="K599" s="256"/>
      <c r="L599" s="256"/>
      <c r="M599" s="256"/>
      <c r="N599" s="256"/>
      <c r="O599" s="256"/>
      <c r="P599" s="256"/>
      <c r="Q599" s="256"/>
      <c r="R599" s="256"/>
    </row>
    <row r="600" spans="2:18" x14ac:dyDescent="0.2">
      <c r="B600" s="3">
        <v>1</v>
      </c>
      <c r="C600" s="410" t="s">
        <v>509</v>
      </c>
      <c r="D600" s="256"/>
      <c r="E600" s="256"/>
      <c r="F600" s="256"/>
      <c r="G600" s="256"/>
      <c r="H600" s="256"/>
      <c r="I600" s="256"/>
      <c r="J600" s="256"/>
      <c r="K600" s="256"/>
      <c r="L600" s="256"/>
      <c r="M600" s="256"/>
      <c r="N600" s="256"/>
      <c r="O600" s="256"/>
      <c r="P600" s="256"/>
      <c r="Q600" s="256"/>
      <c r="R600" s="256"/>
    </row>
    <row r="601" spans="2:18" x14ac:dyDescent="0.2">
      <c r="B601" s="136"/>
      <c r="C601" s="234" t="s">
        <v>510</v>
      </c>
      <c r="D601" s="10" t="s">
        <v>864</v>
      </c>
      <c r="E601" s="10" t="s">
        <v>864</v>
      </c>
      <c r="F601" s="10"/>
      <c r="G601" s="10"/>
      <c r="H601" s="10"/>
      <c r="I601" s="10" t="s">
        <v>864</v>
      </c>
      <c r="J601" s="10" t="s">
        <v>864</v>
      </c>
      <c r="K601" s="10"/>
      <c r="L601" s="10" t="s">
        <v>864</v>
      </c>
      <c r="M601" s="10"/>
      <c r="N601" s="10"/>
      <c r="O601" s="10"/>
      <c r="P601" s="10"/>
      <c r="Q601" s="10"/>
      <c r="R601" s="10"/>
    </row>
    <row r="602" spans="2:18" x14ac:dyDescent="0.2">
      <c r="B602" s="3">
        <v>2</v>
      </c>
      <c r="C602" s="527" t="s">
        <v>511</v>
      </c>
      <c r="D602" s="528"/>
      <c r="E602" s="137" t="str">
        <f t="shared" ref="E602:R602" si="151">IF(COUNTIF(E601:E601,"A")&gt;=1,"C",IF(COUNTIF(E601:E601,"A")&gt;0,"P"," "))</f>
        <v>C</v>
      </c>
      <c r="F602" s="137" t="str">
        <f t="shared" si="151"/>
        <v xml:space="preserve"> </v>
      </c>
      <c r="G602" s="137" t="str">
        <f t="shared" si="151"/>
        <v xml:space="preserve"> </v>
      </c>
      <c r="H602" s="137" t="str">
        <f t="shared" si="151"/>
        <v xml:space="preserve"> </v>
      </c>
      <c r="I602" s="137" t="str">
        <f t="shared" si="151"/>
        <v>C</v>
      </c>
      <c r="J602" s="137" t="str">
        <f t="shared" si="151"/>
        <v>C</v>
      </c>
      <c r="K602" s="137" t="str">
        <f t="shared" si="151"/>
        <v xml:space="preserve"> </v>
      </c>
      <c r="L602" s="137" t="str">
        <f t="shared" si="151"/>
        <v>C</v>
      </c>
      <c r="M602" s="137" t="str">
        <f t="shared" si="151"/>
        <v xml:space="preserve"> </v>
      </c>
      <c r="N602" s="137" t="str">
        <f t="shared" si="151"/>
        <v xml:space="preserve"> </v>
      </c>
      <c r="O602" s="137" t="str">
        <f t="shared" si="151"/>
        <v xml:space="preserve"> </v>
      </c>
      <c r="P602" s="137" t="str">
        <f t="shared" si="151"/>
        <v xml:space="preserve"> </v>
      </c>
      <c r="Q602" s="137" t="str">
        <f t="shared" si="151"/>
        <v xml:space="preserve"> </v>
      </c>
      <c r="R602" s="137" t="str">
        <f t="shared" si="151"/>
        <v xml:space="preserve"> </v>
      </c>
    </row>
    <row r="603" spans="2:18" x14ac:dyDescent="0.2">
      <c r="B603" s="138"/>
      <c r="C603" s="234" t="s">
        <v>512</v>
      </c>
      <c r="D603" s="10" t="s">
        <v>864</v>
      </c>
      <c r="E603" s="10" t="s">
        <v>864</v>
      </c>
      <c r="F603" s="10"/>
      <c r="G603" s="10"/>
      <c r="H603" s="10"/>
      <c r="I603" s="10" t="s">
        <v>864</v>
      </c>
      <c r="J603" s="10" t="s">
        <v>864</v>
      </c>
      <c r="K603" s="10"/>
      <c r="L603" s="10" t="s">
        <v>864</v>
      </c>
      <c r="M603" s="10"/>
      <c r="N603" s="10"/>
      <c r="O603" s="10"/>
      <c r="P603" s="10"/>
      <c r="Q603" s="10"/>
      <c r="R603" s="10"/>
    </row>
    <row r="604" spans="2:18" x14ac:dyDescent="0.2">
      <c r="B604" s="3">
        <v>3</v>
      </c>
      <c r="C604" s="394" t="s">
        <v>513</v>
      </c>
      <c r="D604" s="137" t="str">
        <f t="shared" ref="D604:R604" si="152">IF(COUNTIF(D603:D603,"A")&gt;=1,"C",IF(COUNTIF(D603:D603,"A")&gt;0,"P"," "))</f>
        <v>C</v>
      </c>
      <c r="E604" s="137" t="str">
        <f t="shared" si="152"/>
        <v>C</v>
      </c>
      <c r="F604" s="137" t="str">
        <f t="shared" si="152"/>
        <v xml:space="preserve"> </v>
      </c>
      <c r="G604" s="137" t="str">
        <f t="shared" si="152"/>
        <v xml:space="preserve"> </v>
      </c>
      <c r="H604" s="137" t="str">
        <f t="shared" si="152"/>
        <v xml:space="preserve"> </v>
      </c>
      <c r="I604" s="137" t="str">
        <f t="shared" si="152"/>
        <v>C</v>
      </c>
      <c r="J604" s="137" t="str">
        <f t="shared" si="152"/>
        <v>C</v>
      </c>
      <c r="K604" s="137" t="str">
        <f t="shared" si="152"/>
        <v xml:space="preserve"> </v>
      </c>
      <c r="L604" s="137" t="str">
        <f t="shared" si="152"/>
        <v>C</v>
      </c>
      <c r="M604" s="137" t="str">
        <f t="shared" si="152"/>
        <v xml:space="preserve"> </v>
      </c>
      <c r="N604" s="137" t="str">
        <f t="shared" si="152"/>
        <v xml:space="preserve"> </v>
      </c>
      <c r="O604" s="137" t="str">
        <f t="shared" si="152"/>
        <v xml:space="preserve"> </v>
      </c>
      <c r="P604" s="137" t="str">
        <f t="shared" si="152"/>
        <v xml:space="preserve"> </v>
      </c>
      <c r="Q604" s="137" t="str">
        <f t="shared" si="152"/>
        <v xml:space="preserve"> </v>
      </c>
      <c r="R604" s="137" t="str">
        <f t="shared" si="152"/>
        <v xml:space="preserve"> </v>
      </c>
    </row>
    <row r="605" spans="2:18" x14ac:dyDescent="0.2">
      <c r="B605" s="138"/>
      <c r="C605" s="234" t="s">
        <v>514</v>
      </c>
      <c r="D605" s="10" t="s">
        <v>864</v>
      </c>
      <c r="E605" s="10" t="s">
        <v>864</v>
      </c>
      <c r="F605" s="10"/>
      <c r="G605" s="10"/>
      <c r="H605" s="10"/>
      <c r="I605" s="10" t="s">
        <v>864</v>
      </c>
      <c r="J605" s="10" t="s">
        <v>864</v>
      </c>
      <c r="K605" s="10"/>
      <c r="L605" s="10" t="s">
        <v>864</v>
      </c>
      <c r="M605" s="10"/>
      <c r="N605" s="10"/>
      <c r="O605" s="10"/>
      <c r="P605" s="10"/>
      <c r="Q605" s="10"/>
      <c r="R605" s="10"/>
    </row>
    <row r="606" spans="2:18" x14ac:dyDescent="0.2">
      <c r="B606" s="3">
        <v>4</v>
      </c>
      <c r="C606" s="394" t="s">
        <v>515</v>
      </c>
      <c r="D606" s="137" t="str">
        <f t="shared" ref="D606:R606" si="153">IF(COUNTIF(D605:D605,"A")&gt;=1,"C",IF(COUNTIF(D605:D605,"A")&gt;0,"P"," "))</f>
        <v>C</v>
      </c>
      <c r="E606" s="137" t="str">
        <f t="shared" si="153"/>
        <v>C</v>
      </c>
      <c r="F606" s="137" t="str">
        <f t="shared" si="153"/>
        <v xml:space="preserve"> </v>
      </c>
      <c r="G606" s="137" t="str">
        <f t="shared" si="153"/>
        <v xml:space="preserve"> </v>
      </c>
      <c r="H606" s="137" t="str">
        <f t="shared" si="153"/>
        <v xml:space="preserve"> </v>
      </c>
      <c r="I606" s="137" t="str">
        <f t="shared" si="153"/>
        <v>C</v>
      </c>
      <c r="J606" s="137" t="str">
        <f t="shared" si="153"/>
        <v>C</v>
      </c>
      <c r="K606" s="137" t="str">
        <f t="shared" si="153"/>
        <v xml:space="preserve"> </v>
      </c>
      <c r="L606" s="137" t="str">
        <f t="shared" si="153"/>
        <v>C</v>
      </c>
      <c r="M606" s="137" t="str">
        <f t="shared" si="153"/>
        <v xml:space="preserve"> </v>
      </c>
      <c r="N606" s="137" t="str">
        <f t="shared" si="153"/>
        <v xml:space="preserve"> </v>
      </c>
      <c r="O606" s="137" t="str">
        <f t="shared" si="153"/>
        <v xml:space="preserve"> </v>
      </c>
      <c r="P606" s="137" t="str">
        <f t="shared" si="153"/>
        <v xml:space="preserve"> </v>
      </c>
      <c r="Q606" s="137" t="str">
        <f t="shared" si="153"/>
        <v xml:space="preserve"> </v>
      </c>
      <c r="R606" s="137" t="str">
        <f t="shared" si="153"/>
        <v xml:space="preserve"> </v>
      </c>
    </row>
    <row r="607" spans="2:18" x14ac:dyDescent="0.2">
      <c r="B607" s="138"/>
      <c r="C607" s="234" t="s">
        <v>516</v>
      </c>
      <c r="D607" s="10" t="s">
        <v>864</v>
      </c>
      <c r="E607" s="10" t="s">
        <v>864</v>
      </c>
      <c r="F607" s="10"/>
      <c r="G607" s="10"/>
      <c r="H607" s="10"/>
      <c r="I607" s="10" t="s">
        <v>864</v>
      </c>
      <c r="J607" s="10" t="s">
        <v>864</v>
      </c>
      <c r="K607" s="10"/>
      <c r="L607" s="10" t="s">
        <v>864</v>
      </c>
      <c r="M607" s="10"/>
      <c r="N607" s="10"/>
      <c r="O607" s="10"/>
      <c r="P607" s="10"/>
      <c r="Q607" s="10"/>
      <c r="R607" s="10"/>
    </row>
    <row r="608" spans="2:18" x14ac:dyDescent="0.2">
      <c r="B608" s="3">
        <v>5</v>
      </c>
      <c r="C608" s="411" t="s">
        <v>517</v>
      </c>
      <c r="D608" s="412"/>
      <c r="E608" s="137" t="str">
        <f t="shared" ref="E608:R608" si="154">IF(COUNTIF(E607:E607,"A")&gt;=1,"C",IF(COUNTIF(E607:E607,"A")&gt;0,"P"," "))</f>
        <v>C</v>
      </c>
      <c r="F608" s="137" t="str">
        <f t="shared" si="154"/>
        <v xml:space="preserve"> </v>
      </c>
      <c r="G608" s="137" t="str">
        <f t="shared" si="154"/>
        <v xml:space="preserve"> </v>
      </c>
      <c r="H608" s="137" t="str">
        <f t="shared" si="154"/>
        <v xml:space="preserve"> </v>
      </c>
      <c r="I608" s="137" t="str">
        <f t="shared" si="154"/>
        <v>C</v>
      </c>
      <c r="J608" s="137" t="str">
        <f t="shared" si="154"/>
        <v>C</v>
      </c>
      <c r="K608" s="137" t="str">
        <f t="shared" si="154"/>
        <v xml:space="preserve"> </v>
      </c>
      <c r="L608" s="137" t="str">
        <f t="shared" si="154"/>
        <v>C</v>
      </c>
      <c r="M608" s="137" t="str">
        <f t="shared" si="154"/>
        <v xml:space="preserve"> </v>
      </c>
      <c r="N608" s="137" t="str">
        <f t="shared" si="154"/>
        <v xml:space="preserve"> </v>
      </c>
      <c r="O608" s="137" t="str">
        <f t="shared" si="154"/>
        <v xml:space="preserve"> </v>
      </c>
      <c r="P608" s="137" t="str">
        <f t="shared" si="154"/>
        <v xml:space="preserve"> </v>
      </c>
      <c r="Q608" s="137" t="str">
        <f t="shared" si="154"/>
        <v xml:space="preserve"> </v>
      </c>
      <c r="R608" s="137" t="str">
        <f t="shared" si="154"/>
        <v xml:space="preserve"> </v>
      </c>
    </row>
    <row r="609" spans="2:18" x14ac:dyDescent="0.2">
      <c r="B609" s="138"/>
      <c r="C609" s="234" t="s">
        <v>518</v>
      </c>
      <c r="D609" s="10" t="s">
        <v>864</v>
      </c>
      <c r="E609" s="10" t="s">
        <v>864</v>
      </c>
      <c r="F609" s="10"/>
      <c r="G609" s="10"/>
      <c r="H609" s="10"/>
      <c r="I609" s="10" t="s">
        <v>864</v>
      </c>
      <c r="J609" s="10" t="s">
        <v>864</v>
      </c>
      <c r="K609" s="10"/>
      <c r="L609" s="10" t="s">
        <v>864</v>
      </c>
      <c r="M609" s="10"/>
      <c r="N609" s="10"/>
      <c r="O609" s="10"/>
      <c r="P609" s="10"/>
      <c r="Q609" s="10"/>
      <c r="R609" s="10"/>
    </row>
    <row r="610" spans="2:18" ht="1.5" customHeight="1" thickBot="1" x14ac:dyDescent="0.25">
      <c r="D610" s="137" t="str">
        <f t="shared" ref="D610:R610" si="155">IF(COUNTIF(D609:D609,"A")&gt;=1,"C",IF(COUNTIF(D609:D609,"A")&gt;0,"P"," "))</f>
        <v>C</v>
      </c>
      <c r="E610" s="137" t="str">
        <f t="shared" si="155"/>
        <v>C</v>
      </c>
      <c r="F610" s="137" t="str">
        <f t="shared" si="155"/>
        <v xml:space="preserve"> </v>
      </c>
      <c r="G610" s="137" t="str">
        <f t="shared" si="155"/>
        <v xml:space="preserve"> </v>
      </c>
      <c r="H610" s="137" t="str">
        <f t="shared" si="155"/>
        <v xml:space="preserve"> </v>
      </c>
      <c r="I610" s="137" t="str">
        <f t="shared" si="155"/>
        <v>C</v>
      </c>
      <c r="J610" s="137" t="str">
        <f t="shared" si="155"/>
        <v>C</v>
      </c>
      <c r="K610" s="137" t="str">
        <f t="shared" si="155"/>
        <v xml:space="preserve"> </v>
      </c>
      <c r="L610" s="137" t="str">
        <f t="shared" si="155"/>
        <v>C</v>
      </c>
      <c r="M610" s="137" t="str">
        <f t="shared" si="155"/>
        <v xml:space="preserve"> </v>
      </c>
      <c r="N610" s="137" t="str">
        <f t="shared" si="155"/>
        <v xml:space="preserve"> </v>
      </c>
      <c r="O610" s="137" t="str">
        <f t="shared" si="155"/>
        <v xml:space="preserve"> </v>
      </c>
      <c r="P610" s="137" t="str">
        <f t="shared" si="155"/>
        <v xml:space="preserve"> </v>
      </c>
      <c r="Q610" s="137" t="str">
        <f t="shared" si="155"/>
        <v xml:space="preserve"> </v>
      </c>
      <c r="R610" s="137" t="str">
        <f t="shared" si="155"/>
        <v xml:space="preserve"> </v>
      </c>
    </row>
    <row r="611" spans="2:18" ht="13.5" thickBot="1" x14ac:dyDescent="0.25">
      <c r="C611" s="83" t="s">
        <v>31</v>
      </c>
      <c r="D611" s="104" t="str">
        <f>IF(COUNTIF(D601:D610,"A")&gt;4,"C",IF(COUNTIF(D601:D610,"A")&gt;0,"P"," "))</f>
        <v>C</v>
      </c>
      <c r="E611" s="104" t="str">
        <f t="shared" ref="E611:R611" si="156">IF(COUNTIF(E602:E610,"C")&gt;4,"C",IF(COUNTIF(E602:E610,"C")&gt;0,"P"," "))</f>
        <v>C</v>
      </c>
      <c r="F611" s="104" t="str">
        <f t="shared" si="156"/>
        <v xml:space="preserve"> </v>
      </c>
      <c r="G611" s="104" t="str">
        <f t="shared" si="156"/>
        <v xml:space="preserve"> </v>
      </c>
      <c r="H611" s="104" t="str">
        <f t="shared" si="156"/>
        <v xml:space="preserve"> </v>
      </c>
      <c r="I611" s="104" t="str">
        <f t="shared" si="156"/>
        <v>C</v>
      </c>
      <c r="J611" s="104" t="str">
        <f t="shared" si="156"/>
        <v>C</v>
      </c>
      <c r="K611" s="104" t="str">
        <f t="shared" si="156"/>
        <v xml:space="preserve"> </v>
      </c>
      <c r="L611" s="104" t="str">
        <f t="shared" si="156"/>
        <v>C</v>
      </c>
      <c r="M611" s="104" t="str">
        <f t="shared" si="156"/>
        <v xml:space="preserve"> </v>
      </c>
      <c r="N611" s="104" t="str">
        <f t="shared" si="156"/>
        <v xml:space="preserve"> </v>
      </c>
      <c r="O611" s="104" t="str">
        <f t="shared" si="156"/>
        <v xml:space="preserve"> </v>
      </c>
      <c r="P611" s="104" t="str">
        <f t="shared" si="156"/>
        <v xml:space="preserve"> </v>
      </c>
      <c r="Q611" s="104" t="str">
        <f t="shared" si="156"/>
        <v xml:space="preserve"> </v>
      </c>
      <c r="R611" s="104" t="str">
        <f t="shared" si="156"/>
        <v xml:space="preserve"> </v>
      </c>
    </row>
    <row r="612" spans="2:18" ht="15" x14ac:dyDescent="0.25">
      <c r="B612" s="135" t="s">
        <v>293</v>
      </c>
    </row>
    <row r="613" spans="2:18" x14ac:dyDescent="0.2">
      <c r="B613" s="3">
        <v>1</v>
      </c>
      <c r="C613" s="410" t="s">
        <v>519</v>
      </c>
    </row>
    <row r="614" spans="2:18" x14ac:dyDescent="0.2">
      <c r="B614" s="136"/>
      <c r="C614" s="234" t="s">
        <v>520</v>
      </c>
      <c r="D614" s="10"/>
      <c r="E614" s="10"/>
      <c r="F614" s="10"/>
      <c r="G614" s="10"/>
      <c r="H614" s="10"/>
      <c r="I614" s="10"/>
      <c r="J614" s="10"/>
      <c r="K614" s="10"/>
      <c r="L614" s="10"/>
      <c r="M614" s="10"/>
      <c r="N614" s="10"/>
      <c r="O614" s="10"/>
      <c r="P614" s="10"/>
      <c r="Q614" s="10"/>
      <c r="R614" s="10"/>
    </row>
    <row r="615" spans="2:18" x14ac:dyDescent="0.2">
      <c r="B615" s="3">
        <v>2</v>
      </c>
      <c r="C615" s="411" t="s">
        <v>521</v>
      </c>
      <c r="D615" s="412"/>
      <c r="E615" s="137" t="str">
        <f t="shared" ref="E615:R615" si="157">IF(COUNTIF(E614:E614,"A")&gt;=1,"C",IF(COUNTIF(E614:E614,"A")&gt;0,"P"," "))</f>
        <v xml:space="preserve"> </v>
      </c>
      <c r="F615" s="137" t="str">
        <f t="shared" si="157"/>
        <v xml:space="preserve"> </v>
      </c>
      <c r="G615" s="137" t="str">
        <f t="shared" si="157"/>
        <v xml:space="preserve"> </v>
      </c>
      <c r="H615" s="137" t="str">
        <f t="shared" si="157"/>
        <v xml:space="preserve"> </v>
      </c>
      <c r="I615" s="137" t="str">
        <f t="shared" si="157"/>
        <v xml:space="preserve"> </v>
      </c>
      <c r="J615" s="137" t="str">
        <f t="shared" si="157"/>
        <v xml:space="preserve"> </v>
      </c>
      <c r="K615" s="137" t="str">
        <f t="shared" si="157"/>
        <v xml:space="preserve"> </v>
      </c>
      <c r="L615" s="137" t="str">
        <f t="shared" si="157"/>
        <v xml:space="preserve"> </v>
      </c>
      <c r="M615" s="137" t="str">
        <f t="shared" si="157"/>
        <v xml:space="preserve"> </v>
      </c>
      <c r="N615" s="137" t="str">
        <f t="shared" si="157"/>
        <v xml:space="preserve"> </v>
      </c>
      <c r="O615" s="137" t="str">
        <f t="shared" si="157"/>
        <v xml:space="preserve"> </v>
      </c>
      <c r="P615" s="137" t="str">
        <f t="shared" si="157"/>
        <v xml:space="preserve"> </v>
      </c>
      <c r="Q615" s="137" t="str">
        <f t="shared" si="157"/>
        <v xml:space="preserve"> </v>
      </c>
      <c r="R615" s="137" t="str">
        <f t="shared" si="157"/>
        <v xml:space="preserve"> </v>
      </c>
    </row>
    <row r="616" spans="2:18" x14ac:dyDescent="0.2">
      <c r="B616" s="138"/>
      <c r="C616" s="234" t="s">
        <v>522</v>
      </c>
      <c r="D616" s="10" t="s">
        <v>864</v>
      </c>
      <c r="E616" s="10"/>
      <c r="F616" s="10"/>
      <c r="G616" s="10"/>
      <c r="H616" s="10"/>
      <c r="I616" s="10"/>
      <c r="J616" s="10"/>
      <c r="K616" s="10"/>
      <c r="L616" s="10"/>
      <c r="M616" s="10"/>
      <c r="N616" s="10"/>
      <c r="O616" s="10"/>
      <c r="P616" s="10"/>
      <c r="Q616" s="10"/>
      <c r="R616" s="10"/>
    </row>
    <row r="617" spans="2:18" x14ac:dyDescent="0.2">
      <c r="B617" s="3">
        <v>3</v>
      </c>
      <c r="C617" s="394" t="s">
        <v>523</v>
      </c>
      <c r="D617" s="137" t="str">
        <f t="shared" ref="D617:R617" si="158">IF(COUNTIF(D616:D616,"A")&gt;=1,"C",IF(COUNTIF(D616:D616,"A")&gt;0,"P"," "))</f>
        <v>C</v>
      </c>
      <c r="E617" s="137" t="str">
        <f t="shared" si="158"/>
        <v xml:space="preserve"> </v>
      </c>
      <c r="F617" s="137" t="str">
        <f t="shared" si="158"/>
        <v xml:space="preserve"> </v>
      </c>
      <c r="G617" s="137" t="str">
        <f t="shared" si="158"/>
        <v xml:space="preserve"> </v>
      </c>
      <c r="H617" s="137" t="str">
        <f t="shared" si="158"/>
        <v xml:space="preserve"> </v>
      </c>
      <c r="I617" s="137" t="str">
        <f t="shared" si="158"/>
        <v xml:space="preserve"> </v>
      </c>
      <c r="J617" s="137" t="str">
        <f t="shared" si="158"/>
        <v xml:space="preserve"> </v>
      </c>
      <c r="K617" s="137" t="str">
        <f t="shared" si="158"/>
        <v xml:space="preserve"> </v>
      </c>
      <c r="L617" s="137" t="str">
        <f t="shared" si="158"/>
        <v xml:space="preserve"> </v>
      </c>
      <c r="M617" s="137" t="str">
        <f t="shared" si="158"/>
        <v xml:space="preserve"> </v>
      </c>
      <c r="N617" s="137" t="str">
        <f t="shared" si="158"/>
        <v xml:space="preserve"> </v>
      </c>
      <c r="O617" s="137" t="str">
        <f t="shared" si="158"/>
        <v xml:space="preserve"> </v>
      </c>
      <c r="P617" s="137" t="str">
        <f t="shared" si="158"/>
        <v xml:space="preserve"> </v>
      </c>
      <c r="Q617" s="137" t="str">
        <f t="shared" si="158"/>
        <v xml:space="preserve"> </v>
      </c>
      <c r="R617" s="137" t="str">
        <f t="shared" si="158"/>
        <v xml:space="preserve"> </v>
      </c>
    </row>
    <row r="618" spans="2:18" x14ac:dyDescent="0.2">
      <c r="B618" s="138"/>
      <c r="C618" s="234" t="s">
        <v>524</v>
      </c>
      <c r="D618" s="10"/>
      <c r="E618" s="10"/>
      <c r="F618" s="10"/>
      <c r="G618" s="10"/>
      <c r="H618" s="10"/>
      <c r="I618" s="10"/>
      <c r="J618" s="10"/>
      <c r="K618" s="10"/>
      <c r="L618" s="10"/>
      <c r="M618" s="10"/>
      <c r="N618" s="10"/>
      <c r="O618" s="10"/>
      <c r="P618" s="10"/>
      <c r="Q618" s="10"/>
      <c r="R618" s="10"/>
    </row>
    <row r="619" spans="2:18" x14ac:dyDescent="0.2">
      <c r="B619" s="3">
        <v>4</v>
      </c>
      <c r="C619" s="394" t="s">
        <v>525</v>
      </c>
      <c r="D619" s="137" t="str">
        <f t="shared" ref="D619:R619" si="159">IF(COUNTIF(D618:D618,"A")&gt;=1,"C",IF(COUNTIF(D618:D618,"A")&gt;0,"P"," "))</f>
        <v xml:space="preserve"> </v>
      </c>
      <c r="E619" s="137" t="str">
        <f t="shared" si="159"/>
        <v xml:space="preserve"> </v>
      </c>
      <c r="F619" s="137" t="str">
        <f t="shared" si="159"/>
        <v xml:space="preserve"> </v>
      </c>
      <c r="G619" s="137" t="str">
        <f t="shared" si="159"/>
        <v xml:space="preserve"> </v>
      </c>
      <c r="H619" s="137" t="str">
        <f t="shared" si="159"/>
        <v xml:space="preserve"> </v>
      </c>
      <c r="I619" s="137" t="str">
        <f t="shared" si="159"/>
        <v xml:space="preserve"> </v>
      </c>
      <c r="J619" s="137" t="str">
        <f t="shared" si="159"/>
        <v xml:space="preserve"> </v>
      </c>
      <c r="K619" s="137" t="str">
        <f t="shared" si="159"/>
        <v xml:space="preserve"> </v>
      </c>
      <c r="L619" s="137" t="str">
        <f t="shared" si="159"/>
        <v xml:space="preserve"> </v>
      </c>
      <c r="M619" s="137" t="str">
        <f t="shared" si="159"/>
        <v xml:space="preserve"> </v>
      </c>
      <c r="N619" s="137" t="str">
        <f t="shared" si="159"/>
        <v xml:space="preserve"> </v>
      </c>
      <c r="O619" s="137" t="str">
        <f t="shared" si="159"/>
        <v xml:space="preserve"> </v>
      </c>
      <c r="P619" s="137" t="str">
        <f t="shared" si="159"/>
        <v xml:space="preserve"> </v>
      </c>
      <c r="Q619" s="137" t="str">
        <f t="shared" si="159"/>
        <v xml:space="preserve"> </v>
      </c>
      <c r="R619" s="137" t="str">
        <f t="shared" si="159"/>
        <v xml:space="preserve"> </v>
      </c>
    </row>
    <row r="620" spans="2:18" x14ac:dyDescent="0.2">
      <c r="B620" s="138"/>
      <c r="C620" s="234" t="s">
        <v>526</v>
      </c>
      <c r="D620" s="10"/>
      <c r="E620" s="10"/>
      <c r="F620" s="10"/>
      <c r="G620" s="10"/>
      <c r="H620" s="10"/>
      <c r="I620" s="10"/>
      <c r="J620" s="10"/>
      <c r="K620" s="10"/>
      <c r="L620" s="10"/>
      <c r="M620" s="10"/>
      <c r="N620" s="10"/>
      <c r="O620" s="10"/>
      <c r="P620" s="10"/>
      <c r="Q620" s="10"/>
      <c r="R620" s="10"/>
    </row>
    <row r="621" spans="2:18" x14ac:dyDescent="0.2">
      <c r="B621" s="3">
        <v>5</v>
      </c>
      <c r="C621" s="411" t="s">
        <v>527</v>
      </c>
      <c r="D621" s="412"/>
      <c r="E621" s="137" t="str">
        <f t="shared" ref="E621:R621" si="160">IF(COUNTIF(E620:E620,"A")&gt;=1,"C",IF(COUNTIF(E620:E620,"A")&gt;0,"P"," "))</f>
        <v xml:space="preserve"> </v>
      </c>
      <c r="F621" s="137" t="str">
        <f t="shared" si="160"/>
        <v xml:space="preserve"> </v>
      </c>
      <c r="G621" s="137" t="str">
        <f t="shared" si="160"/>
        <v xml:space="preserve"> </v>
      </c>
      <c r="H621" s="137" t="str">
        <f t="shared" si="160"/>
        <v xml:space="preserve"> </v>
      </c>
      <c r="I621" s="137" t="str">
        <f t="shared" si="160"/>
        <v xml:space="preserve"> </v>
      </c>
      <c r="J621" s="137" t="str">
        <f t="shared" si="160"/>
        <v xml:space="preserve"> </v>
      </c>
      <c r="K621" s="137" t="str">
        <f t="shared" si="160"/>
        <v xml:space="preserve"> </v>
      </c>
      <c r="L621" s="137" t="str">
        <f t="shared" si="160"/>
        <v xml:space="preserve"> </v>
      </c>
      <c r="M621" s="137" t="str">
        <f t="shared" si="160"/>
        <v xml:space="preserve"> </v>
      </c>
      <c r="N621" s="137" t="str">
        <f t="shared" si="160"/>
        <v xml:space="preserve"> </v>
      </c>
      <c r="O621" s="137" t="str">
        <f t="shared" si="160"/>
        <v xml:space="preserve"> </v>
      </c>
      <c r="P621" s="137" t="str">
        <f t="shared" si="160"/>
        <v xml:space="preserve"> </v>
      </c>
      <c r="Q621" s="137" t="str">
        <f t="shared" si="160"/>
        <v xml:space="preserve"> </v>
      </c>
      <c r="R621" s="137" t="str">
        <f t="shared" si="160"/>
        <v xml:space="preserve"> </v>
      </c>
    </row>
    <row r="622" spans="2:18" x14ac:dyDescent="0.2">
      <c r="B622" s="138"/>
      <c r="C622" s="234" t="s">
        <v>528</v>
      </c>
      <c r="D622" s="10" t="s">
        <v>864</v>
      </c>
      <c r="E622" s="10"/>
      <c r="F622" s="10"/>
      <c r="G622" s="10"/>
      <c r="H622" s="10"/>
      <c r="I622" s="10"/>
      <c r="J622" s="10"/>
      <c r="K622" s="10"/>
      <c r="L622" s="10"/>
      <c r="M622" s="10"/>
      <c r="N622" s="10"/>
      <c r="O622" s="10"/>
      <c r="P622" s="10"/>
      <c r="Q622" s="10"/>
      <c r="R622" s="10"/>
    </row>
    <row r="623" spans="2:18" ht="1.5" customHeight="1" thickBot="1" x14ac:dyDescent="0.25">
      <c r="D623" s="137" t="str">
        <f t="shared" ref="D623:R623" si="161">IF(COUNTIF(D622:D622,"A")&gt;=1,"C",IF(COUNTIF(D622:D622,"A")&gt;0,"P"," "))</f>
        <v>C</v>
      </c>
      <c r="E623" s="137" t="str">
        <f t="shared" si="161"/>
        <v xml:space="preserve"> </v>
      </c>
      <c r="F623" s="137" t="str">
        <f t="shared" si="161"/>
        <v xml:space="preserve"> </v>
      </c>
      <c r="G623" s="137" t="str">
        <f t="shared" si="161"/>
        <v xml:space="preserve"> </v>
      </c>
      <c r="H623" s="137" t="str">
        <f t="shared" si="161"/>
        <v xml:space="preserve"> </v>
      </c>
      <c r="I623" s="137" t="str">
        <f t="shared" si="161"/>
        <v xml:space="preserve"> </v>
      </c>
      <c r="J623" s="137" t="str">
        <f t="shared" si="161"/>
        <v xml:space="preserve"> </v>
      </c>
      <c r="K623" s="137" t="str">
        <f t="shared" si="161"/>
        <v xml:space="preserve"> </v>
      </c>
      <c r="L623" s="137" t="str">
        <f t="shared" si="161"/>
        <v xml:space="preserve"> </v>
      </c>
      <c r="M623" s="137" t="str">
        <f t="shared" si="161"/>
        <v xml:space="preserve"> </v>
      </c>
      <c r="N623" s="137" t="str">
        <f t="shared" si="161"/>
        <v xml:space="preserve"> </v>
      </c>
      <c r="O623" s="137" t="str">
        <f t="shared" si="161"/>
        <v xml:space="preserve"> </v>
      </c>
      <c r="P623" s="137" t="str">
        <f t="shared" si="161"/>
        <v xml:space="preserve"> </v>
      </c>
      <c r="Q623" s="137" t="str">
        <f t="shared" si="161"/>
        <v xml:space="preserve"> </v>
      </c>
      <c r="R623" s="137" t="str">
        <f t="shared" si="161"/>
        <v xml:space="preserve"> </v>
      </c>
    </row>
    <row r="624" spans="2:18" ht="13.5" thickBot="1" x14ac:dyDescent="0.25">
      <c r="C624" s="83" t="s">
        <v>31</v>
      </c>
      <c r="D624" s="104" t="str">
        <f>IF(COUNTIF(D614:D623,"A")&gt;4,"C",IF(COUNTIF(D614:D623,"A")&gt;0,"P"," "))</f>
        <v>P</v>
      </c>
      <c r="E624" s="104" t="str">
        <f t="shared" ref="E624:R624" si="162">IF(COUNTIF(E615:E623,"C")&gt;4,"C",IF(COUNTIF(E615:E623,"C")&gt;0,"P"," "))</f>
        <v xml:space="preserve"> </v>
      </c>
      <c r="F624" s="104" t="str">
        <f t="shared" si="162"/>
        <v xml:space="preserve"> </v>
      </c>
      <c r="G624" s="104" t="str">
        <f t="shared" si="162"/>
        <v xml:space="preserve"> </v>
      </c>
      <c r="H624" s="104" t="str">
        <f t="shared" si="162"/>
        <v xml:space="preserve"> </v>
      </c>
      <c r="I624" s="104" t="str">
        <f t="shared" si="162"/>
        <v xml:space="preserve"> </v>
      </c>
      <c r="J624" s="104" t="str">
        <f t="shared" si="162"/>
        <v xml:space="preserve"> </v>
      </c>
      <c r="K624" s="104" t="str">
        <f t="shared" si="162"/>
        <v xml:space="preserve"> </v>
      </c>
      <c r="L624" s="104" t="str">
        <f t="shared" si="162"/>
        <v xml:space="preserve"> </v>
      </c>
      <c r="M624" s="104" t="str">
        <f t="shared" si="162"/>
        <v xml:space="preserve"> </v>
      </c>
      <c r="N624" s="104" t="str">
        <f t="shared" si="162"/>
        <v xml:space="preserve"> </v>
      </c>
      <c r="O624" s="104" t="str">
        <f t="shared" si="162"/>
        <v xml:space="preserve"> </v>
      </c>
      <c r="P624" s="104" t="str">
        <f t="shared" si="162"/>
        <v xml:space="preserve"> </v>
      </c>
      <c r="Q624" s="104" t="str">
        <f t="shared" si="162"/>
        <v xml:space="preserve"> </v>
      </c>
      <c r="R624" s="104" t="str">
        <f t="shared" si="162"/>
        <v xml:space="preserve"> </v>
      </c>
    </row>
  </sheetData>
  <sheetProtection password="EB7E" sheet="1" objects="1" scenarios="1" selectLockedCells="1"/>
  <mergeCells count="24">
    <mergeCell ref="C602:D602"/>
    <mergeCell ref="A515:R515"/>
    <mergeCell ref="A585:R585"/>
    <mergeCell ref="O1:O4"/>
    <mergeCell ref="P1:P4"/>
    <mergeCell ref="Q1:Q4"/>
    <mergeCell ref="R1:R4"/>
    <mergeCell ref="A3:C3"/>
    <mergeCell ref="A5:R5"/>
    <mergeCell ref="A121:R121"/>
    <mergeCell ref="A237:R237"/>
    <mergeCell ref="A353:R353"/>
    <mergeCell ref="I1:I4"/>
    <mergeCell ref="J1:J4"/>
    <mergeCell ref="N1:N4"/>
    <mergeCell ref="K1:K4"/>
    <mergeCell ref="L1:L4"/>
    <mergeCell ref="M1:M4"/>
    <mergeCell ref="D6:R6"/>
    <mergeCell ref="F1:F4"/>
    <mergeCell ref="G1:G4"/>
    <mergeCell ref="H1:H4"/>
    <mergeCell ref="D1:D4"/>
    <mergeCell ref="E1:E4"/>
  </mergeCells>
  <pageMargins left="0.75" right="0.75" top="0.5" bottom="0.5" header="0.5" footer="0.25"/>
  <pageSetup scale="74" orientation="portrait" horizontalDpi="300" verticalDpi="300" r:id="rId1"/>
  <headerFooter>
    <oddHeader>&amp;C&amp;"Arial,Bold"&amp;14CadetteTrax&amp;12
Badges - &amp;D</oddHeader>
    <oddFooter>&amp;CPage &amp;P</oddFooter>
  </headerFooter>
  <rowBreaks count="8" manualBreakCount="8">
    <brk id="74" max="16383" man="1"/>
    <brk id="144" max="16383" man="1"/>
    <brk id="213" max="16383" man="1"/>
    <brk id="283" max="16383" man="1"/>
    <brk id="352" max="16383" man="1"/>
    <brk id="422" max="16383" man="1"/>
    <brk id="491" max="16383" man="1"/>
    <brk id="584" max="16383"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8"/>
  </sheetPr>
  <dimension ref="A1:R113"/>
  <sheetViews>
    <sheetView showGridLines="0" zoomScaleNormal="100" workbookViewId="0">
      <pane ySplit="4" topLeftCell="A49" activePane="bottomLeft" state="frozen"/>
      <selection pane="bottomLeft" activeCell="D8" sqref="D8"/>
    </sheetView>
  </sheetViews>
  <sheetFormatPr defaultRowHeight="12.75" x14ac:dyDescent="0.2"/>
  <cols>
    <col min="1" max="1" width="14.42578125" style="59" customWidth="1"/>
    <col min="2" max="2" width="3.7109375" customWidth="1"/>
    <col min="3" max="3" width="30.28515625" customWidth="1"/>
    <col min="4" max="18" width="3.28515625" style="319" customWidth="1"/>
  </cols>
  <sheetData>
    <row r="1" spans="1:18" ht="12.75" customHeight="1" x14ac:dyDescent="0.2">
      <c r="A1" s="314"/>
      <c r="B1" s="315" t="s">
        <v>107</v>
      </c>
      <c r="C1" s="316">
        <f>Instructions!F3</f>
        <v>10</v>
      </c>
      <c r="D1" s="501" t="str">
        <f>Victoria!$A$1</f>
        <v>Victoria</v>
      </c>
      <c r="E1" s="501" t="str">
        <f>Darla!$A$1</f>
        <v>Darla</v>
      </c>
      <c r="F1" s="501" t="str">
        <f>Dakota!$A$1</f>
        <v>Dakota</v>
      </c>
      <c r="G1" s="501" t="str">
        <f>Chloe!$A$1</f>
        <v>Chloe</v>
      </c>
      <c r="H1" s="501" t="str">
        <f>Alex!$A$1</f>
        <v>Alex</v>
      </c>
      <c r="I1" s="501" t="str">
        <f>Olivia!$A$1</f>
        <v>Olivia</v>
      </c>
      <c r="J1" s="501" t="str">
        <f>Ava!$A$1</f>
        <v>Ava</v>
      </c>
      <c r="K1" s="501" t="str">
        <f ca="1">Elizabeth!$A$1</f>
        <v>Elizabeth</v>
      </c>
      <c r="L1" s="501" t="str">
        <f ca="1">Honor!$A$1</f>
        <v>Honor</v>
      </c>
      <c r="M1" s="501" t="str">
        <f ca="1">Kayla!$A$1</f>
        <v>Kayla</v>
      </c>
      <c r="N1" s="501" t="str">
        <f ca="1">Bekah!$A$1</f>
        <v>Bekah</v>
      </c>
      <c r="O1" s="501" t="str">
        <f ca="1">Meagan!$A$1</f>
        <v>Meagan</v>
      </c>
      <c r="P1" s="501" t="str">
        <f ca="1">'Elizabeth H'!$A$1</f>
        <v>Elizabeth H</v>
      </c>
      <c r="Q1" s="501" t="str">
        <f ca="1">'Cadette 14'!$A$1</f>
        <v>Cadette 14</v>
      </c>
      <c r="R1" s="501" t="str">
        <f ca="1">'Cadette 15'!$A$1</f>
        <v>Cadette 15</v>
      </c>
    </row>
    <row r="2" spans="1:18" ht="15" x14ac:dyDescent="0.25">
      <c r="A2" s="317"/>
      <c r="B2" s="93" t="s">
        <v>108</v>
      </c>
      <c r="C2" s="94">
        <f>Instructions!F5</f>
        <v>40726</v>
      </c>
      <c r="D2" s="502"/>
      <c r="E2" s="502"/>
      <c r="F2" s="502"/>
      <c r="G2" s="502"/>
      <c r="H2" s="502"/>
      <c r="I2" s="502"/>
      <c r="J2" s="502"/>
      <c r="K2" s="502"/>
      <c r="L2" s="502"/>
      <c r="M2" s="502"/>
      <c r="N2" s="502"/>
      <c r="O2" s="502"/>
      <c r="P2" s="502"/>
      <c r="Q2" s="502"/>
      <c r="R2" s="502"/>
    </row>
    <row r="3" spans="1:18" x14ac:dyDescent="0.2">
      <c r="A3" s="538" t="s">
        <v>84</v>
      </c>
      <c r="B3" s="539"/>
      <c r="C3" s="522"/>
      <c r="D3" s="502"/>
      <c r="E3" s="502"/>
      <c r="F3" s="502"/>
      <c r="G3" s="502"/>
      <c r="H3" s="502"/>
      <c r="I3" s="502"/>
      <c r="J3" s="502"/>
      <c r="K3" s="502"/>
      <c r="L3" s="502"/>
      <c r="M3" s="502"/>
      <c r="N3" s="502"/>
      <c r="O3" s="502"/>
      <c r="P3" s="502"/>
      <c r="Q3" s="502"/>
      <c r="R3" s="502"/>
    </row>
    <row r="4" spans="1:18" x14ac:dyDescent="0.2">
      <c r="A4" s="540"/>
      <c r="B4" s="541"/>
      <c r="C4" s="542"/>
      <c r="D4" s="503"/>
      <c r="E4" s="503"/>
      <c r="F4" s="503"/>
      <c r="G4" s="503"/>
      <c r="H4" s="503"/>
      <c r="I4" s="503"/>
      <c r="J4" s="503"/>
      <c r="K4" s="503"/>
      <c r="L4" s="503"/>
      <c r="M4" s="503"/>
      <c r="N4" s="503"/>
      <c r="O4" s="503"/>
      <c r="P4" s="503"/>
      <c r="Q4" s="503"/>
      <c r="R4" s="503"/>
    </row>
    <row r="5" spans="1:18" s="318" customFormat="1" ht="20.25" customHeight="1" x14ac:dyDescent="0.2">
      <c r="A5" s="534" t="s">
        <v>27</v>
      </c>
      <c r="B5" s="535"/>
      <c r="C5" s="535"/>
      <c r="D5" s="535"/>
      <c r="E5" s="535"/>
      <c r="F5" s="535"/>
      <c r="G5" s="535"/>
      <c r="H5" s="535"/>
      <c r="I5" s="535"/>
      <c r="J5" s="535"/>
      <c r="K5" s="535"/>
      <c r="L5" s="535"/>
      <c r="M5" s="535"/>
      <c r="N5" s="535"/>
      <c r="O5" s="535"/>
      <c r="P5" s="535"/>
      <c r="Q5" s="535"/>
      <c r="R5" s="535"/>
    </row>
    <row r="6" spans="1:18" ht="20.25" customHeight="1" x14ac:dyDescent="0.2">
      <c r="A6" s="536" t="s">
        <v>250</v>
      </c>
      <c r="B6" s="537"/>
      <c r="C6" s="537"/>
      <c r="D6" s="537"/>
      <c r="E6" s="537"/>
      <c r="F6" s="537"/>
      <c r="G6" s="537"/>
      <c r="H6" s="537"/>
      <c r="I6" s="537"/>
      <c r="J6" s="537"/>
      <c r="K6" s="537"/>
      <c r="L6" s="537"/>
      <c r="M6" s="537"/>
      <c r="N6" s="537"/>
      <c r="O6" s="537"/>
      <c r="P6" s="537"/>
      <c r="Q6" s="537"/>
      <c r="R6" s="537"/>
    </row>
    <row r="7" spans="1:18" ht="15.75" x14ac:dyDescent="0.2">
      <c r="A7" s="37"/>
      <c r="B7" s="253" t="s">
        <v>175</v>
      </c>
      <c r="C7" s="254"/>
      <c r="D7" s="319" t="s">
        <v>176</v>
      </c>
      <c r="E7" s="254"/>
      <c r="F7" s="254"/>
      <c r="G7" s="254"/>
      <c r="H7" s="254"/>
      <c r="I7" s="254"/>
      <c r="J7" s="254"/>
      <c r="K7" s="254"/>
      <c r="L7" s="254"/>
      <c r="M7" s="254"/>
      <c r="N7" s="254"/>
      <c r="O7" s="254"/>
      <c r="P7" s="254"/>
      <c r="Q7" s="254"/>
      <c r="R7" s="254"/>
    </row>
    <row r="8" spans="1:18" ht="12.75" customHeight="1" x14ac:dyDescent="0.2">
      <c r="A8"/>
      <c r="B8" s="257">
        <v>1</v>
      </c>
      <c r="C8" s="235" t="s">
        <v>177</v>
      </c>
      <c r="D8" s="55"/>
      <c r="E8" s="38"/>
      <c r="F8" s="38"/>
      <c r="G8" s="38"/>
      <c r="H8" s="38"/>
      <c r="I8" s="38"/>
      <c r="J8" s="38"/>
      <c r="K8" s="38"/>
      <c r="L8" s="38"/>
      <c r="M8" s="38"/>
      <c r="N8" s="38"/>
      <c r="O8" s="38"/>
      <c r="P8" s="38"/>
      <c r="Q8" s="38"/>
      <c r="R8" s="38"/>
    </row>
    <row r="9" spans="1:18" s="248" customFormat="1" x14ac:dyDescent="0.2">
      <c r="A9" s="56"/>
      <c r="B9" s="320">
        <v>2</v>
      </c>
      <c r="C9" s="236" t="s">
        <v>178</v>
      </c>
      <c r="D9" s="464"/>
      <c r="E9" s="464"/>
      <c r="F9" s="464"/>
      <c r="G9" s="464"/>
      <c r="H9" s="464"/>
      <c r="I9" s="464"/>
      <c r="J9" s="464"/>
      <c r="K9" s="464"/>
      <c r="L9" s="464"/>
      <c r="M9" s="464"/>
      <c r="N9" s="464"/>
      <c r="O9" s="464"/>
      <c r="P9" s="464"/>
      <c r="Q9" s="464"/>
      <c r="R9" s="464"/>
    </row>
    <row r="10" spans="1:18" s="248" customFormat="1" x14ac:dyDescent="0.2">
      <c r="A10" s="56"/>
      <c r="B10" s="257">
        <v>3</v>
      </c>
      <c r="C10" s="236" t="s">
        <v>179</v>
      </c>
      <c r="D10" s="464"/>
      <c r="E10" s="464"/>
      <c r="F10" s="464"/>
      <c r="G10" s="464"/>
      <c r="H10" s="464"/>
      <c r="I10" s="464"/>
      <c r="J10" s="464"/>
      <c r="K10" s="464"/>
      <c r="L10" s="464"/>
      <c r="M10" s="464"/>
      <c r="N10" s="464"/>
      <c r="O10" s="464"/>
      <c r="P10" s="464"/>
      <c r="Q10" s="464"/>
      <c r="R10" s="464"/>
    </row>
    <row r="11" spans="1:18" s="248" customFormat="1" x14ac:dyDescent="0.2">
      <c r="A11" s="56"/>
      <c r="B11" s="320">
        <v>4</v>
      </c>
      <c r="C11" s="236" t="s">
        <v>180</v>
      </c>
      <c r="D11" s="464"/>
      <c r="E11" s="464"/>
      <c r="F11" s="464"/>
      <c r="G11" s="464"/>
      <c r="H11" s="464"/>
      <c r="I11" s="464"/>
      <c r="J11" s="464"/>
      <c r="K11" s="464"/>
      <c r="L11" s="464"/>
      <c r="M11" s="464"/>
      <c r="N11" s="464"/>
      <c r="O11" s="464"/>
      <c r="P11" s="464"/>
      <c r="Q11" s="464"/>
      <c r="R11" s="464"/>
    </row>
    <row r="12" spans="1:18" s="248" customFormat="1" x14ac:dyDescent="0.2">
      <c r="A12" s="56"/>
      <c r="B12" s="257">
        <v>5</v>
      </c>
      <c r="C12" s="236" t="s">
        <v>181</v>
      </c>
      <c r="D12" s="464"/>
      <c r="E12" s="464"/>
      <c r="F12" s="464"/>
      <c r="G12" s="464"/>
      <c r="H12" s="464"/>
      <c r="I12" s="464"/>
      <c r="J12" s="464"/>
      <c r="K12" s="464"/>
      <c r="L12" s="464"/>
      <c r="M12" s="464"/>
      <c r="N12" s="464"/>
      <c r="O12" s="464"/>
      <c r="P12" s="464"/>
      <c r="Q12" s="464"/>
      <c r="R12" s="464"/>
    </row>
    <row r="13" spans="1:18" s="248" customFormat="1" x14ac:dyDescent="0.2">
      <c r="A13" s="56"/>
      <c r="B13" s="320">
        <v>6</v>
      </c>
      <c r="C13" s="236" t="s">
        <v>182</v>
      </c>
      <c r="D13" s="464"/>
      <c r="E13" s="464"/>
      <c r="F13" s="464"/>
      <c r="G13" s="464"/>
      <c r="H13" s="464"/>
      <c r="I13" s="464"/>
      <c r="J13" s="464"/>
      <c r="K13" s="464"/>
      <c r="L13" s="464"/>
      <c r="M13" s="464"/>
      <c r="N13" s="464"/>
      <c r="O13" s="464"/>
      <c r="P13" s="464"/>
      <c r="Q13" s="464"/>
      <c r="R13" s="464"/>
    </row>
    <row r="14" spans="1:18" s="248" customFormat="1" x14ac:dyDescent="0.2">
      <c r="A14" s="56"/>
      <c r="B14" s="257">
        <v>7</v>
      </c>
      <c r="C14" s="236" t="s">
        <v>183</v>
      </c>
      <c r="D14" s="464"/>
      <c r="E14" s="464"/>
      <c r="F14" s="464"/>
      <c r="G14" s="464"/>
      <c r="H14" s="464"/>
      <c r="I14" s="464"/>
      <c r="J14" s="464"/>
      <c r="K14" s="464"/>
      <c r="L14" s="464"/>
      <c r="M14" s="464"/>
      <c r="N14" s="464"/>
      <c r="O14" s="464"/>
      <c r="P14" s="464"/>
      <c r="Q14" s="464"/>
      <c r="R14" s="464"/>
    </row>
    <row r="15" spans="1:18" s="248" customFormat="1" x14ac:dyDescent="0.2">
      <c r="A15" s="56"/>
      <c r="B15" s="320">
        <v>8</v>
      </c>
      <c r="C15" s="236" t="s">
        <v>184</v>
      </c>
      <c r="D15" s="464"/>
      <c r="E15" s="464"/>
      <c r="F15" s="464"/>
      <c r="G15" s="464"/>
      <c r="H15" s="464"/>
      <c r="I15" s="464"/>
      <c r="J15" s="464"/>
      <c r="K15" s="464"/>
      <c r="L15" s="464"/>
      <c r="M15" s="464"/>
      <c r="N15" s="464"/>
      <c r="O15" s="464"/>
      <c r="P15" s="464"/>
      <c r="Q15" s="464"/>
      <c r="R15" s="464"/>
    </row>
    <row r="16" spans="1:18" s="248" customFormat="1" ht="13.5" thickBot="1" x14ac:dyDescent="0.25">
      <c r="A16" s="56"/>
      <c r="B16" s="257">
        <v>9</v>
      </c>
      <c r="C16" s="237" t="s">
        <v>185</v>
      </c>
      <c r="D16" s="464"/>
      <c r="E16" s="464"/>
      <c r="F16" s="464"/>
      <c r="G16" s="464"/>
      <c r="H16" s="464"/>
      <c r="I16" s="464"/>
      <c r="J16" s="464"/>
      <c r="K16" s="464"/>
      <c r="L16" s="464"/>
      <c r="M16" s="464"/>
      <c r="N16" s="464"/>
      <c r="O16" s="464"/>
      <c r="P16" s="464"/>
      <c r="Q16" s="464"/>
      <c r="R16" s="465"/>
    </row>
    <row r="17" spans="1:18" ht="13.5" thickBot="1" x14ac:dyDescent="0.25">
      <c r="A17" s="36"/>
      <c r="C17" s="250" t="s">
        <v>31</v>
      </c>
      <c r="D17" s="466" t="str">
        <f>IF(COUNTIF(D8:D16,"A")&gt;2,"C",IF(COUNTIF(D8:D16,"A")&gt;0,"P"," "))</f>
        <v xml:space="preserve"> </v>
      </c>
      <c r="E17" s="466" t="str">
        <f t="shared" ref="E17:R17" si="0">IF(COUNTIF(E8:E16,"A")&gt;2,"C",IF(COUNTIF(E8:E16,"A")&gt;0,"P"," "))</f>
        <v xml:space="preserve"> </v>
      </c>
      <c r="F17" s="466" t="str">
        <f t="shared" si="0"/>
        <v xml:space="preserve"> </v>
      </c>
      <c r="G17" s="466" t="str">
        <f t="shared" si="0"/>
        <v xml:space="preserve"> </v>
      </c>
      <c r="H17" s="466" t="str">
        <f t="shared" si="0"/>
        <v xml:space="preserve"> </v>
      </c>
      <c r="I17" s="466" t="str">
        <f t="shared" si="0"/>
        <v xml:space="preserve"> </v>
      </c>
      <c r="J17" s="466" t="str">
        <f t="shared" si="0"/>
        <v xml:space="preserve"> </v>
      </c>
      <c r="K17" s="466" t="str">
        <f t="shared" si="0"/>
        <v xml:space="preserve"> </v>
      </c>
      <c r="L17" s="466" t="str">
        <f t="shared" si="0"/>
        <v xml:space="preserve"> </v>
      </c>
      <c r="M17" s="466" t="str">
        <f t="shared" si="0"/>
        <v xml:space="preserve"> </v>
      </c>
      <c r="N17" s="466" t="str">
        <f t="shared" si="0"/>
        <v xml:space="preserve"> </v>
      </c>
      <c r="O17" s="466" t="str">
        <f t="shared" si="0"/>
        <v xml:space="preserve"> </v>
      </c>
      <c r="P17" s="466" t="str">
        <f t="shared" si="0"/>
        <v xml:space="preserve"> </v>
      </c>
      <c r="Q17" s="466" t="str">
        <f t="shared" si="0"/>
        <v xml:space="preserve"> </v>
      </c>
      <c r="R17" s="466" t="str">
        <f t="shared" si="0"/>
        <v xml:space="preserve"> </v>
      </c>
    </row>
    <row r="18" spans="1:18" ht="15.75" x14ac:dyDescent="0.2">
      <c r="A18" s="37"/>
      <c r="B18" s="533" t="s">
        <v>186</v>
      </c>
      <c r="C18" s="533"/>
      <c r="D18" s="533"/>
      <c r="E18" s="533"/>
      <c r="F18" s="533"/>
      <c r="G18" s="533"/>
      <c r="H18" s="533"/>
      <c r="I18" s="533"/>
      <c r="J18" s="533"/>
      <c r="K18" s="533"/>
      <c r="L18" s="533"/>
      <c r="M18" s="533"/>
      <c r="N18" s="533"/>
      <c r="O18" s="533"/>
      <c r="P18" s="533"/>
      <c r="Q18" s="533"/>
      <c r="R18" s="533"/>
    </row>
    <row r="19" spans="1:18" s="248" customFormat="1" x14ac:dyDescent="0.2">
      <c r="B19" s="320">
        <v>1</v>
      </c>
      <c r="C19" s="236" t="s">
        <v>187</v>
      </c>
      <c r="D19" s="464"/>
      <c r="E19" s="464"/>
      <c r="F19" s="464"/>
      <c r="G19" s="464"/>
      <c r="H19" s="464"/>
      <c r="I19" s="464"/>
      <c r="J19" s="464"/>
      <c r="K19" s="464"/>
      <c r="L19" s="464"/>
      <c r="M19" s="464"/>
      <c r="N19" s="464"/>
      <c r="O19" s="464"/>
      <c r="P19" s="464"/>
      <c r="Q19" s="464"/>
      <c r="R19" s="464"/>
    </row>
    <row r="20" spans="1:18" s="248" customFormat="1" x14ac:dyDescent="0.2">
      <c r="B20" s="320">
        <v>2</v>
      </c>
      <c r="C20" s="236" t="s">
        <v>188</v>
      </c>
      <c r="D20" s="464"/>
      <c r="E20" s="464"/>
      <c r="F20" s="464"/>
      <c r="G20" s="464"/>
      <c r="H20" s="464"/>
      <c r="I20" s="464"/>
      <c r="J20" s="464"/>
      <c r="K20" s="464"/>
      <c r="L20" s="464"/>
      <c r="M20" s="464"/>
      <c r="N20" s="464"/>
      <c r="O20" s="464"/>
      <c r="P20" s="464"/>
      <c r="Q20" s="464"/>
      <c r="R20" s="464"/>
    </row>
    <row r="21" spans="1:18" s="248" customFormat="1" x14ac:dyDescent="0.2">
      <c r="B21" s="320">
        <v>3</v>
      </c>
      <c r="C21" s="236" t="s">
        <v>189</v>
      </c>
      <c r="D21" s="464"/>
      <c r="E21" s="464"/>
      <c r="F21" s="464"/>
      <c r="G21" s="464"/>
      <c r="H21" s="464"/>
      <c r="I21" s="464"/>
      <c r="J21" s="464"/>
      <c r="K21" s="464"/>
      <c r="L21" s="464"/>
      <c r="M21" s="464"/>
      <c r="N21" s="464"/>
      <c r="O21" s="464"/>
      <c r="P21" s="464"/>
      <c r="Q21" s="464"/>
      <c r="R21" s="464"/>
    </row>
    <row r="22" spans="1:18" s="248" customFormat="1" x14ac:dyDescent="0.2">
      <c r="B22" s="320">
        <v>4</v>
      </c>
      <c r="C22" s="236" t="s">
        <v>190</v>
      </c>
      <c r="D22" s="464"/>
      <c r="E22" s="464"/>
      <c r="F22" s="464"/>
      <c r="G22" s="464"/>
      <c r="H22" s="464"/>
      <c r="I22" s="464"/>
      <c r="J22" s="464"/>
      <c r="K22" s="464"/>
      <c r="L22" s="464"/>
      <c r="M22" s="464"/>
      <c r="N22" s="464"/>
      <c r="O22" s="464"/>
      <c r="P22" s="464"/>
      <c r="Q22" s="464"/>
      <c r="R22" s="464"/>
    </row>
    <row r="23" spans="1:18" s="248" customFormat="1" x14ac:dyDescent="0.2">
      <c r="B23" s="320">
        <v>5</v>
      </c>
      <c r="C23" s="236" t="s">
        <v>106</v>
      </c>
      <c r="D23" s="464"/>
      <c r="E23" s="464"/>
      <c r="F23" s="464"/>
      <c r="G23" s="464"/>
      <c r="H23" s="464"/>
      <c r="I23" s="464"/>
      <c r="J23" s="464"/>
      <c r="K23" s="464"/>
      <c r="L23" s="464"/>
      <c r="M23" s="464"/>
      <c r="N23" s="464"/>
      <c r="O23" s="464"/>
      <c r="P23" s="464"/>
      <c r="Q23" s="464"/>
      <c r="R23" s="464"/>
    </row>
    <row r="24" spans="1:18" s="248" customFormat="1" x14ac:dyDescent="0.2">
      <c r="B24" s="320">
        <v>6</v>
      </c>
      <c r="C24" s="236" t="s">
        <v>191</v>
      </c>
      <c r="D24" s="464"/>
      <c r="E24" s="464"/>
      <c r="F24" s="464"/>
      <c r="G24" s="464"/>
      <c r="H24" s="464"/>
      <c r="I24" s="464"/>
      <c r="J24" s="464"/>
      <c r="K24" s="464"/>
      <c r="L24" s="464"/>
      <c r="M24" s="464"/>
      <c r="N24" s="464"/>
      <c r="O24" s="464"/>
      <c r="P24" s="464"/>
      <c r="Q24" s="464"/>
      <c r="R24" s="464"/>
    </row>
    <row r="25" spans="1:18" s="248" customFormat="1" ht="13.5" thickBot="1" x14ac:dyDescent="0.25">
      <c r="A25" s="56"/>
      <c r="B25" s="320">
        <v>7</v>
      </c>
      <c r="C25" s="237" t="s">
        <v>192</v>
      </c>
      <c r="D25" s="464"/>
      <c r="E25" s="464"/>
      <c r="F25" s="464"/>
      <c r="G25" s="464"/>
      <c r="H25" s="464"/>
      <c r="I25" s="464"/>
      <c r="J25" s="464"/>
      <c r="K25" s="464"/>
      <c r="L25" s="464"/>
      <c r="M25" s="464"/>
      <c r="N25" s="464"/>
      <c r="O25" s="464"/>
      <c r="P25" s="464"/>
      <c r="Q25" s="464"/>
      <c r="R25" s="465"/>
    </row>
    <row r="26" spans="1:18" ht="13.5" thickBot="1" x14ac:dyDescent="0.25">
      <c r="A26" s="36"/>
      <c r="B26" s="4"/>
      <c r="C26" s="250" t="s">
        <v>31</v>
      </c>
      <c r="D26" s="466" t="str">
        <f>IF(COUNTIF(D19:D25,"A")=7,"C",IF(COUNTIF(D19:D25,"A")&gt;0,"P"," "))</f>
        <v xml:space="preserve"> </v>
      </c>
      <c r="E26" s="466" t="str">
        <f t="shared" ref="E26:R26" si="1">IF(COUNTIF(E19:E25,"A")=7,"C",IF(COUNTIF(E19:E25,"A")&gt;0,"P"," "))</f>
        <v xml:space="preserve"> </v>
      </c>
      <c r="F26" s="466" t="str">
        <f t="shared" si="1"/>
        <v xml:space="preserve"> </v>
      </c>
      <c r="G26" s="466" t="str">
        <f t="shared" si="1"/>
        <v xml:space="preserve"> </v>
      </c>
      <c r="H26" s="466" t="str">
        <f t="shared" si="1"/>
        <v xml:space="preserve"> </v>
      </c>
      <c r="I26" s="466" t="str">
        <f t="shared" si="1"/>
        <v xml:space="preserve"> </v>
      </c>
      <c r="J26" s="466" t="str">
        <f t="shared" si="1"/>
        <v xml:space="preserve"> </v>
      </c>
      <c r="K26" s="466" t="str">
        <f t="shared" si="1"/>
        <v xml:space="preserve"> </v>
      </c>
      <c r="L26" s="466" t="str">
        <f t="shared" si="1"/>
        <v xml:space="preserve"> </v>
      </c>
      <c r="M26" s="466" t="str">
        <f t="shared" si="1"/>
        <v xml:space="preserve"> </v>
      </c>
      <c r="N26" s="466" t="str">
        <f t="shared" si="1"/>
        <v xml:space="preserve"> </v>
      </c>
      <c r="O26" s="466" t="str">
        <f t="shared" si="1"/>
        <v xml:space="preserve"> </v>
      </c>
      <c r="P26" s="466" t="str">
        <f t="shared" si="1"/>
        <v xml:space="preserve"> </v>
      </c>
      <c r="Q26" s="466" t="str">
        <f t="shared" si="1"/>
        <v xml:space="preserve"> </v>
      </c>
      <c r="R26" s="466" t="str">
        <f t="shared" si="1"/>
        <v xml:space="preserve"> </v>
      </c>
    </row>
    <row r="27" spans="1:18" ht="15.75" x14ac:dyDescent="0.2">
      <c r="A27" s="37"/>
      <c r="B27" s="533" t="s">
        <v>193</v>
      </c>
      <c r="C27" s="533"/>
      <c r="D27" s="533"/>
      <c r="E27" s="533"/>
      <c r="F27" s="533"/>
      <c r="G27" s="533"/>
      <c r="H27" s="533"/>
      <c r="I27" s="533"/>
      <c r="J27" s="533"/>
      <c r="K27" s="533"/>
      <c r="L27" s="533"/>
      <c r="M27" s="533"/>
      <c r="N27" s="533"/>
      <c r="O27" s="533"/>
      <c r="P27" s="533"/>
      <c r="Q27" s="533"/>
      <c r="R27" s="533"/>
    </row>
    <row r="28" spans="1:18" s="248" customFormat="1" ht="13.5" thickBot="1" x14ac:dyDescent="0.25">
      <c r="B28" s="320">
        <v>1</v>
      </c>
      <c r="C28" s="237" t="s">
        <v>194</v>
      </c>
      <c r="D28" s="464"/>
      <c r="E28" s="464"/>
      <c r="F28" s="464"/>
      <c r="G28" s="464"/>
      <c r="H28" s="464"/>
      <c r="I28" s="464"/>
      <c r="J28" s="464"/>
      <c r="K28" s="464"/>
      <c r="L28" s="464"/>
      <c r="M28" s="464"/>
      <c r="N28" s="464"/>
      <c r="O28" s="464"/>
      <c r="P28" s="464"/>
      <c r="Q28" s="464"/>
      <c r="R28" s="465"/>
    </row>
    <row r="29" spans="1:18" ht="13.5" thickBot="1" x14ac:dyDescent="0.25">
      <c r="A29" s="36"/>
      <c r="B29" s="4"/>
      <c r="C29" s="250" t="s">
        <v>31</v>
      </c>
      <c r="D29" s="466" t="str">
        <f>IF(COUNTIF(D28:D28,"A")=1,"C",IF(COUNTIF(D28:D28,"A")&gt;0,"P"," "))</f>
        <v xml:space="preserve"> </v>
      </c>
      <c r="E29" s="466" t="str">
        <f t="shared" ref="E29:R29" si="2">IF(COUNTIF(E28:E28,"A")=1,"C",IF(COUNTIF(E28:E28,"A")&gt;0,"P"," "))</f>
        <v xml:space="preserve"> </v>
      </c>
      <c r="F29" s="466" t="str">
        <f t="shared" si="2"/>
        <v xml:space="preserve"> </v>
      </c>
      <c r="G29" s="466" t="str">
        <f t="shared" si="2"/>
        <v xml:space="preserve"> </v>
      </c>
      <c r="H29" s="466" t="str">
        <f t="shared" si="2"/>
        <v xml:space="preserve"> </v>
      </c>
      <c r="I29" s="466" t="str">
        <f t="shared" si="2"/>
        <v xml:space="preserve"> </v>
      </c>
      <c r="J29" s="466" t="str">
        <f t="shared" si="2"/>
        <v xml:space="preserve"> </v>
      </c>
      <c r="K29" s="466" t="str">
        <f t="shared" si="2"/>
        <v xml:space="preserve"> </v>
      </c>
      <c r="L29" s="466" t="str">
        <f t="shared" si="2"/>
        <v xml:space="preserve"> </v>
      </c>
      <c r="M29" s="466" t="str">
        <f t="shared" si="2"/>
        <v xml:space="preserve"> </v>
      </c>
      <c r="N29" s="466" t="str">
        <f t="shared" si="2"/>
        <v xml:space="preserve"> </v>
      </c>
      <c r="O29" s="466" t="str">
        <f t="shared" si="2"/>
        <v xml:space="preserve"> </v>
      </c>
      <c r="P29" s="466" t="str">
        <f t="shared" si="2"/>
        <v xml:space="preserve"> </v>
      </c>
      <c r="Q29" s="466" t="str">
        <f t="shared" si="2"/>
        <v xml:space="preserve"> </v>
      </c>
      <c r="R29" s="466" t="str">
        <f t="shared" si="2"/>
        <v xml:space="preserve"> </v>
      </c>
    </row>
    <row r="30" spans="1:18" s="325" customFormat="1" ht="8.25" x14ac:dyDescent="0.15">
      <c r="A30" s="321"/>
      <c r="B30" s="322"/>
      <c r="C30" s="323"/>
      <c r="D30" s="324" t="str">
        <f>IF(COUNTIF(D17:D29,"C")=3,"B",IF(COUNTIF(D17:D29,"C")&gt;0,"P"," "))</f>
        <v xml:space="preserve"> </v>
      </c>
      <c r="E30" s="324" t="str">
        <f t="shared" ref="E30:R30" si="3">IF(COUNTIF(E17:E29,"C")=3,"C",IF(COUNTIF(E17:E29,"C")&gt;0,"P"," "))</f>
        <v xml:space="preserve"> </v>
      </c>
      <c r="F30" s="324" t="str">
        <f t="shared" si="3"/>
        <v xml:space="preserve"> </v>
      </c>
      <c r="G30" s="324" t="str">
        <f t="shared" si="3"/>
        <v xml:space="preserve"> </v>
      </c>
      <c r="H30" s="324" t="str">
        <f t="shared" si="3"/>
        <v xml:space="preserve"> </v>
      </c>
      <c r="I30" s="324" t="str">
        <f t="shared" si="3"/>
        <v xml:space="preserve"> </v>
      </c>
      <c r="J30" s="324" t="str">
        <f t="shared" si="3"/>
        <v xml:space="preserve"> </v>
      </c>
      <c r="K30" s="324" t="str">
        <f t="shared" si="3"/>
        <v xml:space="preserve"> </v>
      </c>
      <c r="L30" s="324" t="str">
        <f t="shared" si="3"/>
        <v xml:space="preserve"> </v>
      </c>
      <c r="M30" s="324" t="str">
        <f t="shared" si="3"/>
        <v xml:space="preserve"> </v>
      </c>
      <c r="N30" s="324" t="str">
        <f t="shared" si="3"/>
        <v xml:space="preserve"> </v>
      </c>
      <c r="O30" s="324" t="str">
        <f t="shared" si="3"/>
        <v xml:space="preserve"> </v>
      </c>
      <c r="P30" s="324" t="str">
        <f t="shared" si="3"/>
        <v xml:space="preserve"> </v>
      </c>
      <c r="Q30" s="324" t="str">
        <f t="shared" si="3"/>
        <v xml:space="preserve"> </v>
      </c>
      <c r="R30" s="324" t="str">
        <f t="shared" si="3"/>
        <v xml:space="preserve"> </v>
      </c>
    </row>
    <row r="31" spans="1:18" ht="15.75" x14ac:dyDescent="0.2">
      <c r="A31" s="37"/>
      <c r="B31" s="255" t="s">
        <v>195</v>
      </c>
      <c r="C31" s="255"/>
      <c r="D31" s="326"/>
      <c r="E31" s="327"/>
      <c r="F31" s="327"/>
      <c r="G31" s="327"/>
      <c r="H31" s="327"/>
      <c r="I31" s="327"/>
      <c r="J31" s="327"/>
      <c r="K31" s="327"/>
      <c r="L31" s="327"/>
      <c r="M31" s="327"/>
      <c r="N31" s="327"/>
      <c r="O31" s="327"/>
      <c r="P31" s="327"/>
      <c r="Q31" s="327"/>
      <c r="R31" s="327"/>
    </row>
    <row r="32" spans="1:18" s="248" customFormat="1" x14ac:dyDescent="0.2">
      <c r="B32" s="320">
        <v>1</v>
      </c>
      <c r="C32" s="328" t="s">
        <v>196</v>
      </c>
      <c r="D32" s="464"/>
      <c r="E32" s="464"/>
      <c r="F32" s="464"/>
      <c r="G32" s="464"/>
      <c r="H32" s="464"/>
      <c r="I32" s="464"/>
      <c r="J32" s="464"/>
      <c r="K32" s="464"/>
      <c r="L32" s="464"/>
      <c r="M32" s="464"/>
      <c r="N32" s="464"/>
      <c r="O32" s="464"/>
      <c r="P32" s="464"/>
      <c r="Q32" s="464"/>
      <c r="R32" s="464"/>
    </row>
    <row r="33" spans="1:18" s="248" customFormat="1" x14ac:dyDescent="0.2">
      <c r="B33" s="320">
        <v>2</v>
      </c>
      <c r="C33" s="328" t="s">
        <v>197</v>
      </c>
      <c r="D33" s="464"/>
      <c r="E33" s="464"/>
      <c r="F33" s="464"/>
      <c r="G33" s="464"/>
      <c r="H33" s="464"/>
      <c r="I33" s="464"/>
      <c r="J33" s="464"/>
      <c r="K33" s="464"/>
      <c r="L33" s="464"/>
      <c r="M33" s="464"/>
      <c r="N33" s="464"/>
      <c r="O33" s="464"/>
      <c r="P33" s="464"/>
      <c r="Q33" s="464"/>
      <c r="R33" s="464"/>
    </row>
    <row r="34" spans="1:18" s="248" customFormat="1" x14ac:dyDescent="0.2">
      <c r="B34" s="320"/>
      <c r="C34" s="329" t="s">
        <v>198</v>
      </c>
      <c r="D34" s="464"/>
      <c r="E34" s="464"/>
      <c r="F34" s="464"/>
      <c r="G34" s="464"/>
      <c r="H34" s="464"/>
      <c r="I34" s="464"/>
      <c r="J34" s="464"/>
      <c r="K34" s="464"/>
      <c r="L34" s="464"/>
      <c r="M34" s="464"/>
      <c r="N34" s="464"/>
      <c r="O34" s="464"/>
      <c r="P34" s="464"/>
      <c r="Q34" s="464"/>
      <c r="R34" s="464"/>
    </row>
    <row r="35" spans="1:18" s="248" customFormat="1" x14ac:dyDescent="0.2">
      <c r="B35" s="320"/>
      <c r="C35" s="329" t="s">
        <v>199</v>
      </c>
      <c r="D35" s="464"/>
      <c r="E35" s="464"/>
      <c r="F35" s="464"/>
      <c r="G35" s="464"/>
      <c r="H35" s="464"/>
      <c r="I35" s="464"/>
      <c r="J35" s="464"/>
      <c r="K35" s="464"/>
      <c r="L35" s="464"/>
      <c r="M35" s="464"/>
      <c r="N35" s="464"/>
      <c r="O35" s="464"/>
      <c r="P35" s="464"/>
      <c r="Q35" s="464"/>
      <c r="R35" s="464"/>
    </row>
    <row r="36" spans="1:18" s="248" customFormat="1" x14ac:dyDescent="0.2">
      <c r="B36" s="320"/>
      <c r="C36" s="329" t="s">
        <v>200</v>
      </c>
      <c r="D36" s="464"/>
      <c r="E36" s="464"/>
      <c r="F36" s="464"/>
      <c r="G36" s="464"/>
      <c r="H36" s="464"/>
      <c r="I36" s="464"/>
      <c r="J36" s="464"/>
      <c r="K36" s="464"/>
      <c r="L36" s="464"/>
      <c r="M36" s="464"/>
      <c r="N36" s="464"/>
      <c r="O36" s="464"/>
      <c r="P36" s="464"/>
      <c r="Q36" s="464"/>
      <c r="R36" s="464"/>
    </row>
    <row r="37" spans="1:18" ht="13.5" thickBot="1" x14ac:dyDescent="0.25">
      <c r="A37" s="36"/>
      <c r="B37" s="257">
        <v>3</v>
      </c>
      <c r="C37" s="252" t="s">
        <v>201</v>
      </c>
      <c r="D37" s="38"/>
      <c r="E37" s="38"/>
      <c r="F37" s="38"/>
      <c r="G37" s="38"/>
      <c r="H37" s="38"/>
      <c r="I37" s="38"/>
      <c r="J37" s="38"/>
      <c r="K37" s="38"/>
      <c r="L37" s="38"/>
      <c r="M37" s="38"/>
      <c r="N37" s="38"/>
      <c r="O37" s="38"/>
      <c r="P37" s="38"/>
      <c r="Q37" s="38"/>
      <c r="R37" s="467"/>
    </row>
    <row r="38" spans="1:18" ht="13.5" thickBot="1" x14ac:dyDescent="0.25">
      <c r="A38" s="36"/>
      <c r="B38" s="4"/>
      <c r="C38" s="250" t="s">
        <v>31</v>
      </c>
      <c r="D38" s="466" t="str">
        <f>IF(COUNTIF(D32:D37,"A")=6,"C",IF(COUNTIF(D32:D37,"A")&gt;0,"P"," "))</f>
        <v xml:space="preserve"> </v>
      </c>
      <c r="E38" s="466" t="str">
        <f t="shared" ref="E38:R38" si="4">IF(COUNTIF(E32:E37,"A")=6,"C",IF(COUNTIF(E32:E37,"A")&gt;0,"P"," "))</f>
        <v xml:space="preserve"> </v>
      </c>
      <c r="F38" s="466" t="str">
        <f t="shared" si="4"/>
        <v xml:space="preserve"> </v>
      </c>
      <c r="G38" s="466" t="str">
        <f t="shared" si="4"/>
        <v xml:space="preserve"> </v>
      </c>
      <c r="H38" s="466" t="str">
        <f t="shared" si="4"/>
        <v xml:space="preserve"> </v>
      </c>
      <c r="I38" s="466" t="str">
        <f t="shared" si="4"/>
        <v xml:space="preserve"> </v>
      </c>
      <c r="J38" s="466" t="str">
        <f t="shared" si="4"/>
        <v xml:space="preserve"> </v>
      </c>
      <c r="K38" s="466" t="str">
        <f t="shared" si="4"/>
        <v xml:space="preserve"> </v>
      </c>
      <c r="L38" s="466" t="str">
        <f t="shared" si="4"/>
        <v xml:space="preserve"> </v>
      </c>
      <c r="M38" s="466" t="str">
        <f t="shared" si="4"/>
        <v xml:space="preserve"> </v>
      </c>
      <c r="N38" s="466" t="str">
        <f t="shared" si="4"/>
        <v xml:space="preserve"> </v>
      </c>
      <c r="O38" s="466" t="str">
        <f t="shared" si="4"/>
        <v xml:space="preserve"> </v>
      </c>
      <c r="P38" s="466" t="str">
        <f t="shared" si="4"/>
        <v xml:space="preserve"> </v>
      </c>
      <c r="Q38" s="466" t="str">
        <f t="shared" si="4"/>
        <v xml:space="preserve"> </v>
      </c>
      <c r="R38" s="466" t="str">
        <f t="shared" si="4"/>
        <v xml:space="preserve"> </v>
      </c>
    </row>
    <row r="39" spans="1:18" x14ac:dyDescent="0.2">
      <c r="A39" s="36"/>
      <c r="B39" s="4"/>
      <c r="C39" s="250"/>
      <c r="D39" s="330" t="str">
        <f t="shared" ref="D39:R39" si="5">IF(COUNTIF(D17:D29,"A")=3,"C",IF(COUNTIF(D17:D33,"A")&gt;0,"P"," "))</f>
        <v xml:space="preserve"> </v>
      </c>
      <c r="E39" s="330" t="str">
        <f t="shared" si="5"/>
        <v xml:space="preserve"> </v>
      </c>
      <c r="F39" s="330" t="str">
        <f t="shared" si="5"/>
        <v xml:space="preserve"> </v>
      </c>
      <c r="G39" s="330" t="str">
        <f t="shared" si="5"/>
        <v xml:space="preserve"> </v>
      </c>
      <c r="H39" s="330" t="str">
        <f t="shared" si="5"/>
        <v xml:space="preserve"> </v>
      </c>
      <c r="I39" s="330" t="str">
        <f t="shared" si="5"/>
        <v xml:space="preserve"> </v>
      </c>
      <c r="J39" s="330" t="str">
        <f t="shared" si="5"/>
        <v xml:space="preserve"> </v>
      </c>
      <c r="K39" s="330" t="str">
        <f t="shared" si="5"/>
        <v xml:space="preserve"> </v>
      </c>
      <c r="L39" s="330" t="str">
        <f t="shared" si="5"/>
        <v xml:space="preserve"> </v>
      </c>
      <c r="M39" s="330" t="str">
        <f t="shared" si="5"/>
        <v xml:space="preserve"> </v>
      </c>
      <c r="N39" s="330" t="str">
        <f t="shared" si="5"/>
        <v xml:space="preserve"> </v>
      </c>
      <c r="O39" s="330" t="str">
        <f t="shared" si="5"/>
        <v xml:space="preserve"> </v>
      </c>
      <c r="P39" s="330" t="str">
        <f t="shared" si="5"/>
        <v xml:space="preserve"> </v>
      </c>
      <c r="Q39" s="330" t="str">
        <f t="shared" si="5"/>
        <v xml:space="preserve"> </v>
      </c>
      <c r="R39" s="330" t="str">
        <f t="shared" si="5"/>
        <v xml:space="preserve"> </v>
      </c>
    </row>
    <row r="40" spans="1:18" s="318" customFormat="1" ht="20.25" customHeight="1" x14ac:dyDescent="0.2">
      <c r="A40" s="534" t="s">
        <v>202</v>
      </c>
      <c r="B40" s="535"/>
      <c r="C40" s="535"/>
      <c r="D40" s="535"/>
      <c r="E40" s="535"/>
      <c r="F40" s="535"/>
      <c r="G40" s="535"/>
      <c r="H40" s="535"/>
      <c r="I40" s="535"/>
      <c r="J40" s="535"/>
      <c r="K40" s="535"/>
      <c r="L40" s="535"/>
      <c r="M40" s="535"/>
      <c r="N40" s="535"/>
      <c r="O40" s="535"/>
      <c r="P40" s="535"/>
      <c r="Q40" s="535"/>
      <c r="R40" s="535"/>
    </row>
    <row r="41" spans="1:18" ht="20.25" customHeight="1" x14ac:dyDescent="0.2">
      <c r="A41" s="536" t="s">
        <v>203</v>
      </c>
      <c r="B41" s="537"/>
      <c r="C41" s="537"/>
      <c r="D41" s="537"/>
      <c r="E41" s="537"/>
      <c r="F41" s="537"/>
      <c r="G41" s="537"/>
      <c r="H41" s="537"/>
      <c r="I41" s="537"/>
      <c r="J41" s="537"/>
      <c r="K41" s="537"/>
      <c r="L41" s="537"/>
      <c r="M41" s="537"/>
      <c r="N41" s="537"/>
      <c r="O41" s="537"/>
      <c r="P41" s="537"/>
      <c r="Q41" s="537"/>
      <c r="R41" s="537"/>
    </row>
    <row r="42" spans="1:18" ht="15.75" x14ac:dyDescent="0.2">
      <c r="A42" s="37"/>
      <c r="B42" s="253" t="s">
        <v>204</v>
      </c>
      <c r="C42" s="254"/>
      <c r="D42" s="254"/>
      <c r="E42" s="254"/>
      <c r="F42" s="254"/>
      <c r="G42" s="254"/>
      <c r="H42" s="254"/>
      <c r="I42" s="254"/>
      <c r="J42" s="254"/>
      <c r="K42" s="254"/>
      <c r="L42" s="254"/>
      <c r="M42" s="254"/>
      <c r="N42" s="254"/>
      <c r="O42" s="254"/>
      <c r="P42" s="254"/>
      <c r="Q42" s="254"/>
      <c r="R42" s="254"/>
    </row>
    <row r="43" spans="1:18" x14ac:dyDescent="0.2">
      <c r="A43"/>
      <c r="B43" s="257">
        <v>1</v>
      </c>
      <c r="C43" s="235" t="s">
        <v>205</v>
      </c>
      <c r="D43" s="55"/>
      <c r="E43" s="38"/>
      <c r="F43" s="38"/>
      <c r="G43" s="38"/>
      <c r="H43" s="38"/>
      <c r="I43" s="38"/>
      <c r="J43" s="38"/>
      <c r="K43" s="38"/>
      <c r="L43" s="38"/>
      <c r="M43" s="38"/>
      <c r="N43" s="38"/>
      <c r="O43" s="38"/>
      <c r="P43" s="38"/>
      <c r="Q43" s="38"/>
      <c r="R43" s="38"/>
    </row>
    <row r="44" spans="1:18" x14ac:dyDescent="0.2">
      <c r="A44" s="36"/>
      <c r="B44" s="257">
        <v>2</v>
      </c>
      <c r="C44" s="331" t="s">
        <v>206</v>
      </c>
      <c r="D44" s="38"/>
      <c r="E44" s="38"/>
      <c r="F44" s="38"/>
      <c r="G44" s="38"/>
      <c r="H44" s="38"/>
      <c r="I44" s="38"/>
      <c r="J44" s="38"/>
      <c r="K44" s="38"/>
      <c r="L44" s="38"/>
      <c r="M44" s="38"/>
      <c r="N44" s="38"/>
      <c r="O44" s="38"/>
      <c r="P44" s="38"/>
      <c r="Q44" s="38"/>
      <c r="R44" s="38"/>
    </row>
    <row r="45" spans="1:18" x14ac:dyDescent="0.2">
      <c r="A45" s="36"/>
      <c r="B45" s="257">
        <v>3</v>
      </c>
      <c r="C45" s="331" t="s">
        <v>207</v>
      </c>
      <c r="D45" s="38"/>
      <c r="E45" s="38"/>
      <c r="F45" s="38"/>
      <c r="G45" s="38"/>
      <c r="H45" s="38"/>
      <c r="I45" s="38"/>
      <c r="J45" s="38"/>
      <c r="K45" s="38"/>
      <c r="L45" s="38"/>
      <c r="M45" s="38"/>
      <c r="N45" s="38"/>
      <c r="O45" s="38"/>
      <c r="P45" s="38"/>
      <c r="Q45" s="38"/>
      <c r="R45" s="38"/>
    </row>
    <row r="46" spans="1:18" ht="13.5" thickBot="1" x14ac:dyDescent="0.25">
      <c r="A46" s="36"/>
      <c r="B46" s="257">
        <v>4</v>
      </c>
      <c r="C46" s="233" t="s">
        <v>208</v>
      </c>
      <c r="D46" s="38"/>
      <c r="E46" s="38"/>
      <c r="F46" s="38"/>
      <c r="G46" s="38"/>
      <c r="H46" s="38"/>
      <c r="I46" s="38"/>
      <c r="J46" s="38"/>
      <c r="K46" s="38"/>
      <c r="L46" s="38"/>
      <c r="M46" s="38"/>
      <c r="N46" s="38"/>
      <c r="O46" s="38"/>
      <c r="P46" s="38"/>
      <c r="Q46" s="38"/>
      <c r="R46" s="467"/>
    </row>
    <row r="47" spans="1:18" ht="13.5" thickBot="1" x14ac:dyDescent="0.25">
      <c r="A47" s="36"/>
      <c r="C47" s="250" t="s">
        <v>31</v>
      </c>
      <c r="D47" s="466" t="str">
        <f>IF(COUNTIF(D43:D46,"A")=4,"C",IF(COUNTIF(D43:D46,"A")&gt;0,"P"," "))</f>
        <v xml:space="preserve"> </v>
      </c>
      <c r="E47" s="466" t="str">
        <f t="shared" ref="E47:R47" si="6">IF(COUNTIF(E43:E46,"A")=4,"C",IF(COUNTIF(E43:E46,"A")&gt;0,"P"," "))</f>
        <v xml:space="preserve"> </v>
      </c>
      <c r="F47" s="466" t="str">
        <f t="shared" si="6"/>
        <v xml:space="preserve"> </v>
      </c>
      <c r="G47" s="466" t="str">
        <f t="shared" si="6"/>
        <v xml:space="preserve"> </v>
      </c>
      <c r="H47" s="466" t="str">
        <f t="shared" si="6"/>
        <v xml:space="preserve"> </v>
      </c>
      <c r="I47" s="466" t="str">
        <f t="shared" si="6"/>
        <v xml:space="preserve"> </v>
      </c>
      <c r="J47" s="466" t="str">
        <f t="shared" si="6"/>
        <v xml:space="preserve"> </v>
      </c>
      <c r="K47" s="466" t="str">
        <f t="shared" si="6"/>
        <v xml:space="preserve"> </v>
      </c>
      <c r="L47" s="466" t="str">
        <f t="shared" si="6"/>
        <v xml:space="preserve"> </v>
      </c>
      <c r="M47" s="466" t="str">
        <f t="shared" si="6"/>
        <v xml:space="preserve"> </v>
      </c>
      <c r="N47" s="466" t="str">
        <f t="shared" si="6"/>
        <v xml:space="preserve"> </v>
      </c>
      <c r="O47" s="466" t="str">
        <f t="shared" si="6"/>
        <v xml:space="preserve"> </v>
      </c>
      <c r="P47" s="466" t="str">
        <f t="shared" si="6"/>
        <v xml:space="preserve"> </v>
      </c>
      <c r="Q47" s="466" t="str">
        <f t="shared" si="6"/>
        <v xml:space="preserve"> </v>
      </c>
      <c r="R47" s="466" t="str">
        <f t="shared" si="6"/>
        <v xml:space="preserve"> </v>
      </c>
    </row>
    <row r="48" spans="1:18" ht="15.75" x14ac:dyDescent="0.2">
      <c r="A48" s="37"/>
      <c r="B48" s="533" t="s">
        <v>209</v>
      </c>
      <c r="C48" s="533"/>
      <c r="D48" s="533"/>
      <c r="E48" s="533"/>
      <c r="F48" s="533"/>
      <c r="G48" s="533"/>
      <c r="H48" s="533"/>
      <c r="I48" s="533"/>
      <c r="J48" s="533"/>
      <c r="K48" s="533"/>
      <c r="L48" s="533"/>
      <c r="M48" s="533"/>
      <c r="N48" s="533"/>
      <c r="O48" s="533"/>
      <c r="P48" s="533"/>
      <c r="Q48" s="533"/>
      <c r="R48" s="533"/>
    </row>
    <row r="49" spans="1:18" x14ac:dyDescent="0.2">
      <c r="A49"/>
      <c r="B49" s="257">
        <v>1</v>
      </c>
      <c r="C49" s="331" t="s">
        <v>210</v>
      </c>
      <c r="D49" s="38"/>
      <c r="E49" s="38"/>
      <c r="F49" s="38"/>
      <c r="G49" s="38"/>
      <c r="H49" s="38"/>
      <c r="I49" s="38"/>
      <c r="J49" s="38"/>
      <c r="K49" s="38"/>
      <c r="L49" s="38"/>
      <c r="M49" s="38"/>
      <c r="N49" s="38"/>
      <c r="O49" s="38"/>
      <c r="P49" s="38"/>
      <c r="Q49" s="38"/>
      <c r="R49" s="38"/>
    </row>
    <row r="50" spans="1:18" x14ac:dyDescent="0.2">
      <c r="A50"/>
      <c r="B50" s="257">
        <v>2</v>
      </c>
      <c r="C50" s="331" t="s">
        <v>211</v>
      </c>
      <c r="D50" s="38"/>
      <c r="E50" s="38"/>
      <c r="F50" s="38"/>
      <c r="G50" s="38"/>
      <c r="H50" s="38"/>
      <c r="I50" s="38"/>
      <c r="J50" s="38"/>
      <c r="K50" s="38"/>
      <c r="L50" s="38"/>
      <c r="M50" s="38"/>
      <c r="N50" s="38"/>
      <c r="O50" s="38"/>
      <c r="P50" s="38"/>
      <c r="Q50" s="38"/>
      <c r="R50" s="38"/>
    </row>
    <row r="51" spans="1:18" x14ac:dyDescent="0.2">
      <c r="A51"/>
      <c r="B51" s="257">
        <v>3</v>
      </c>
      <c r="C51" s="331" t="s">
        <v>212</v>
      </c>
      <c r="D51" s="38"/>
      <c r="E51" s="38"/>
      <c r="F51" s="38"/>
      <c r="G51" s="38"/>
      <c r="H51" s="38"/>
      <c r="I51" s="38"/>
      <c r="J51" s="38"/>
      <c r="K51" s="38"/>
      <c r="L51" s="38"/>
      <c r="M51" s="38"/>
      <c r="N51" s="38"/>
      <c r="O51" s="38"/>
      <c r="P51" s="38"/>
      <c r="Q51" s="38"/>
      <c r="R51" s="38"/>
    </row>
    <row r="52" spans="1:18" x14ac:dyDescent="0.2">
      <c r="A52" s="36"/>
      <c r="B52" s="257">
        <v>4</v>
      </c>
      <c r="C52" s="331" t="s">
        <v>213</v>
      </c>
      <c r="D52" s="38"/>
      <c r="E52" s="38"/>
      <c r="F52" s="38"/>
      <c r="G52" s="38"/>
      <c r="H52" s="38"/>
      <c r="I52" s="38"/>
      <c r="J52" s="38"/>
      <c r="K52" s="38"/>
      <c r="L52" s="38"/>
      <c r="M52" s="38"/>
      <c r="N52" s="38"/>
      <c r="O52" s="38"/>
      <c r="P52" s="38"/>
      <c r="Q52" s="38"/>
      <c r="R52" s="38"/>
    </row>
    <row r="53" spans="1:18" ht="13.5" thickBot="1" x14ac:dyDescent="0.25">
      <c r="A53" s="36"/>
      <c r="B53" s="257">
        <v>5</v>
      </c>
      <c r="C53" s="233" t="s">
        <v>214</v>
      </c>
      <c r="D53" s="38"/>
      <c r="E53" s="38"/>
      <c r="F53" s="38"/>
      <c r="G53" s="38"/>
      <c r="H53" s="38"/>
      <c r="I53" s="38"/>
      <c r="J53" s="38"/>
      <c r="K53" s="38"/>
      <c r="L53" s="38"/>
      <c r="M53" s="38"/>
      <c r="N53" s="38"/>
      <c r="O53" s="38"/>
      <c r="P53" s="38"/>
      <c r="Q53" s="38"/>
      <c r="R53" s="467"/>
    </row>
    <row r="54" spans="1:18" ht="13.5" thickBot="1" x14ac:dyDescent="0.25">
      <c r="A54" s="36"/>
      <c r="B54" s="4"/>
      <c r="C54" s="250" t="s">
        <v>31</v>
      </c>
      <c r="D54" s="466" t="str">
        <f>IF(COUNTIF(D49:D53,"A")=5,"C",IF(COUNTIF(D49:D53,"A")&gt;0,"P"," "))</f>
        <v xml:space="preserve"> </v>
      </c>
      <c r="E54" s="466" t="str">
        <f t="shared" ref="E54:R54" si="7">IF(COUNTIF(E49:E53,"A")=5,"C",IF(COUNTIF(E49:E53,"A")&gt;0,"P"," "))</f>
        <v xml:space="preserve"> </v>
      </c>
      <c r="F54" s="466" t="str">
        <f t="shared" si="7"/>
        <v xml:space="preserve"> </v>
      </c>
      <c r="G54" s="466" t="str">
        <f t="shared" si="7"/>
        <v xml:space="preserve"> </v>
      </c>
      <c r="H54" s="466" t="str">
        <f t="shared" si="7"/>
        <v xml:space="preserve"> </v>
      </c>
      <c r="I54" s="466" t="str">
        <f t="shared" si="7"/>
        <v xml:space="preserve"> </v>
      </c>
      <c r="J54" s="466" t="str">
        <f t="shared" si="7"/>
        <v xml:space="preserve"> </v>
      </c>
      <c r="K54" s="466" t="str">
        <f t="shared" si="7"/>
        <v xml:space="preserve"> </v>
      </c>
      <c r="L54" s="466" t="str">
        <f t="shared" si="7"/>
        <v xml:space="preserve"> </v>
      </c>
      <c r="M54" s="466" t="str">
        <f t="shared" si="7"/>
        <v xml:space="preserve"> </v>
      </c>
      <c r="N54" s="466" t="str">
        <f t="shared" si="7"/>
        <v xml:space="preserve"> </v>
      </c>
      <c r="O54" s="466" t="str">
        <f t="shared" si="7"/>
        <v xml:space="preserve"> </v>
      </c>
      <c r="P54" s="466" t="str">
        <f t="shared" si="7"/>
        <v xml:space="preserve"> </v>
      </c>
      <c r="Q54" s="466" t="str">
        <f t="shared" si="7"/>
        <v xml:space="preserve"> </v>
      </c>
      <c r="R54" s="466" t="str">
        <f t="shared" si="7"/>
        <v xml:space="preserve"> </v>
      </c>
    </row>
    <row r="55" spans="1:18" ht="15.75" x14ac:dyDescent="0.2">
      <c r="A55" s="37"/>
      <c r="B55" s="533" t="s">
        <v>215</v>
      </c>
      <c r="C55" s="533"/>
      <c r="D55" s="533"/>
      <c r="E55" s="533"/>
      <c r="F55" s="533"/>
      <c r="G55" s="533"/>
      <c r="H55" s="533"/>
      <c r="I55" s="533"/>
      <c r="J55" s="533"/>
      <c r="K55" s="533"/>
      <c r="L55" s="533"/>
      <c r="M55" s="533"/>
      <c r="N55" s="533"/>
      <c r="O55" s="533"/>
      <c r="P55" s="533"/>
      <c r="Q55" s="533"/>
      <c r="R55" s="533"/>
    </row>
    <row r="56" spans="1:18" x14ac:dyDescent="0.2">
      <c r="A56"/>
      <c r="B56" s="257">
        <v>1</v>
      </c>
      <c r="C56" s="252" t="s">
        <v>216</v>
      </c>
      <c r="D56" s="38"/>
      <c r="E56" s="38"/>
      <c r="F56" s="38"/>
      <c r="G56" s="38"/>
      <c r="H56" s="38"/>
      <c r="I56" s="38"/>
      <c r="J56" s="38"/>
      <c r="K56" s="38"/>
      <c r="L56" s="38"/>
      <c r="M56" s="38"/>
      <c r="N56" s="38"/>
      <c r="O56" s="38"/>
      <c r="P56" s="38"/>
      <c r="Q56" s="38"/>
      <c r="R56" s="38"/>
    </row>
    <row r="57" spans="1:18" x14ac:dyDescent="0.2">
      <c r="A57" s="36"/>
      <c r="B57" s="257">
        <v>2</v>
      </c>
      <c r="C57" s="252" t="s">
        <v>217</v>
      </c>
      <c r="D57" s="38"/>
      <c r="E57" s="38"/>
      <c r="F57" s="38"/>
      <c r="G57" s="38"/>
      <c r="H57" s="38"/>
      <c r="I57" s="38"/>
      <c r="J57" s="38"/>
      <c r="K57" s="38"/>
      <c r="L57" s="38"/>
      <c r="M57" s="38"/>
      <c r="N57" s="38"/>
      <c r="O57" s="38"/>
      <c r="P57" s="38"/>
      <c r="Q57" s="38"/>
      <c r="R57" s="38"/>
    </row>
    <row r="58" spans="1:18" x14ac:dyDescent="0.2">
      <c r="A58" s="36"/>
      <c r="B58" s="257">
        <v>3</v>
      </c>
      <c r="C58" s="251" t="s">
        <v>218</v>
      </c>
      <c r="D58" s="38"/>
      <c r="E58" s="38"/>
      <c r="F58" s="38"/>
      <c r="G58" s="38"/>
      <c r="H58" s="38"/>
      <c r="I58" s="38"/>
      <c r="J58" s="38"/>
      <c r="K58" s="38"/>
      <c r="L58" s="38"/>
      <c r="M58" s="38"/>
      <c r="N58" s="38"/>
      <c r="O58" s="38"/>
      <c r="P58" s="38"/>
      <c r="Q58" s="38"/>
      <c r="R58" s="38"/>
    </row>
    <row r="59" spans="1:18" ht="13.5" thickBot="1" x14ac:dyDescent="0.25">
      <c r="A59" s="36"/>
      <c r="B59" s="257">
        <v>4</v>
      </c>
      <c r="C59" s="251" t="s">
        <v>219</v>
      </c>
      <c r="D59" s="38"/>
      <c r="E59" s="38"/>
      <c r="F59" s="38"/>
      <c r="G59" s="38"/>
      <c r="H59" s="38"/>
      <c r="I59" s="38"/>
      <c r="J59" s="38"/>
      <c r="K59" s="38"/>
      <c r="L59" s="38"/>
      <c r="M59" s="38"/>
      <c r="N59" s="38"/>
      <c r="O59" s="38"/>
      <c r="P59" s="38"/>
      <c r="Q59" s="38"/>
      <c r="R59" s="467"/>
    </row>
    <row r="60" spans="1:18" ht="13.5" thickBot="1" x14ac:dyDescent="0.25">
      <c r="A60" s="36"/>
      <c r="B60" s="4"/>
      <c r="C60" s="250" t="s">
        <v>31</v>
      </c>
      <c r="D60" s="466" t="str">
        <f t="shared" ref="D60:R60" si="8">IF(COUNTIF(D56:D59,"A")=4,"C",IF(COUNTIF(D56:D59,"A")&gt;0,"P"," "))</f>
        <v xml:space="preserve"> </v>
      </c>
      <c r="E60" s="466" t="str">
        <f t="shared" si="8"/>
        <v xml:space="preserve"> </v>
      </c>
      <c r="F60" s="466" t="str">
        <f t="shared" si="8"/>
        <v xml:space="preserve"> </v>
      </c>
      <c r="G60" s="466" t="str">
        <f t="shared" si="8"/>
        <v xml:space="preserve"> </v>
      </c>
      <c r="H60" s="466" t="str">
        <f t="shared" si="8"/>
        <v xml:space="preserve"> </v>
      </c>
      <c r="I60" s="466" t="str">
        <f t="shared" si="8"/>
        <v xml:space="preserve"> </v>
      </c>
      <c r="J60" s="466" t="str">
        <f t="shared" si="8"/>
        <v xml:space="preserve"> </v>
      </c>
      <c r="K60" s="466" t="str">
        <f t="shared" si="8"/>
        <v xml:space="preserve"> </v>
      </c>
      <c r="L60" s="466" t="str">
        <f t="shared" si="8"/>
        <v xml:space="preserve"> </v>
      </c>
      <c r="M60" s="466" t="str">
        <f t="shared" si="8"/>
        <v xml:space="preserve"> </v>
      </c>
      <c r="N60" s="466" t="str">
        <f t="shared" si="8"/>
        <v xml:space="preserve"> </v>
      </c>
      <c r="O60" s="466" t="str">
        <f t="shared" si="8"/>
        <v xml:space="preserve"> </v>
      </c>
      <c r="P60" s="466" t="str">
        <f t="shared" si="8"/>
        <v xml:space="preserve"> </v>
      </c>
      <c r="Q60" s="466" t="str">
        <f t="shared" si="8"/>
        <v xml:space="preserve"> </v>
      </c>
      <c r="R60" s="466" t="str">
        <f t="shared" si="8"/>
        <v xml:space="preserve"> </v>
      </c>
    </row>
    <row r="61" spans="1:18" s="325" customFormat="1" ht="8.25" x14ac:dyDescent="0.15">
      <c r="A61" s="321"/>
      <c r="B61" s="322"/>
      <c r="C61" s="323"/>
      <c r="D61" s="324" t="str">
        <f>IF(COUNTIF(D47:D60,"C")=3,"B",IF(COUNTIF(D47:D60,"C")&gt;0,"P"," "))</f>
        <v xml:space="preserve"> </v>
      </c>
      <c r="E61" s="324" t="str">
        <f t="shared" ref="E61:R61" si="9">IF(COUNTIF(E47:E60,"C")=3,"C",IF(COUNTIF(E47:E60,"C")&gt;0,"P"," "))</f>
        <v xml:space="preserve"> </v>
      </c>
      <c r="F61" s="324" t="str">
        <f t="shared" si="9"/>
        <v xml:space="preserve"> </v>
      </c>
      <c r="G61" s="324" t="str">
        <f t="shared" si="9"/>
        <v xml:space="preserve"> </v>
      </c>
      <c r="H61" s="324" t="str">
        <f t="shared" si="9"/>
        <v xml:space="preserve"> </v>
      </c>
      <c r="I61" s="324" t="str">
        <f t="shared" si="9"/>
        <v xml:space="preserve"> </v>
      </c>
      <c r="J61" s="324" t="str">
        <f t="shared" si="9"/>
        <v xml:space="preserve"> </v>
      </c>
      <c r="K61" s="324" t="str">
        <f t="shared" si="9"/>
        <v xml:space="preserve"> </v>
      </c>
      <c r="L61" s="324" t="str">
        <f t="shared" si="9"/>
        <v xml:space="preserve"> </v>
      </c>
      <c r="M61" s="324" t="str">
        <f t="shared" si="9"/>
        <v xml:space="preserve"> </v>
      </c>
      <c r="N61" s="324" t="str">
        <f t="shared" si="9"/>
        <v xml:space="preserve"> </v>
      </c>
      <c r="O61" s="324" t="str">
        <f t="shared" si="9"/>
        <v xml:space="preserve"> </v>
      </c>
      <c r="P61" s="324" t="str">
        <f t="shared" si="9"/>
        <v xml:space="preserve"> </v>
      </c>
      <c r="Q61" s="324" t="str">
        <f t="shared" si="9"/>
        <v xml:space="preserve"> </v>
      </c>
      <c r="R61" s="324" t="str">
        <f t="shared" si="9"/>
        <v xml:space="preserve"> </v>
      </c>
    </row>
    <row r="62" spans="1:18" ht="12.75" customHeight="1" x14ac:dyDescent="0.2">
      <c r="A62" s="37"/>
      <c r="B62" s="533" t="s">
        <v>195</v>
      </c>
      <c r="C62" s="533"/>
      <c r="D62" s="533"/>
      <c r="E62" s="533"/>
      <c r="F62" s="533"/>
      <c r="G62" s="533"/>
      <c r="H62" s="533"/>
      <c r="I62" s="533"/>
      <c r="J62" s="533"/>
      <c r="K62" s="533"/>
      <c r="L62" s="533"/>
      <c r="M62" s="533"/>
      <c r="N62" s="533"/>
      <c r="O62" s="533"/>
      <c r="P62" s="533"/>
      <c r="Q62" s="533"/>
      <c r="R62" s="533"/>
    </row>
    <row r="63" spans="1:18" s="318" customFormat="1" ht="12.75" customHeight="1" x14ac:dyDescent="0.2">
      <c r="A63" s="248"/>
      <c r="B63" s="320">
        <v>1</v>
      </c>
      <c r="C63" s="328" t="s">
        <v>220</v>
      </c>
      <c r="D63" s="464"/>
      <c r="E63" s="464"/>
      <c r="F63" s="464"/>
      <c r="G63" s="464"/>
      <c r="H63" s="464"/>
      <c r="I63" s="464"/>
      <c r="J63" s="464"/>
      <c r="K63" s="464"/>
      <c r="L63" s="464"/>
      <c r="M63" s="464"/>
      <c r="N63" s="464"/>
      <c r="O63" s="464"/>
      <c r="P63" s="464"/>
      <c r="Q63" s="464"/>
      <c r="R63" s="464"/>
    </row>
    <row r="64" spans="1:18" s="318" customFormat="1" ht="12.75" customHeight="1" x14ac:dyDescent="0.2">
      <c r="A64" s="248"/>
      <c r="B64" s="320">
        <v>2</v>
      </c>
      <c r="C64" s="328" t="s">
        <v>221</v>
      </c>
      <c r="D64" s="464"/>
      <c r="E64" s="464"/>
      <c r="F64" s="464"/>
      <c r="G64" s="464"/>
      <c r="H64" s="464"/>
      <c r="I64" s="464"/>
      <c r="J64" s="464"/>
      <c r="K64" s="464"/>
      <c r="L64" s="464"/>
      <c r="M64" s="464"/>
      <c r="N64" s="464"/>
      <c r="O64" s="464"/>
      <c r="P64" s="464"/>
      <c r="Q64" s="464"/>
      <c r="R64" s="464"/>
    </row>
    <row r="65" spans="1:18" s="318" customFormat="1" ht="12.75" customHeight="1" x14ac:dyDescent="0.2">
      <c r="A65" s="248"/>
      <c r="B65" s="320">
        <v>3</v>
      </c>
      <c r="C65" s="328" t="s">
        <v>222</v>
      </c>
      <c r="D65" s="464"/>
      <c r="E65" s="464"/>
      <c r="F65" s="464"/>
      <c r="G65" s="464"/>
      <c r="H65" s="464"/>
      <c r="I65" s="464"/>
      <c r="J65" s="464"/>
      <c r="K65" s="464"/>
      <c r="L65" s="464"/>
      <c r="M65" s="464"/>
      <c r="N65" s="464"/>
      <c r="O65" s="464"/>
      <c r="P65" s="464"/>
      <c r="Q65" s="464"/>
      <c r="R65" s="464"/>
    </row>
    <row r="66" spans="1:18" s="318" customFormat="1" ht="12.75" customHeight="1" x14ac:dyDescent="0.2">
      <c r="A66" s="248"/>
      <c r="B66" s="320"/>
      <c r="C66" s="329" t="s">
        <v>223</v>
      </c>
      <c r="D66" s="464"/>
      <c r="E66" s="464"/>
      <c r="F66" s="464"/>
      <c r="G66" s="464"/>
      <c r="H66" s="464"/>
      <c r="I66" s="464"/>
      <c r="J66" s="464"/>
      <c r="K66" s="464"/>
      <c r="L66" s="464"/>
      <c r="M66" s="464"/>
      <c r="N66" s="464"/>
      <c r="O66" s="464"/>
      <c r="P66" s="464"/>
      <c r="Q66" s="464"/>
      <c r="R66" s="464"/>
    </row>
    <row r="67" spans="1:18" s="318" customFormat="1" ht="12.75" customHeight="1" x14ac:dyDescent="0.2">
      <c r="A67" s="248"/>
      <c r="B67" s="320"/>
      <c r="C67" s="329" t="s">
        <v>224</v>
      </c>
      <c r="D67" s="464"/>
      <c r="E67" s="464"/>
      <c r="F67" s="464"/>
      <c r="G67" s="464"/>
      <c r="H67" s="464"/>
      <c r="I67" s="464"/>
      <c r="J67" s="464"/>
      <c r="K67" s="464"/>
      <c r="L67" s="464"/>
      <c r="M67" s="464"/>
      <c r="N67" s="464"/>
      <c r="O67" s="464"/>
      <c r="P67" s="464"/>
      <c r="Q67" s="464"/>
      <c r="R67" s="464"/>
    </row>
    <row r="68" spans="1:18" s="318" customFormat="1" ht="12.75" customHeight="1" x14ac:dyDescent="0.2">
      <c r="A68" s="248"/>
      <c r="B68" s="320"/>
      <c r="C68" s="329" t="s">
        <v>225</v>
      </c>
      <c r="D68" s="464"/>
      <c r="E68" s="464"/>
      <c r="F68" s="464"/>
      <c r="G68" s="464"/>
      <c r="H68" s="464"/>
      <c r="I68" s="464"/>
      <c r="J68" s="464"/>
      <c r="K68" s="464"/>
      <c r="L68" s="464"/>
      <c r="M68" s="464"/>
      <c r="N68" s="464"/>
      <c r="O68" s="464"/>
      <c r="P68" s="464"/>
      <c r="Q68" s="464"/>
      <c r="R68" s="464"/>
    </row>
    <row r="69" spans="1:18" s="318" customFormat="1" ht="12.75" customHeight="1" x14ac:dyDescent="0.2">
      <c r="A69" s="248"/>
      <c r="B69" s="320"/>
      <c r="C69" s="329" t="s">
        <v>226</v>
      </c>
      <c r="D69" s="464"/>
      <c r="E69" s="464"/>
      <c r="F69" s="464"/>
      <c r="G69" s="464"/>
      <c r="H69" s="464"/>
      <c r="I69" s="464"/>
      <c r="J69" s="464"/>
      <c r="K69" s="464"/>
      <c r="L69" s="464"/>
      <c r="M69" s="464"/>
      <c r="N69" s="464"/>
      <c r="O69" s="464"/>
      <c r="P69" s="464"/>
      <c r="Q69" s="464"/>
      <c r="R69" s="464"/>
    </row>
    <row r="70" spans="1:18" ht="12.75" customHeight="1" x14ac:dyDescent="0.2">
      <c r="A70" s="248"/>
      <c r="B70" s="320">
        <v>4</v>
      </c>
      <c r="C70" s="328" t="s">
        <v>227</v>
      </c>
      <c r="D70" s="464"/>
      <c r="E70" s="464"/>
      <c r="F70" s="464"/>
      <c r="G70" s="464"/>
      <c r="H70" s="464"/>
      <c r="I70" s="464"/>
      <c r="J70" s="464"/>
      <c r="K70" s="464"/>
      <c r="L70" s="464"/>
      <c r="M70" s="464"/>
      <c r="N70" s="464"/>
      <c r="O70" s="464"/>
      <c r="P70" s="464"/>
      <c r="Q70" s="464"/>
      <c r="R70" s="464"/>
    </row>
    <row r="71" spans="1:18" ht="12.75" customHeight="1" thickBot="1" x14ac:dyDescent="0.25">
      <c r="A71" s="36"/>
      <c r="B71" s="257">
        <v>5</v>
      </c>
      <c r="C71" s="252" t="s">
        <v>228</v>
      </c>
      <c r="D71" s="38"/>
      <c r="E71" s="38"/>
      <c r="F71" s="38"/>
      <c r="G71" s="38"/>
      <c r="H71" s="38"/>
      <c r="I71" s="38"/>
      <c r="J71" s="38"/>
      <c r="K71" s="38"/>
      <c r="L71" s="38"/>
      <c r="M71" s="38"/>
      <c r="N71" s="38"/>
      <c r="O71" s="38"/>
      <c r="P71" s="38"/>
      <c r="Q71" s="38"/>
      <c r="R71" s="467"/>
    </row>
    <row r="72" spans="1:18" ht="13.5" thickBot="1" x14ac:dyDescent="0.25">
      <c r="A72" s="36"/>
      <c r="B72" s="4"/>
      <c r="C72" s="250" t="s">
        <v>31</v>
      </c>
      <c r="D72" s="466" t="str">
        <f>IF(COUNTIF(D63:D71,"A")=9,"C",IF(COUNTIF(D63:D71,"A")&gt;0,"P"," "))</f>
        <v xml:space="preserve"> </v>
      </c>
      <c r="E72" s="466" t="str">
        <f t="shared" ref="E72:R72" si="10">IF(COUNTIF(E63:E71,"A")=9,"C",IF(COUNTIF(E63:E71,"A")&gt;0,"P"," "))</f>
        <v xml:space="preserve"> </v>
      </c>
      <c r="F72" s="466" t="str">
        <f t="shared" si="10"/>
        <v xml:space="preserve"> </v>
      </c>
      <c r="G72" s="466" t="str">
        <f t="shared" si="10"/>
        <v xml:space="preserve"> </v>
      </c>
      <c r="H72" s="466" t="str">
        <f t="shared" si="10"/>
        <v xml:space="preserve"> </v>
      </c>
      <c r="I72" s="466" t="str">
        <f t="shared" si="10"/>
        <v xml:space="preserve"> </v>
      </c>
      <c r="J72" s="466" t="str">
        <f t="shared" si="10"/>
        <v xml:space="preserve"> </v>
      </c>
      <c r="K72" s="466" t="str">
        <f t="shared" si="10"/>
        <v xml:space="preserve"> </v>
      </c>
      <c r="L72" s="466" t="str">
        <f t="shared" si="10"/>
        <v xml:space="preserve"> </v>
      </c>
      <c r="M72" s="466" t="str">
        <f t="shared" si="10"/>
        <v xml:space="preserve"> </v>
      </c>
      <c r="N72" s="466" t="str">
        <f t="shared" si="10"/>
        <v xml:space="preserve"> </v>
      </c>
      <c r="O72" s="466" t="str">
        <f t="shared" si="10"/>
        <v xml:space="preserve"> </v>
      </c>
      <c r="P72" s="466" t="str">
        <f t="shared" si="10"/>
        <v xml:space="preserve"> </v>
      </c>
      <c r="Q72" s="466" t="str">
        <f t="shared" si="10"/>
        <v xml:space="preserve"> </v>
      </c>
      <c r="R72" s="466" t="str">
        <f t="shared" si="10"/>
        <v xml:space="preserve"> </v>
      </c>
    </row>
    <row r="73" spans="1:18" x14ac:dyDescent="0.2">
      <c r="A73" s="36"/>
      <c r="B73" s="4"/>
      <c r="C73" s="250"/>
      <c r="D73" s="330" t="str">
        <f>IF(COUNTIF(D47:D60,"A")=3,"C",IF(COUNTIF(D47:D70,"A")&gt;0,"P"," "))</f>
        <v xml:space="preserve"> </v>
      </c>
      <c r="E73" s="330" t="str">
        <f t="shared" ref="E73:R73" si="11">IF(COUNTIF(E47:E60,"A")=3,"C",IF(COUNTIF(E47:E70,"A")&gt;0,"P"," "))</f>
        <v xml:space="preserve"> </v>
      </c>
      <c r="F73" s="330" t="str">
        <f t="shared" si="11"/>
        <v xml:space="preserve"> </v>
      </c>
      <c r="G73" s="330" t="str">
        <f t="shared" si="11"/>
        <v xml:space="preserve"> </v>
      </c>
      <c r="H73" s="330" t="str">
        <f t="shared" si="11"/>
        <v xml:space="preserve"> </v>
      </c>
      <c r="I73" s="330" t="str">
        <f t="shared" si="11"/>
        <v xml:space="preserve"> </v>
      </c>
      <c r="J73" s="330" t="str">
        <f t="shared" si="11"/>
        <v xml:space="preserve"> </v>
      </c>
      <c r="K73" s="330" t="str">
        <f t="shared" si="11"/>
        <v xml:space="preserve"> </v>
      </c>
      <c r="L73" s="330" t="str">
        <f t="shared" si="11"/>
        <v xml:space="preserve"> </v>
      </c>
      <c r="M73" s="330" t="str">
        <f t="shared" si="11"/>
        <v xml:space="preserve"> </v>
      </c>
      <c r="N73" s="330" t="str">
        <f t="shared" si="11"/>
        <v xml:space="preserve"> </v>
      </c>
      <c r="O73" s="330" t="str">
        <f t="shared" si="11"/>
        <v xml:space="preserve"> </v>
      </c>
      <c r="P73" s="330" t="str">
        <f t="shared" si="11"/>
        <v xml:space="preserve"> </v>
      </c>
      <c r="Q73" s="330" t="str">
        <f t="shared" si="11"/>
        <v xml:space="preserve"> </v>
      </c>
      <c r="R73" s="330" t="str">
        <f t="shared" si="11"/>
        <v xml:space="preserve"> </v>
      </c>
    </row>
    <row r="74" spans="1:18" s="318" customFormat="1" ht="20.25" customHeight="1" x14ac:dyDescent="0.2">
      <c r="A74" s="534" t="s">
        <v>2</v>
      </c>
      <c r="B74" s="535"/>
      <c r="C74" s="535"/>
      <c r="D74" s="535"/>
      <c r="E74" s="535"/>
      <c r="F74" s="535"/>
      <c r="G74" s="535"/>
      <c r="H74" s="535"/>
      <c r="I74" s="535"/>
      <c r="J74" s="535"/>
      <c r="K74" s="535"/>
      <c r="L74" s="535"/>
      <c r="M74" s="535"/>
      <c r="N74" s="535"/>
      <c r="O74" s="535"/>
      <c r="P74" s="535"/>
      <c r="Q74" s="535"/>
      <c r="R74" s="535"/>
    </row>
    <row r="75" spans="1:18" ht="20.25" customHeight="1" x14ac:dyDescent="0.2">
      <c r="A75" s="536" t="s">
        <v>229</v>
      </c>
      <c r="B75" s="537"/>
      <c r="C75" s="537"/>
      <c r="D75" s="537"/>
      <c r="E75" s="537"/>
      <c r="F75" s="537"/>
      <c r="G75" s="537"/>
      <c r="H75" s="537"/>
      <c r="I75" s="537"/>
      <c r="J75" s="537"/>
      <c r="K75" s="537"/>
      <c r="L75" s="537"/>
      <c r="M75" s="537"/>
      <c r="N75" s="537"/>
      <c r="O75" s="537"/>
      <c r="P75" s="537"/>
      <c r="Q75" s="537"/>
      <c r="R75" s="537"/>
    </row>
    <row r="76" spans="1:18" ht="9" customHeight="1" x14ac:dyDescent="0.2">
      <c r="A76" s="37"/>
      <c r="B76" s="543"/>
      <c r="C76" s="544"/>
      <c r="D76" s="544"/>
      <c r="E76" s="544"/>
      <c r="F76" s="544"/>
      <c r="G76" s="544"/>
      <c r="H76" s="544"/>
      <c r="I76" s="544"/>
      <c r="J76" s="544"/>
      <c r="K76" s="544"/>
      <c r="L76" s="544"/>
      <c r="M76" s="544"/>
      <c r="N76" s="544"/>
      <c r="O76" s="544"/>
      <c r="P76" s="544"/>
      <c r="Q76" s="544"/>
      <c r="R76" s="544"/>
    </row>
    <row r="77" spans="1:18" ht="13.5" thickBot="1" x14ac:dyDescent="0.25">
      <c r="A77"/>
      <c r="B77" s="257"/>
      <c r="C77" s="332" t="s">
        <v>230</v>
      </c>
      <c r="D77" s="55"/>
      <c r="E77" s="38"/>
      <c r="F77" s="38"/>
      <c r="G77" s="38"/>
      <c r="H77" s="38"/>
      <c r="I77" s="38"/>
      <c r="J77" s="38"/>
      <c r="K77" s="38"/>
      <c r="L77" s="38"/>
      <c r="M77" s="38"/>
      <c r="N77" s="38"/>
      <c r="O77" s="38"/>
      <c r="P77" s="38"/>
      <c r="Q77" s="38"/>
      <c r="R77" s="467"/>
    </row>
    <row r="78" spans="1:18" ht="13.5" thickBot="1" x14ac:dyDescent="0.25">
      <c r="A78" s="36"/>
      <c r="C78" s="250" t="s">
        <v>31</v>
      </c>
      <c r="D78" s="466" t="str">
        <f>IF(COUNTIF(D77:D77,"A")=1,"C",IF(COUNTIF(D77:D77,"A")&gt;0,"P"," "))</f>
        <v xml:space="preserve"> </v>
      </c>
      <c r="E78" s="466" t="str">
        <f t="shared" ref="E78:R78" si="12">IF(COUNTIF(E77:E77,"A")=1,"C",IF(COUNTIF(E77:E77,"A")&gt;0,"P"," "))</f>
        <v xml:space="preserve"> </v>
      </c>
      <c r="F78" s="466" t="str">
        <f t="shared" si="12"/>
        <v xml:space="preserve"> </v>
      </c>
      <c r="G78" s="466" t="str">
        <f t="shared" si="12"/>
        <v xml:space="preserve"> </v>
      </c>
      <c r="H78" s="466" t="str">
        <f t="shared" si="12"/>
        <v xml:space="preserve"> </v>
      </c>
      <c r="I78" s="466" t="str">
        <f t="shared" si="12"/>
        <v xml:space="preserve"> </v>
      </c>
      <c r="J78" s="466" t="str">
        <f t="shared" si="12"/>
        <v xml:space="preserve"> </v>
      </c>
      <c r="K78" s="466" t="str">
        <f t="shared" si="12"/>
        <v xml:space="preserve"> </v>
      </c>
      <c r="L78" s="466" t="str">
        <f t="shared" si="12"/>
        <v xml:space="preserve"> </v>
      </c>
      <c r="M78" s="466" t="str">
        <f t="shared" si="12"/>
        <v xml:space="preserve"> </v>
      </c>
      <c r="N78" s="466" t="str">
        <f t="shared" si="12"/>
        <v xml:space="preserve"> </v>
      </c>
      <c r="O78" s="466" t="str">
        <f t="shared" si="12"/>
        <v xml:space="preserve"> </v>
      </c>
      <c r="P78" s="466" t="str">
        <f t="shared" si="12"/>
        <v xml:space="preserve"> </v>
      </c>
      <c r="Q78" s="466" t="str">
        <f t="shared" si="12"/>
        <v xml:space="preserve"> </v>
      </c>
      <c r="R78" s="466" t="str">
        <f t="shared" si="12"/>
        <v xml:space="preserve"> </v>
      </c>
    </row>
    <row r="79" spans="1:18" ht="9" customHeight="1" x14ac:dyDescent="0.2">
      <c r="A79" s="37"/>
      <c r="B79" s="533"/>
      <c r="C79" s="533"/>
      <c r="D79" s="533"/>
      <c r="E79" s="533"/>
      <c r="F79" s="533"/>
      <c r="G79" s="533"/>
      <c r="H79" s="533"/>
      <c r="I79" s="533"/>
      <c r="J79" s="533"/>
      <c r="K79" s="533"/>
      <c r="L79" s="533"/>
      <c r="M79" s="533"/>
      <c r="N79" s="533"/>
      <c r="O79" s="533"/>
      <c r="P79" s="533"/>
      <c r="Q79" s="533"/>
      <c r="R79" s="533"/>
    </row>
    <row r="80" spans="1:18" ht="13.5" thickBot="1" x14ac:dyDescent="0.25">
      <c r="A80"/>
      <c r="B80" s="257"/>
      <c r="C80" s="333" t="s">
        <v>231</v>
      </c>
      <c r="D80" s="38"/>
      <c r="E80" s="38"/>
      <c r="F80" s="38"/>
      <c r="G80" s="38"/>
      <c r="H80" s="38"/>
      <c r="I80" s="38"/>
      <c r="J80" s="38"/>
      <c r="K80" s="38"/>
      <c r="L80" s="38"/>
      <c r="M80" s="38"/>
      <c r="N80" s="38"/>
      <c r="O80" s="38"/>
      <c r="P80" s="38"/>
      <c r="Q80" s="38"/>
      <c r="R80" s="467"/>
    </row>
    <row r="81" spans="1:18" ht="13.5" thickBot="1" x14ac:dyDescent="0.25">
      <c r="A81" s="36"/>
      <c r="B81" s="4"/>
      <c r="C81" s="250" t="s">
        <v>31</v>
      </c>
      <c r="D81" s="466" t="str">
        <f>IF(COUNTIF(D80:D80,"A")=1,"C",IF(COUNTIF(D80:D80,"A")&gt;0,"P"," "))</f>
        <v xml:space="preserve"> </v>
      </c>
      <c r="E81" s="466" t="str">
        <f t="shared" ref="E81:R81" si="13">IF(COUNTIF(E80:E80,"A")=1,"C",IF(COUNTIF(E80:E80,"A")&gt;0,"P"," "))</f>
        <v xml:space="preserve"> </v>
      </c>
      <c r="F81" s="466" t="str">
        <f t="shared" si="13"/>
        <v xml:space="preserve"> </v>
      </c>
      <c r="G81" s="466" t="str">
        <f t="shared" si="13"/>
        <v xml:space="preserve"> </v>
      </c>
      <c r="H81" s="466" t="str">
        <f t="shared" si="13"/>
        <v xml:space="preserve"> </v>
      </c>
      <c r="I81" s="466" t="str">
        <f t="shared" si="13"/>
        <v xml:space="preserve"> </v>
      </c>
      <c r="J81" s="466" t="str">
        <f t="shared" si="13"/>
        <v xml:space="preserve"> </v>
      </c>
      <c r="K81" s="466" t="str">
        <f t="shared" si="13"/>
        <v xml:space="preserve"> </v>
      </c>
      <c r="L81" s="466" t="str">
        <f t="shared" si="13"/>
        <v xml:space="preserve"> </v>
      </c>
      <c r="M81" s="466" t="str">
        <f t="shared" si="13"/>
        <v xml:space="preserve"> </v>
      </c>
      <c r="N81" s="466" t="str">
        <f t="shared" si="13"/>
        <v xml:space="preserve"> </v>
      </c>
      <c r="O81" s="466" t="str">
        <f t="shared" si="13"/>
        <v xml:space="preserve"> </v>
      </c>
      <c r="P81" s="466" t="str">
        <f t="shared" si="13"/>
        <v xml:space="preserve"> </v>
      </c>
      <c r="Q81" s="466" t="str">
        <f t="shared" si="13"/>
        <v xml:space="preserve"> </v>
      </c>
      <c r="R81" s="466" t="str">
        <f t="shared" si="13"/>
        <v xml:space="preserve"> </v>
      </c>
    </row>
    <row r="82" spans="1:18" ht="8.25" customHeight="1" x14ac:dyDescent="0.2">
      <c r="A82" s="37"/>
      <c r="B82" s="533"/>
      <c r="C82" s="533"/>
      <c r="D82" s="533"/>
      <c r="E82" s="533"/>
      <c r="F82" s="533"/>
      <c r="G82" s="533"/>
      <c r="H82" s="533"/>
      <c r="I82" s="533"/>
      <c r="J82" s="533"/>
      <c r="K82" s="533"/>
      <c r="L82" s="533"/>
      <c r="M82" s="533"/>
      <c r="N82" s="533"/>
      <c r="O82" s="533"/>
      <c r="P82" s="533"/>
      <c r="Q82" s="533"/>
      <c r="R82" s="533"/>
    </row>
    <row r="83" spans="1:18" ht="13.5" thickBot="1" x14ac:dyDescent="0.25">
      <c r="A83"/>
      <c r="B83" s="257"/>
      <c r="C83" s="334" t="s">
        <v>232</v>
      </c>
      <c r="D83" s="38"/>
      <c r="E83" s="38"/>
      <c r="F83" s="38"/>
      <c r="G83" s="38"/>
      <c r="H83" s="38"/>
      <c r="I83" s="38"/>
      <c r="J83" s="38"/>
      <c r="K83" s="38"/>
      <c r="L83" s="38"/>
      <c r="M83" s="38"/>
      <c r="N83" s="38"/>
      <c r="O83" s="38"/>
      <c r="P83" s="38"/>
      <c r="Q83" s="38"/>
      <c r="R83" s="467"/>
    </row>
    <row r="84" spans="1:18" ht="13.5" thickBot="1" x14ac:dyDescent="0.25">
      <c r="A84" s="36"/>
      <c r="B84" s="4"/>
      <c r="C84" s="250" t="s">
        <v>31</v>
      </c>
      <c r="D84" s="466" t="str">
        <f>IF(COUNTIF(D83:D83,"A")=1,"C",IF(COUNTIF(D83:D83,"A")&gt;0,"P"," "))</f>
        <v xml:space="preserve"> </v>
      </c>
      <c r="E84" s="466" t="str">
        <f t="shared" ref="E84:R84" si="14">IF(COUNTIF(E83:E83,"A")=1,"C",IF(COUNTIF(E83:E83,"A")&gt;0,"P"," "))</f>
        <v xml:space="preserve"> </v>
      </c>
      <c r="F84" s="466" t="str">
        <f t="shared" si="14"/>
        <v xml:space="preserve"> </v>
      </c>
      <c r="G84" s="466" t="str">
        <f t="shared" si="14"/>
        <v xml:space="preserve"> </v>
      </c>
      <c r="H84" s="466" t="str">
        <f t="shared" si="14"/>
        <v xml:space="preserve"> </v>
      </c>
      <c r="I84" s="466" t="str">
        <f t="shared" si="14"/>
        <v xml:space="preserve"> </v>
      </c>
      <c r="J84" s="466" t="str">
        <f t="shared" si="14"/>
        <v xml:space="preserve"> </v>
      </c>
      <c r="K84" s="466" t="str">
        <f t="shared" si="14"/>
        <v xml:space="preserve"> </v>
      </c>
      <c r="L84" s="466" t="str">
        <f t="shared" si="14"/>
        <v xml:space="preserve"> </v>
      </c>
      <c r="M84" s="466" t="str">
        <f t="shared" si="14"/>
        <v xml:space="preserve"> </v>
      </c>
      <c r="N84" s="466" t="str">
        <f t="shared" si="14"/>
        <v xml:space="preserve"> </v>
      </c>
      <c r="O84" s="466" t="str">
        <f t="shared" si="14"/>
        <v xml:space="preserve"> </v>
      </c>
      <c r="P84" s="466" t="str">
        <f t="shared" si="14"/>
        <v xml:space="preserve"> </v>
      </c>
      <c r="Q84" s="466" t="str">
        <f t="shared" si="14"/>
        <v xml:space="preserve"> </v>
      </c>
      <c r="R84" s="466" t="str">
        <f t="shared" si="14"/>
        <v xml:space="preserve"> </v>
      </c>
    </row>
    <row r="85" spans="1:18" s="325" customFormat="1" ht="8.25" x14ac:dyDescent="0.15">
      <c r="A85" s="321"/>
      <c r="B85" s="322"/>
      <c r="C85" s="323"/>
      <c r="D85" s="324" t="str">
        <f>IF(COUNTIF(D77:D84,"C")=3,"B",IF(COUNTIF(D77:D84,"C")&gt;0,"P"," "))</f>
        <v xml:space="preserve"> </v>
      </c>
      <c r="E85" s="324" t="str">
        <f t="shared" ref="E85:R85" si="15">IF(COUNTIF(E77:E84,"C")=3,"C",IF(COUNTIF(E77:E84,"C")&gt;0,"P"," "))</f>
        <v xml:space="preserve"> </v>
      </c>
      <c r="F85" s="324" t="str">
        <f t="shared" si="15"/>
        <v xml:space="preserve"> </v>
      </c>
      <c r="G85" s="324" t="str">
        <f t="shared" si="15"/>
        <v xml:space="preserve"> </v>
      </c>
      <c r="H85" s="324" t="str">
        <f t="shared" si="15"/>
        <v xml:space="preserve"> </v>
      </c>
      <c r="I85" s="324" t="str">
        <f t="shared" si="15"/>
        <v xml:space="preserve"> </v>
      </c>
      <c r="J85" s="324" t="str">
        <f t="shared" si="15"/>
        <v xml:space="preserve"> </v>
      </c>
      <c r="K85" s="324" t="str">
        <f t="shared" si="15"/>
        <v xml:space="preserve"> </v>
      </c>
      <c r="L85" s="324" t="str">
        <f t="shared" si="15"/>
        <v xml:space="preserve"> </v>
      </c>
      <c r="M85" s="324" t="str">
        <f t="shared" si="15"/>
        <v xml:space="preserve"> </v>
      </c>
      <c r="N85" s="324" t="str">
        <f t="shared" si="15"/>
        <v xml:space="preserve"> </v>
      </c>
      <c r="O85" s="324" t="str">
        <f t="shared" si="15"/>
        <v xml:space="preserve"> </v>
      </c>
      <c r="P85" s="324" t="str">
        <f t="shared" si="15"/>
        <v xml:space="preserve"> </v>
      </c>
      <c r="Q85" s="324" t="str">
        <f t="shared" si="15"/>
        <v xml:space="preserve"> </v>
      </c>
      <c r="R85" s="324" t="str">
        <f t="shared" si="15"/>
        <v xml:space="preserve"> </v>
      </c>
    </row>
    <row r="86" spans="1:18" ht="12.75" customHeight="1" x14ac:dyDescent="0.2">
      <c r="A86" s="37"/>
      <c r="B86" s="533" t="s">
        <v>195</v>
      </c>
      <c r="C86" s="533"/>
      <c r="D86" s="533"/>
      <c r="E86" s="533"/>
      <c r="F86" s="533"/>
      <c r="G86" s="533"/>
      <c r="H86" s="533"/>
      <c r="I86" s="533"/>
      <c r="J86" s="533"/>
      <c r="K86" s="533"/>
      <c r="L86" s="533"/>
      <c r="M86" s="533"/>
      <c r="N86" s="533"/>
      <c r="O86" s="533"/>
      <c r="P86" s="533"/>
      <c r="Q86" s="533"/>
      <c r="R86" s="533"/>
    </row>
    <row r="87" spans="1:18" ht="12.75" customHeight="1" x14ac:dyDescent="0.2">
      <c r="A87" s="248"/>
      <c r="B87" s="320">
        <v>1</v>
      </c>
      <c r="C87" s="238" t="s">
        <v>233</v>
      </c>
      <c r="D87" s="464"/>
      <c r="E87" s="464"/>
      <c r="F87" s="464"/>
      <c r="G87" s="464"/>
      <c r="H87" s="464"/>
      <c r="I87" s="464"/>
      <c r="J87" s="464"/>
      <c r="K87" s="464"/>
      <c r="L87" s="464"/>
      <c r="M87" s="464"/>
      <c r="N87" s="464"/>
      <c r="O87" s="464"/>
      <c r="P87" s="464"/>
      <c r="Q87" s="464"/>
      <c r="R87" s="464"/>
    </row>
    <row r="88" spans="1:18" x14ac:dyDescent="0.2">
      <c r="A88" s="248"/>
      <c r="B88" s="320">
        <v>2</v>
      </c>
      <c r="C88" s="238" t="s">
        <v>234</v>
      </c>
      <c r="D88" s="464"/>
      <c r="E88" s="464"/>
      <c r="F88" s="464"/>
      <c r="G88" s="464"/>
      <c r="H88" s="464"/>
      <c r="I88" s="464"/>
      <c r="J88" s="464"/>
      <c r="K88" s="464"/>
      <c r="L88" s="464"/>
      <c r="M88" s="464"/>
      <c r="N88" s="464"/>
      <c r="O88" s="464"/>
      <c r="P88" s="464"/>
      <c r="Q88" s="464"/>
      <c r="R88" s="464"/>
    </row>
    <row r="89" spans="1:18" x14ac:dyDescent="0.2">
      <c r="A89" s="248"/>
      <c r="B89" s="320">
        <v>3</v>
      </c>
      <c r="C89" s="238" t="s">
        <v>222</v>
      </c>
      <c r="D89" s="464"/>
      <c r="E89" s="464"/>
      <c r="F89" s="464"/>
      <c r="G89" s="464"/>
      <c r="H89" s="464"/>
      <c r="I89" s="464"/>
      <c r="J89" s="464"/>
      <c r="K89" s="464"/>
      <c r="L89" s="464"/>
      <c r="M89" s="464"/>
      <c r="N89" s="464"/>
      <c r="O89" s="464"/>
      <c r="P89" s="464"/>
      <c r="Q89" s="464"/>
      <c r="R89" s="464"/>
    </row>
    <row r="90" spans="1:18" x14ac:dyDescent="0.2">
      <c r="A90" s="248"/>
      <c r="B90" s="320"/>
      <c r="C90" s="335" t="s">
        <v>224</v>
      </c>
      <c r="D90" s="464"/>
      <c r="E90" s="464"/>
      <c r="F90" s="464"/>
      <c r="G90" s="464"/>
      <c r="H90" s="464"/>
      <c r="I90" s="464"/>
      <c r="J90" s="464"/>
      <c r="K90" s="464"/>
      <c r="L90" s="464"/>
      <c r="M90" s="464"/>
      <c r="N90" s="464"/>
      <c r="O90" s="464"/>
      <c r="P90" s="464"/>
      <c r="Q90" s="464"/>
      <c r="R90" s="464"/>
    </row>
    <row r="91" spans="1:18" x14ac:dyDescent="0.2">
      <c r="A91" s="248"/>
      <c r="B91" s="320"/>
      <c r="C91" s="335" t="s">
        <v>223</v>
      </c>
      <c r="D91" s="464"/>
      <c r="E91" s="464"/>
      <c r="F91" s="464"/>
      <c r="G91" s="464"/>
      <c r="H91" s="464"/>
      <c r="I91" s="464"/>
      <c r="J91" s="464"/>
      <c r="K91" s="464"/>
      <c r="L91" s="464"/>
      <c r="M91" s="464"/>
      <c r="N91" s="464"/>
      <c r="O91" s="464"/>
      <c r="P91" s="464"/>
      <c r="Q91" s="464"/>
      <c r="R91" s="464"/>
    </row>
    <row r="92" spans="1:18" x14ac:dyDescent="0.2">
      <c r="A92" s="248"/>
      <c r="B92" s="320"/>
      <c r="C92" s="335" t="s">
        <v>224</v>
      </c>
      <c r="D92" s="464"/>
      <c r="E92" s="464"/>
      <c r="F92" s="464"/>
      <c r="G92" s="464"/>
      <c r="H92" s="464"/>
      <c r="I92" s="464"/>
      <c r="J92" s="464"/>
      <c r="K92" s="464"/>
      <c r="L92" s="464"/>
      <c r="M92" s="464"/>
      <c r="N92" s="464"/>
      <c r="O92" s="464"/>
      <c r="P92" s="464"/>
      <c r="Q92" s="464"/>
      <c r="R92" s="464"/>
    </row>
    <row r="93" spans="1:18" x14ac:dyDescent="0.2">
      <c r="A93" s="248"/>
      <c r="B93" s="320"/>
      <c r="C93" s="335" t="s">
        <v>235</v>
      </c>
      <c r="D93" s="464"/>
      <c r="E93" s="464"/>
      <c r="F93" s="464"/>
      <c r="G93" s="464"/>
      <c r="H93" s="464"/>
      <c r="I93" s="464"/>
      <c r="J93" s="464"/>
      <c r="K93" s="464"/>
      <c r="L93" s="464"/>
      <c r="M93" s="464"/>
      <c r="N93" s="464"/>
      <c r="O93" s="464"/>
      <c r="P93" s="464"/>
      <c r="Q93" s="464"/>
      <c r="R93" s="464"/>
    </row>
    <row r="94" spans="1:18" x14ac:dyDescent="0.2">
      <c r="A94" s="248"/>
      <c r="B94" s="320">
        <v>4</v>
      </c>
      <c r="C94" s="238" t="s">
        <v>227</v>
      </c>
      <c r="D94" s="464"/>
      <c r="E94" s="464"/>
      <c r="F94" s="464"/>
      <c r="G94" s="464"/>
      <c r="H94" s="464"/>
      <c r="I94" s="464"/>
      <c r="J94" s="464"/>
      <c r="K94" s="464"/>
      <c r="L94" s="464"/>
      <c r="M94" s="464"/>
      <c r="N94" s="464"/>
      <c r="O94" s="464"/>
      <c r="P94" s="464"/>
      <c r="Q94" s="464"/>
      <c r="R94" s="464"/>
    </row>
    <row r="95" spans="1:18" ht="13.5" thickBot="1" x14ac:dyDescent="0.25">
      <c r="A95" s="36"/>
      <c r="B95" s="257">
        <v>3</v>
      </c>
      <c r="C95" s="234" t="s">
        <v>228</v>
      </c>
      <c r="D95" s="38"/>
      <c r="E95" s="38"/>
      <c r="F95" s="38"/>
      <c r="G95" s="38"/>
      <c r="H95" s="38"/>
      <c r="I95" s="38"/>
      <c r="J95" s="38"/>
      <c r="K95" s="38"/>
      <c r="L95" s="38"/>
      <c r="M95" s="38"/>
      <c r="N95" s="38"/>
      <c r="O95" s="38"/>
      <c r="P95" s="38"/>
      <c r="Q95" s="38"/>
      <c r="R95" s="467"/>
    </row>
    <row r="96" spans="1:18" ht="13.5" thickBot="1" x14ac:dyDescent="0.25">
      <c r="A96" s="36"/>
      <c r="B96" s="4"/>
      <c r="C96" s="250" t="s">
        <v>31</v>
      </c>
      <c r="D96" s="466" t="str">
        <f>IF(COUNTIF(D87:D95,"A")=9,"C",IF(COUNTIF(D87:D95,"A")&gt;0,"P"," "))</f>
        <v xml:space="preserve"> </v>
      </c>
      <c r="E96" s="466" t="str">
        <f t="shared" ref="E96:R96" si="16">IF(COUNTIF(E87:E95,"A")=9,"C",IF(COUNTIF(E87:E95,"A")&gt;0,"P"," "))</f>
        <v xml:space="preserve"> </v>
      </c>
      <c r="F96" s="466" t="str">
        <f t="shared" si="16"/>
        <v xml:space="preserve"> </v>
      </c>
      <c r="G96" s="466" t="str">
        <f t="shared" si="16"/>
        <v xml:space="preserve"> </v>
      </c>
      <c r="H96" s="466" t="str">
        <f t="shared" si="16"/>
        <v xml:space="preserve"> </v>
      </c>
      <c r="I96" s="466" t="str">
        <f t="shared" si="16"/>
        <v xml:space="preserve"> </v>
      </c>
      <c r="J96" s="466" t="str">
        <f t="shared" si="16"/>
        <v xml:space="preserve"> </v>
      </c>
      <c r="K96" s="466" t="str">
        <f t="shared" si="16"/>
        <v xml:space="preserve"> </v>
      </c>
      <c r="L96" s="466" t="str">
        <f t="shared" si="16"/>
        <v xml:space="preserve"> </v>
      </c>
      <c r="M96" s="466" t="str">
        <f t="shared" si="16"/>
        <v xml:space="preserve"> </v>
      </c>
      <c r="N96" s="466" t="str">
        <f t="shared" si="16"/>
        <v xml:space="preserve"> </v>
      </c>
      <c r="O96" s="466" t="str">
        <f t="shared" si="16"/>
        <v xml:space="preserve"> </v>
      </c>
      <c r="P96" s="466" t="str">
        <f t="shared" si="16"/>
        <v xml:space="preserve"> </v>
      </c>
      <c r="Q96" s="466" t="str">
        <f t="shared" si="16"/>
        <v xml:space="preserve"> </v>
      </c>
      <c r="R96" s="466" t="str">
        <f t="shared" si="16"/>
        <v xml:space="preserve"> </v>
      </c>
    </row>
    <row r="97" spans="1:18" x14ac:dyDescent="0.2">
      <c r="A97" s="57"/>
      <c r="B97" s="3"/>
      <c r="C97" s="3"/>
      <c r="D97" s="330" t="str">
        <f t="shared" ref="D97:R97" si="17">IF(COUNTIF(D78:D84,"A")=3,"C",IF(COUNTIF(D78:D88,"A")&gt;0,"P"," "))</f>
        <v xml:space="preserve"> </v>
      </c>
      <c r="E97" s="330" t="str">
        <f t="shared" si="17"/>
        <v xml:space="preserve"> </v>
      </c>
      <c r="F97" s="330" t="str">
        <f t="shared" si="17"/>
        <v xml:space="preserve"> </v>
      </c>
      <c r="G97" s="330" t="str">
        <f t="shared" si="17"/>
        <v xml:space="preserve"> </v>
      </c>
      <c r="H97" s="330" t="str">
        <f t="shared" si="17"/>
        <v xml:space="preserve"> </v>
      </c>
      <c r="I97" s="330" t="str">
        <f t="shared" si="17"/>
        <v xml:space="preserve"> </v>
      </c>
      <c r="J97" s="330" t="str">
        <f t="shared" si="17"/>
        <v xml:space="preserve"> </v>
      </c>
      <c r="K97" s="330" t="str">
        <f t="shared" si="17"/>
        <v xml:space="preserve"> </v>
      </c>
      <c r="L97" s="330" t="str">
        <f t="shared" si="17"/>
        <v xml:space="preserve"> </v>
      </c>
      <c r="M97" s="330" t="str">
        <f t="shared" si="17"/>
        <v xml:space="preserve"> </v>
      </c>
      <c r="N97" s="330" t="str">
        <f t="shared" si="17"/>
        <v xml:space="preserve"> </v>
      </c>
      <c r="O97" s="330" t="str">
        <f t="shared" si="17"/>
        <v xml:space="preserve"> </v>
      </c>
      <c r="P97" s="330" t="str">
        <f t="shared" si="17"/>
        <v xml:space="preserve"> </v>
      </c>
      <c r="Q97" s="330" t="str">
        <f t="shared" si="17"/>
        <v xml:space="preserve"> </v>
      </c>
      <c r="R97" s="330" t="str">
        <f t="shared" si="17"/>
        <v xml:space="preserve"> </v>
      </c>
    </row>
    <row r="98" spans="1:18" x14ac:dyDescent="0.2">
      <c r="A98" s="57"/>
      <c r="B98" s="58"/>
      <c r="C98" s="58"/>
      <c r="D98" s="336"/>
      <c r="E98" s="336"/>
      <c r="F98" s="336"/>
      <c r="G98" s="336"/>
      <c r="H98" s="336"/>
      <c r="I98" s="336"/>
      <c r="J98" s="336"/>
      <c r="K98" s="336"/>
      <c r="L98" s="336"/>
      <c r="M98" s="336"/>
      <c r="N98" s="336"/>
      <c r="O98" s="336"/>
      <c r="P98" s="336"/>
      <c r="Q98" s="336"/>
      <c r="R98" s="336"/>
    </row>
    <row r="99" spans="1:18" ht="12.75" customHeight="1" x14ac:dyDescent="0.2">
      <c r="A99" s="57"/>
      <c r="B99" s="3"/>
      <c r="C99" s="3"/>
      <c r="D99" s="336"/>
      <c r="E99" s="336"/>
      <c r="F99" s="336"/>
      <c r="G99" s="336"/>
      <c r="H99" s="336"/>
      <c r="I99" s="336"/>
      <c r="J99" s="336"/>
      <c r="K99" s="336"/>
      <c r="L99" s="336"/>
      <c r="M99" s="336"/>
      <c r="N99" s="336"/>
      <c r="O99" s="336"/>
      <c r="P99" s="336"/>
      <c r="Q99" s="336"/>
      <c r="R99" s="336"/>
    </row>
    <row r="100" spans="1:18" x14ac:dyDescent="0.2">
      <c r="A100" s="57"/>
      <c r="B100" s="3"/>
      <c r="C100" s="3"/>
      <c r="D100" s="336"/>
      <c r="E100" s="336"/>
      <c r="F100" s="336"/>
      <c r="G100" s="336"/>
      <c r="H100" s="336"/>
      <c r="I100" s="336"/>
      <c r="J100" s="336"/>
      <c r="K100" s="336"/>
      <c r="L100" s="336"/>
      <c r="M100" s="336"/>
      <c r="N100" s="336"/>
      <c r="O100" s="336"/>
      <c r="P100" s="336"/>
      <c r="Q100" s="336"/>
      <c r="R100" s="336"/>
    </row>
    <row r="101" spans="1:18" x14ac:dyDescent="0.2">
      <c r="A101" s="57"/>
      <c r="B101" s="3"/>
      <c r="C101" s="3"/>
      <c r="D101" s="336"/>
      <c r="E101" s="336"/>
      <c r="F101" s="336"/>
      <c r="G101" s="336"/>
      <c r="H101" s="336"/>
      <c r="I101" s="336"/>
      <c r="J101" s="336"/>
      <c r="K101" s="336"/>
      <c r="L101" s="336"/>
      <c r="M101" s="336"/>
      <c r="N101" s="336"/>
      <c r="O101" s="336"/>
      <c r="P101" s="336"/>
      <c r="Q101" s="336"/>
      <c r="R101" s="336"/>
    </row>
    <row r="102" spans="1:18" x14ac:dyDescent="0.2">
      <c r="A102" s="57"/>
      <c r="B102" s="3"/>
      <c r="C102" s="3"/>
      <c r="D102" s="336"/>
      <c r="E102" s="336"/>
      <c r="F102" s="336"/>
      <c r="G102" s="336"/>
      <c r="H102" s="336"/>
      <c r="I102" s="336"/>
      <c r="J102" s="336"/>
      <c r="K102" s="336"/>
      <c r="L102" s="336"/>
      <c r="M102" s="336"/>
      <c r="N102" s="336"/>
      <c r="O102" s="336"/>
      <c r="P102" s="336"/>
      <c r="Q102" s="336"/>
      <c r="R102" s="336"/>
    </row>
    <row r="103" spans="1:18" x14ac:dyDescent="0.2">
      <c r="A103" s="57"/>
      <c r="B103" s="3"/>
      <c r="C103" s="3"/>
      <c r="D103" s="336"/>
      <c r="E103" s="336"/>
      <c r="F103" s="336"/>
      <c r="G103" s="336"/>
      <c r="H103" s="336"/>
      <c r="I103" s="336"/>
      <c r="J103" s="336"/>
      <c r="K103" s="336"/>
      <c r="L103" s="336"/>
      <c r="M103" s="336"/>
      <c r="N103" s="336"/>
      <c r="O103" s="336"/>
      <c r="P103" s="336"/>
      <c r="Q103" s="336"/>
      <c r="R103" s="336"/>
    </row>
    <row r="104" spans="1:18" x14ac:dyDescent="0.2">
      <c r="A104" s="57"/>
      <c r="B104" s="58"/>
      <c r="C104" s="58"/>
      <c r="D104" s="336"/>
      <c r="E104" s="336"/>
      <c r="F104" s="336"/>
      <c r="G104" s="336"/>
      <c r="H104" s="336"/>
      <c r="I104" s="336"/>
      <c r="J104" s="336"/>
      <c r="K104" s="336"/>
      <c r="L104" s="336"/>
      <c r="M104" s="336"/>
      <c r="N104" s="336"/>
      <c r="O104" s="336"/>
      <c r="P104" s="336"/>
      <c r="Q104" s="336"/>
      <c r="R104" s="336"/>
    </row>
    <row r="105" spans="1:18" x14ac:dyDescent="0.2">
      <c r="A105" s="57"/>
      <c r="B105" s="3"/>
      <c r="C105" s="3"/>
      <c r="D105" s="336"/>
      <c r="E105" s="336"/>
      <c r="F105" s="336"/>
      <c r="G105" s="336"/>
      <c r="H105" s="336"/>
      <c r="I105" s="336"/>
      <c r="J105" s="336"/>
      <c r="K105" s="336"/>
      <c r="L105" s="336"/>
      <c r="M105" s="336"/>
      <c r="N105" s="336"/>
      <c r="O105" s="336"/>
      <c r="P105" s="336"/>
      <c r="Q105" s="336"/>
      <c r="R105" s="336"/>
    </row>
    <row r="106" spans="1:18" x14ac:dyDescent="0.2">
      <c r="A106" s="57"/>
      <c r="B106" s="3"/>
      <c r="C106" s="3"/>
      <c r="D106" s="336"/>
      <c r="E106" s="336"/>
      <c r="F106" s="336"/>
      <c r="G106" s="336"/>
      <c r="H106" s="336"/>
      <c r="I106" s="336"/>
      <c r="J106" s="336"/>
      <c r="K106" s="336"/>
      <c r="L106" s="336"/>
      <c r="M106" s="336"/>
      <c r="N106" s="336"/>
      <c r="O106" s="336"/>
      <c r="P106" s="336"/>
      <c r="Q106" s="336"/>
      <c r="R106" s="336"/>
    </row>
    <row r="107" spans="1:18" x14ac:dyDescent="0.2">
      <c r="A107" s="57"/>
      <c r="B107" s="3"/>
      <c r="C107" s="3"/>
      <c r="D107" s="336"/>
      <c r="E107" s="336"/>
      <c r="F107" s="336"/>
      <c r="G107" s="336"/>
      <c r="H107" s="336"/>
      <c r="I107" s="336"/>
      <c r="J107" s="336"/>
      <c r="K107" s="336"/>
      <c r="L107" s="336"/>
      <c r="M107" s="336"/>
      <c r="N107" s="336"/>
      <c r="O107" s="336"/>
      <c r="P107" s="336"/>
      <c r="Q107" s="336"/>
      <c r="R107" s="336"/>
    </row>
    <row r="108" spans="1:18" x14ac:dyDescent="0.2">
      <c r="A108" s="57"/>
      <c r="B108" s="3"/>
      <c r="C108" s="3"/>
      <c r="D108" s="336"/>
      <c r="E108" s="336"/>
      <c r="F108" s="336"/>
      <c r="G108" s="336"/>
      <c r="H108" s="336"/>
      <c r="I108" s="336"/>
      <c r="J108" s="336"/>
      <c r="K108" s="336"/>
      <c r="L108" s="336"/>
      <c r="M108" s="336"/>
      <c r="N108" s="336"/>
      <c r="O108" s="336"/>
      <c r="P108" s="336"/>
      <c r="Q108" s="336"/>
      <c r="R108" s="336"/>
    </row>
    <row r="109" spans="1:18" x14ac:dyDescent="0.2">
      <c r="A109" s="57"/>
      <c r="B109" s="3"/>
      <c r="C109" s="3"/>
      <c r="D109" s="336"/>
      <c r="E109" s="336"/>
      <c r="F109" s="336"/>
      <c r="G109" s="336"/>
      <c r="H109" s="336"/>
      <c r="I109" s="336"/>
      <c r="J109" s="336"/>
      <c r="K109" s="336"/>
      <c r="L109" s="336"/>
      <c r="M109" s="336"/>
      <c r="N109" s="336"/>
      <c r="O109" s="336"/>
      <c r="P109" s="336"/>
      <c r="Q109" s="336"/>
      <c r="R109" s="336"/>
    </row>
    <row r="110" spans="1:18" x14ac:dyDescent="0.2">
      <c r="A110" s="57"/>
      <c r="B110" s="3"/>
      <c r="C110" s="3"/>
      <c r="D110" s="336"/>
      <c r="E110" s="336"/>
      <c r="F110" s="336"/>
      <c r="G110" s="336"/>
      <c r="H110" s="336"/>
      <c r="I110" s="336"/>
      <c r="J110" s="336"/>
      <c r="K110" s="336"/>
      <c r="L110" s="336"/>
      <c r="M110" s="336"/>
      <c r="N110" s="336"/>
      <c r="O110" s="336"/>
      <c r="P110" s="336"/>
      <c r="Q110" s="336"/>
      <c r="R110" s="336"/>
    </row>
    <row r="111" spans="1:18" x14ac:dyDescent="0.2">
      <c r="A111" s="57"/>
      <c r="B111" s="3"/>
      <c r="C111" s="3"/>
      <c r="D111" s="336"/>
      <c r="E111" s="336"/>
      <c r="F111" s="336"/>
      <c r="G111" s="336"/>
      <c r="H111" s="336"/>
      <c r="I111" s="336"/>
      <c r="J111" s="336"/>
      <c r="K111" s="336"/>
      <c r="L111" s="336"/>
      <c r="M111" s="336"/>
      <c r="N111" s="336"/>
      <c r="O111" s="336"/>
      <c r="P111" s="336"/>
      <c r="Q111" s="336"/>
      <c r="R111" s="336"/>
    </row>
    <row r="112" spans="1:18" x14ac:dyDescent="0.2">
      <c r="A112" s="57"/>
      <c r="B112" s="3"/>
      <c r="C112" s="3"/>
      <c r="D112" s="336"/>
      <c r="E112" s="336"/>
      <c r="F112" s="336"/>
      <c r="G112" s="336"/>
      <c r="H112" s="336"/>
      <c r="I112" s="336"/>
      <c r="J112" s="336"/>
      <c r="K112" s="336"/>
      <c r="L112" s="336"/>
      <c r="M112" s="336"/>
      <c r="N112" s="336"/>
      <c r="O112" s="336"/>
      <c r="P112" s="336"/>
      <c r="Q112" s="336"/>
      <c r="R112" s="336"/>
    </row>
    <row r="113" spans="1:18" x14ac:dyDescent="0.2">
      <c r="A113" s="57"/>
      <c r="B113" s="3"/>
      <c r="C113" s="3"/>
      <c r="D113" s="336"/>
      <c r="E113" s="336"/>
      <c r="F113" s="336"/>
      <c r="G113" s="336"/>
      <c r="H113" s="336"/>
      <c r="I113" s="336"/>
      <c r="J113" s="336"/>
      <c r="K113" s="336"/>
      <c r="L113" s="336"/>
      <c r="M113" s="336"/>
      <c r="N113" s="336"/>
      <c r="O113" s="336"/>
      <c r="P113" s="336"/>
      <c r="Q113" s="336"/>
      <c r="R113" s="336"/>
    </row>
  </sheetData>
  <sheetProtection password="EB7E" sheet="1" objects="1" scenarios="1" selectLockedCells="1"/>
  <mergeCells count="32">
    <mergeCell ref="J1:J4"/>
    <mergeCell ref="K1:K4"/>
    <mergeCell ref="L1:L4"/>
    <mergeCell ref="B82:R82"/>
    <mergeCell ref="B86:R86"/>
    <mergeCell ref="B55:R55"/>
    <mergeCell ref="B62:R62"/>
    <mergeCell ref="A74:R74"/>
    <mergeCell ref="A75:R75"/>
    <mergeCell ref="B76:R76"/>
    <mergeCell ref="B79:R79"/>
    <mergeCell ref="E1:E4"/>
    <mergeCell ref="F1:F4"/>
    <mergeCell ref="G1:G4"/>
    <mergeCell ref="H1:H4"/>
    <mergeCell ref="I1:I4"/>
    <mergeCell ref="M1:M4"/>
    <mergeCell ref="B27:R27"/>
    <mergeCell ref="A40:R40"/>
    <mergeCell ref="A41:R41"/>
    <mergeCell ref="B48:R48"/>
    <mergeCell ref="A5:R5"/>
    <mergeCell ref="A6:R6"/>
    <mergeCell ref="B18:R18"/>
    <mergeCell ref="O1:O4"/>
    <mergeCell ref="P1:P4"/>
    <mergeCell ref="Q1:Q4"/>
    <mergeCell ref="R1:R4"/>
    <mergeCell ref="A3:C3"/>
    <mergeCell ref="A4:C4"/>
    <mergeCell ref="N1:N4"/>
    <mergeCell ref="D1:D4"/>
  </mergeCells>
  <pageMargins left="0.5" right="0.25" top="1" bottom="0.75" header="0.5" footer="0.25"/>
  <pageSetup scale="66" orientation="portrait" r:id="rId1"/>
  <headerFooter alignWithMargins="0">
    <oddHeader>&amp;C&amp;"Arial,Bold"&amp;14 CadetteTrax&amp;12
Journey Awards - &amp;D</oddHeader>
    <oddFooter>Page &amp;P</oddFooter>
  </headerFooter>
  <rowBreaks count="1" manualBreakCount="1">
    <brk id="73"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6" tint="-0.499984740745262"/>
  </sheetPr>
  <dimension ref="A1:Z148"/>
  <sheetViews>
    <sheetView showGridLines="0" topLeftCell="A120" zoomScaleNormal="100" workbookViewId="0">
      <selection activeCell="R140" sqref="R140"/>
    </sheetView>
  </sheetViews>
  <sheetFormatPr defaultRowHeight="12.75" x14ac:dyDescent="0.2"/>
  <cols>
    <col min="1" max="1" width="14.7109375" style="282" customWidth="1"/>
    <col min="2" max="2" width="2.7109375" style="262" customWidth="1"/>
    <col min="3" max="3" width="32.7109375" style="262" customWidth="1"/>
    <col min="4" max="18" width="3.28515625" style="284" customWidth="1"/>
    <col min="19" max="26" width="8.85546875" style="262" customWidth="1"/>
    <col min="27" max="16384" width="9.140625" style="262"/>
  </cols>
  <sheetData>
    <row r="1" spans="1:26" ht="12.75" customHeight="1" x14ac:dyDescent="0.2">
      <c r="A1" s="259"/>
      <c r="B1" s="260" t="s">
        <v>85</v>
      </c>
      <c r="C1" s="261">
        <f>Instructions!F3</f>
        <v>10</v>
      </c>
      <c r="D1" s="501" t="str">
        <f>Victoria!$A$1</f>
        <v>Victoria</v>
      </c>
      <c r="E1" s="501" t="str">
        <f>Darla!$A$1</f>
        <v>Darla</v>
      </c>
      <c r="F1" s="501" t="str">
        <f>Dakota!$A$1</f>
        <v>Dakota</v>
      </c>
      <c r="G1" s="501" t="str">
        <f>Chloe!$A$1</f>
        <v>Chloe</v>
      </c>
      <c r="H1" s="501" t="str">
        <f>Alex!$A$1</f>
        <v>Alex</v>
      </c>
      <c r="I1" s="501" t="str">
        <f>Olivia!$A$1</f>
        <v>Olivia</v>
      </c>
      <c r="J1" s="501" t="str">
        <f>Ava!$A$1</f>
        <v>Ava</v>
      </c>
      <c r="K1" s="501" t="str">
        <f ca="1">Elizabeth!$A$1</f>
        <v>Elizabeth</v>
      </c>
      <c r="L1" s="501" t="str">
        <f ca="1">Honor!$A$1</f>
        <v>Honor</v>
      </c>
      <c r="M1" s="501" t="str">
        <f ca="1">Kayla!$A$1</f>
        <v>Kayla</v>
      </c>
      <c r="N1" s="501" t="str">
        <f ca="1">Bekah!$A$1</f>
        <v>Bekah</v>
      </c>
      <c r="O1" s="501" t="str">
        <f ca="1">Meagan!$A$1</f>
        <v>Meagan</v>
      </c>
      <c r="P1" s="501" t="str">
        <f ca="1">'Elizabeth H'!$A$1</f>
        <v>Elizabeth H</v>
      </c>
      <c r="Q1" s="501" t="str">
        <f ca="1">'Cadette 14'!$A$1</f>
        <v>Cadette 14</v>
      </c>
      <c r="R1" s="501" t="str">
        <f ca="1">'Cadette 15'!$A$1</f>
        <v>Cadette 15</v>
      </c>
    </row>
    <row r="2" spans="1:26" ht="15" x14ac:dyDescent="0.25">
      <c r="A2" s="263"/>
      <c r="B2" s="165" t="s">
        <v>86</v>
      </c>
      <c r="C2" s="264">
        <f>Instructions!F5</f>
        <v>40726</v>
      </c>
      <c r="D2" s="502"/>
      <c r="E2" s="502"/>
      <c r="F2" s="502"/>
      <c r="G2" s="502"/>
      <c r="H2" s="502"/>
      <c r="I2" s="502"/>
      <c r="J2" s="502"/>
      <c r="K2" s="502"/>
      <c r="L2" s="502"/>
      <c r="M2" s="502"/>
      <c r="N2" s="502"/>
      <c r="O2" s="502"/>
      <c r="P2" s="502"/>
      <c r="Q2" s="502"/>
      <c r="R2" s="502"/>
    </row>
    <row r="3" spans="1:26" x14ac:dyDescent="0.2">
      <c r="A3" s="259"/>
      <c r="B3" s="549"/>
      <c r="C3" s="550"/>
      <c r="D3" s="502"/>
      <c r="E3" s="502"/>
      <c r="F3" s="502"/>
      <c r="G3" s="502"/>
      <c r="H3" s="502"/>
      <c r="I3" s="502"/>
      <c r="J3" s="502"/>
      <c r="K3" s="502"/>
      <c r="L3" s="502"/>
      <c r="M3" s="502"/>
      <c r="N3" s="502"/>
      <c r="O3" s="502"/>
      <c r="P3" s="502"/>
      <c r="Q3" s="502"/>
      <c r="R3" s="502"/>
    </row>
    <row r="4" spans="1:26" x14ac:dyDescent="0.2">
      <c r="A4" s="551" t="s">
        <v>25</v>
      </c>
      <c r="B4" s="551"/>
      <c r="C4" s="552"/>
      <c r="D4" s="503"/>
      <c r="E4" s="503"/>
      <c r="F4" s="503"/>
      <c r="G4" s="503"/>
      <c r="H4" s="503"/>
      <c r="I4" s="503"/>
      <c r="J4" s="503"/>
      <c r="K4" s="503"/>
      <c r="L4" s="503"/>
      <c r="M4" s="503"/>
      <c r="N4" s="503"/>
      <c r="O4" s="503"/>
      <c r="P4" s="503"/>
      <c r="Q4" s="503"/>
      <c r="R4" s="503"/>
    </row>
    <row r="5" spans="1:26" s="265" customFormat="1" ht="15.75" x14ac:dyDescent="0.2">
      <c r="A5" s="553" t="s">
        <v>148</v>
      </c>
      <c r="B5" s="554"/>
      <c r="C5" s="554"/>
      <c r="D5" s="554"/>
      <c r="E5" s="554"/>
      <c r="F5" s="554"/>
      <c r="G5" s="554"/>
      <c r="H5" s="554"/>
      <c r="I5" s="554"/>
      <c r="J5" s="554"/>
      <c r="K5" s="554"/>
      <c r="L5" s="554"/>
      <c r="M5" s="554"/>
      <c r="N5" s="554"/>
      <c r="O5" s="554"/>
      <c r="P5" s="554"/>
      <c r="Q5" s="554"/>
      <c r="R5" s="554"/>
    </row>
    <row r="6" spans="1:26" ht="15.75" x14ac:dyDescent="0.25">
      <c r="A6" s="266"/>
      <c r="B6" s="267" t="s">
        <v>155</v>
      </c>
      <c r="C6" s="268"/>
      <c r="D6" s="545" t="s">
        <v>143</v>
      </c>
      <c r="E6" s="546"/>
      <c r="F6" s="546"/>
      <c r="G6" s="546"/>
      <c r="H6" s="546"/>
      <c r="I6" s="546"/>
      <c r="J6" s="546"/>
      <c r="K6" s="546"/>
      <c r="L6" s="546"/>
      <c r="M6" s="546"/>
      <c r="N6" s="546"/>
      <c r="O6" s="546"/>
      <c r="P6" s="546"/>
      <c r="Q6" s="546"/>
      <c r="R6" s="546"/>
    </row>
    <row r="7" spans="1:26" ht="12.75" customHeight="1" x14ac:dyDescent="0.2">
      <c r="A7" s="269"/>
      <c r="B7" s="270">
        <v>1</v>
      </c>
      <c r="C7" s="271" t="s">
        <v>905</v>
      </c>
      <c r="D7" s="272"/>
      <c r="E7" s="272"/>
      <c r="F7" s="272"/>
      <c r="G7" s="272"/>
      <c r="H7" s="272"/>
      <c r="I7" s="272"/>
      <c r="J7" s="272"/>
      <c r="K7" s="272"/>
      <c r="L7" s="272"/>
      <c r="M7" s="272"/>
      <c r="N7" s="272"/>
      <c r="O7" s="272"/>
      <c r="P7" s="272"/>
      <c r="Q7" s="272"/>
      <c r="R7" s="272"/>
      <c r="S7" s="547" t="s">
        <v>157</v>
      </c>
      <c r="T7" s="548"/>
      <c r="U7" s="548"/>
      <c r="V7" s="548"/>
      <c r="W7" s="548"/>
      <c r="X7" s="548"/>
      <c r="Y7" s="548"/>
      <c r="Z7" s="548"/>
    </row>
    <row r="8" spans="1:26" x14ac:dyDescent="0.2">
      <c r="A8" s="153"/>
      <c r="B8" s="273"/>
      <c r="C8" s="274" t="s">
        <v>156</v>
      </c>
      <c r="D8" s="275" t="s">
        <v>864</v>
      </c>
      <c r="E8" s="275" t="s">
        <v>864</v>
      </c>
      <c r="F8" s="275" t="s">
        <v>864</v>
      </c>
      <c r="G8" s="275" t="s">
        <v>864</v>
      </c>
      <c r="H8" s="275" t="s">
        <v>864</v>
      </c>
      <c r="I8" s="275" t="s">
        <v>864</v>
      </c>
      <c r="J8" s="275"/>
      <c r="K8" s="275" t="s">
        <v>864</v>
      </c>
      <c r="L8" s="275"/>
      <c r="M8" s="275"/>
      <c r="N8" s="275"/>
      <c r="O8" s="275"/>
      <c r="P8" s="275"/>
      <c r="Q8" s="275"/>
      <c r="R8" s="275"/>
      <c r="S8" s="548"/>
      <c r="T8" s="548"/>
      <c r="U8" s="548"/>
      <c r="V8" s="548"/>
      <c r="W8" s="548"/>
      <c r="X8" s="548"/>
      <c r="Y8" s="548"/>
      <c r="Z8" s="548"/>
    </row>
    <row r="9" spans="1:26" x14ac:dyDescent="0.2">
      <c r="A9" s="153"/>
      <c r="B9" s="273"/>
      <c r="C9" s="274" t="s">
        <v>156</v>
      </c>
      <c r="D9" s="275"/>
      <c r="E9" s="275"/>
      <c r="F9" s="275"/>
      <c r="G9" s="275"/>
      <c r="H9" s="275"/>
      <c r="I9" s="275"/>
      <c r="J9" s="275"/>
      <c r="K9" s="275"/>
      <c r="L9" s="275"/>
      <c r="M9" s="275"/>
      <c r="N9" s="275"/>
      <c r="O9" s="275"/>
      <c r="P9" s="275"/>
      <c r="Q9" s="275"/>
      <c r="R9" s="275"/>
      <c r="S9" s="548"/>
      <c r="T9" s="548"/>
      <c r="U9" s="548"/>
      <c r="V9" s="548"/>
      <c r="W9" s="548"/>
      <c r="X9" s="548"/>
      <c r="Y9" s="548"/>
      <c r="Z9" s="548"/>
    </row>
    <row r="10" spans="1:26" x14ac:dyDescent="0.2">
      <c r="A10" s="153"/>
      <c r="B10" s="273"/>
      <c r="C10" s="274" t="s">
        <v>156</v>
      </c>
      <c r="D10" s="275"/>
      <c r="E10" s="275"/>
      <c r="F10" s="275"/>
      <c r="G10" s="275"/>
      <c r="H10" s="275"/>
      <c r="I10" s="275"/>
      <c r="J10" s="275"/>
      <c r="K10" s="275"/>
      <c r="L10" s="275"/>
      <c r="M10" s="275"/>
      <c r="N10" s="275"/>
      <c r="O10" s="275"/>
      <c r="P10" s="275"/>
      <c r="Q10" s="275"/>
      <c r="R10" s="275"/>
      <c r="S10" s="548"/>
      <c r="T10" s="548"/>
      <c r="U10" s="548"/>
      <c r="V10" s="548"/>
      <c r="W10" s="548"/>
      <c r="X10" s="548"/>
      <c r="Y10" s="548"/>
      <c r="Z10" s="548"/>
    </row>
    <row r="11" spans="1:26" x14ac:dyDescent="0.2">
      <c r="A11" s="153"/>
      <c r="B11" s="270">
        <v>2</v>
      </c>
      <c r="C11" s="276" t="s">
        <v>156</v>
      </c>
      <c r="D11" s="277" t="str">
        <f>IF(COUNTIF(D8:D10,"A")&gt;=1,"C",IF(COUNTIF(D8:D10,"A")&gt;0,"P"," "))</f>
        <v>C</v>
      </c>
      <c r="E11" s="277" t="str">
        <f t="shared" ref="E11:R11" si="0">IF(COUNTIF(E8:E10,"A")&gt;=1,"C",IF(COUNTIF(E8:E10,"A")&gt;0,"P"," "))</f>
        <v>C</v>
      </c>
      <c r="F11" s="277" t="str">
        <f t="shared" si="0"/>
        <v>C</v>
      </c>
      <c r="G11" s="277" t="str">
        <f t="shared" si="0"/>
        <v>C</v>
      </c>
      <c r="H11" s="277" t="str">
        <f t="shared" si="0"/>
        <v>C</v>
      </c>
      <c r="I11" s="277" t="str">
        <f t="shared" si="0"/>
        <v>C</v>
      </c>
      <c r="J11" s="277" t="str">
        <f t="shared" si="0"/>
        <v xml:space="preserve"> </v>
      </c>
      <c r="K11" s="277" t="str">
        <f t="shared" si="0"/>
        <v>C</v>
      </c>
      <c r="L11" s="277" t="str">
        <f t="shared" si="0"/>
        <v xml:space="preserve"> </v>
      </c>
      <c r="M11" s="277" t="str">
        <f t="shared" si="0"/>
        <v xml:space="preserve"> </v>
      </c>
      <c r="N11" s="277" t="str">
        <f t="shared" si="0"/>
        <v xml:space="preserve"> </v>
      </c>
      <c r="O11" s="277" t="str">
        <f t="shared" si="0"/>
        <v xml:space="preserve"> </v>
      </c>
      <c r="P11" s="277" t="str">
        <f t="shared" si="0"/>
        <v xml:space="preserve"> </v>
      </c>
      <c r="Q11" s="277" t="str">
        <f t="shared" si="0"/>
        <v xml:space="preserve"> </v>
      </c>
      <c r="R11" s="277" t="str">
        <f t="shared" si="0"/>
        <v xml:space="preserve"> </v>
      </c>
      <c r="S11" s="548"/>
      <c r="T11" s="548"/>
      <c r="U11" s="548"/>
      <c r="V11" s="548"/>
      <c r="W11" s="548"/>
      <c r="X11" s="548"/>
      <c r="Y11" s="548"/>
      <c r="Z11" s="548"/>
    </row>
    <row r="12" spans="1:26" x14ac:dyDescent="0.2">
      <c r="A12" s="259"/>
      <c r="B12" s="278"/>
      <c r="C12" s="274" t="s">
        <v>156</v>
      </c>
      <c r="D12" s="275"/>
      <c r="E12" s="275"/>
      <c r="F12" s="275"/>
      <c r="G12" s="275"/>
      <c r="H12" s="275"/>
      <c r="I12" s="275"/>
      <c r="J12" s="275"/>
      <c r="K12" s="275"/>
      <c r="L12" s="275"/>
      <c r="M12" s="275"/>
      <c r="N12" s="275"/>
      <c r="O12" s="275"/>
      <c r="P12" s="275"/>
      <c r="Q12" s="275"/>
      <c r="R12" s="275"/>
      <c r="S12" s="548"/>
      <c r="T12" s="548"/>
      <c r="U12" s="548"/>
      <c r="V12" s="548"/>
      <c r="W12" s="548"/>
      <c r="X12" s="548"/>
      <c r="Y12" s="548"/>
      <c r="Z12" s="548"/>
    </row>
    <row r="13" spans="1:26" x14ac:dyDescent="0.2">
      <c r="A13" s="259"/>
      <c r="B13" s="278"/>
      <c r="C13" s="274" t="s">
        <v>156</v>
      </c>
      <c r="D13" s="275"/>
      <c r="E13" s="275"/>
      <c r="F13" s="275"/>
      <c r="G13" s="275"/>
      <c r="H13" s="275"/>
      <c r="I13" s="275"/>
      <c r="J13" s="275"/>
      <c r="K13" s="275"/>
      <c r="L13" s="275"/>
      <c r="M13" s="275"/>
      <c r="N13" s="275"/>
      <c r="O13" s="275"/>
      <c r="P13" s="275"/>
      <c r="Q13" s="275"/>
      <c r="R13" s="275"/>
      <c r="S13" s="548"/>
      <c r="T13" s="548"/>
      <c r="U13" s="548"/>
      <c r="V13" s="548"/>
      <c r="W13" s="548"/>
      <c r="X13" s="548"/>
      <c r="Y13" s="548"/>
      <c r="Z13" s="548"/>
    </row>
    <row r="14" spans="1:26" x14ac:dyDescent="0.2">
      <c r="A14" s="259"/>
      <c r="B14" s="278"/>
      <c r="C14" s="274" t="s">
        <v>156</v>
      </c>
      <c r="D14" s="275"/>
      <c r="E14" s="275"/>
      <c r="F14" s="275"/>
      <c r="G14" s="275"/>
      <c r="H14" s="275"/>
      <c r="I14" s="275"/>
      <c r="J14" s="275"/>
      <c r="K14" s="275"/>
      <c r="L14" s="275"/>
      <c r="M14" s="275"/>
      <c r="N14" s="275"/>
      <c r="O14" s="275"/>
      <c r="P14" s="275"/>
      <c r="Q14" s="275"/>
      <c r="R14" s="275"/>
      <c r="S14" s="548"/>
      <c r="T14" s="548"/>
      <c r="U14" s="548"/>
      <c r="V14" s="548"/>
      <c r="W14" s="548"/>
      <c r="X14" s="548"/>
      <c r="Y14" s="548"/>
      <c r="Z14" s="548"/>
    </row>
    <row r="15" spans="1:26" x14ac:dyDescent="0.2">
      <c r="A15" s="279"/>
      <c r="B15" s="222">
        <v>3</v>
      </c>
      <c r="C15" s="276" t="s">
        <v>156</v>
      </c>
      <c r="D15" s="280" t="str">
        <f>IF(COUNTIF(D12:D14,"A")&gt;=1,"C",IF(COUNTIF(D12:D14,"A")&gt;0,"P"," "))</f>
        <v xml:space="preserve"> </v>
      </c>
      <c r="E15" s="280" t="str">
        <f t="shared" ref="E15:R15" si="1">IF(COUNTIF(E12:E14,"A")&gt;=1,"C",IF(COUNTIF(E12:E14,"A")&gt;0,"P"," "))</f>
        <v xml:space="preserve"> </v>
      </c>
      <c r="F15" s="280" t="str">
        <f t="shared" si="1"/>
        <v xml:space="preserve"> </v>
      </c>
      <c r="G15" s="280" t="str">
        <f t="shared" si="1"/>
        <v xml:space="preserve"> </v>
      </c>
      <c r="H15" s="280" t="str">
        <f t="shared" si="1"/>
        <v xml:space="preserve"> </v>
      </c>
      <c r="I15" s="280" t="str">
        <f t="shared" si="1"/>
        <v xml:space="preserve"> </v>
      </c>
      <c r="J15" s="280" t="str">
        <f t="shared" si="1"/>
        <v xml:space="preserve"> </v>
      </c>
      <c r="K15" s="280" t="str">
        <f t="shared" si="1"/>
        <v xml:space="preserve"> </v>
      </c>
      <c r="L15" s="280" t="str">
        <f t="shared" si="1"/>
        <v xml:space="preserve"> </v>
      </c>
      <c r="M15" s="280" t="str">
        <f t="shared" si="1"/>
        <v xml:space="preserve"> </v>
      </c>
      <c r="N15" s="280" t="str">
        <f t="shared" si="1"/>
        <v xml:space="preserve"> </v>
      </c>
      <c r="O15" s="280" t="str">
        <f t="shared" si="1"/>
        <v xml:space="preserve"> </v>
      </c>
      <c r="P15" s="280" t="str">
        <f t="shared" si="1"/>
        <v xml:space="preserve"> </v>
      </c>
      <c r="Q15" s="280" t="str">
        <f t="shared" si="1"/>
        <v xml:space="preserve"> </v>
      </c>
      <c r="R15" s="280" t="str">
        <f t="shared" si="1"/>
        <v xml:space="preserve"> </v>
      </c>
      <c r="S15" s="281"/>
      <c r="T15" s="281"/>
      <c r="U15" s="281"/>
      <c r="V15" s="281"/>
      <c r="W15" s="281"/>
      <c r="X15" s="281"/>
      <c r="Y15" s="281"/>
      <c r="Z15" s="281"/>
    </row>
    <row r="16" spans="1:26" ht="14.25" x14ac:dyDescent="0.2">
      <c r="A16" s="269"/>
      <c r="B16" s="278"/>
      <c r="C16" s="274" t="s">
        <v>156</v>
      </c>
      <c r="D16" s="275"/>
      <c r="E16" s="275"/>
      <c r="F16" s="275"/>
      <c r="G16" s="275"/>
      <c r="H16" s="275"/>
      <c r="I16" s="275"/>
      <c r="J16" s="275"/>
      <c r="K16" s="275"/>
      <c r="L16" s="275"/>
      <c r="M16" s="275"/>
      <c r="N16" s="275"/>
      <c r="O16" s="275"/>
      <c r="P16" s="275"/>
      <c r="Q16" s="275"/>
      <c r="R16" s="275"/>
      <c r="S16" s="281"/>
      <c r="T16" s="281"/>
      <c r="U16" s="281"/>
      <c r="V16" s="281"/>
      <c r="W16" s="281"/>
      <c r="X16" s="281"/>
      <c r="Y16" s="281"/>
      <c r="Z16" s="281"/>
    </row>
    <row r="17" spans="1:26" x14ac:dyDescent="0.2">
      <c r="A17" s="153"/>
      <c r="B17" s="278"/>
      <c r="C17" s="274" t="s">
        <v>156</v>
      </c>
      <c r="D17" s="275"/>
      <c r="E17" s="275"/>
      <c r="F17" s="275"/>
      <c r="G17" s="275"/>
      <c r="H17" s="275"/>
      <c r="I17" s="275"/>
      <c r="J17" s="275"/>
      <c r="K17" s="275"/>
      <c r="L17" s="275"/>
      <c r="M17" s="275"/>
      <c r="N17" s="275"/>
      <c r="O17" s="275"/>
      <c r="P17" s="275"/>
      <c r="Q17" s="275"/>
      <c r="R17" s="275"/>
      <c r="S17" s="281"/>
      <c r="T17" s="281"/>
      <c r="U17" s="281"/>
      <c r="V17" s="281"/>
      <c r="W17" s="281"/>
      <c r="X17" s="281"/>
      <c r="Y17" s="281"/>
      <c r="Z17" s="281"/>
    </row>
    <row r="18" spans="1:26" x14ac:dyDescent="0.2">
      <c r="A18" s="153"/>
      <c r="B18" s="278"/>
      <c r="C18" s="274" t="s">
        <v>156</v>
      </c>
      <c r="D18" s="275"/>
      <c r="E18" s="275"/>
      <c r="F18" s="275"/>
      <c r="G18" s="275"/>
      <c r="H18" s="275"/>
      <c r="I18" s="275"/>
      <c r="J18" s="275"/>
      <c r="K18" s="275"/>
      <c r="L18" s="275"/>
      <c r="M18" s="275"/>
      <c r="N18" s="275"/>
      <c r="O18" s="275"/>
      <c r="P18" s="275"/>
      <c r="Q18" s="275"/>
      <c r="R18" s="275"/>
    </row>
    <row r="19" spans="1:26" x14ac:dyDescent="0.2">
      <c r="A19" s="153"/>
      <c r="B19" s="270">
        <v>4</v>
      </c>
      <c r="C19" s="276" t="s">
        <v>156</v>
      </c>
      <c r="D19" s="277" t="str">
        <f>IF(COUNTIF(D16:D18,"A")&gt;=1,"C",IF(COUNTIF(D16:D18,"A")&gt;0,"P"," "))</f>
        <v xml:space="preserve"> </v>
      </c>
      <c r="E19" s="277" t="str">
        <f t="shared" ref="E19:R19" si="2">IF(COUNTIF(E16:E18,"A")&gt;=1,"C",IF(COUNTIF(E16:E18,"A")&gt;0,"P"," "))</f>
        <v xml:space="preserve"> </v>
      </c>
      <c r="F19" s="277" t="str">
        <f t="shared" si="2"/>
        <v xml:space="preserve"> </v>
      </c>
      <c r="G19" s="277" t="str">
        <f t="shared" si="2"/>
        <v xml:space="preserve"> </v>
      </c>
      <c r="H19" s="277" t="str">
        <f t="shared" si="2"/>
        <v xml:space="preserve"> </v>
      </c>
      <c r="I19" s="277" t="str">
        <f t="shared" si="2"/>
        <v xml:space="preserve"> </v>
      </c>
      <c r="J19" s="277" t="str">
        <f t="shared" si="2"/>
        <v xml:space="preserve"> </v>
      </c>
      <c r="K19" s="277" t="str">
        <f t="shared" si="2"/>
        <v xml:space="preserve"> </v>
      </c>
      <c r="L19" s="277" t="str">
        <f t="shared" si="2"/>
        <v xml:space="preserve"> </v>
      </c>
      <c r="M19" s="277" t="str">
        <f t="shared" si="2"/>
        <v xml:space="preserve"> </v>
      </c>
      <c r="N19" s="277" t="str">
        <f t="shared" si="2"/>
        <v xml:space="preserve"> </v>
      </c>
      <c r="O19" s="277" t="str">
        <f t="shared" si="2"/>
        <v xml:space="preserve"> </v>
      </c>
      <c r="P19" s="277" t="str">
        <f t="shared" si="2"/>
        <v xml:space="preserve"> </v>
      </c>
      <c r="Q19" s="277" t="str">
        <f t="shared" si="2"/>
        <v xml:space="preserve"> </v>
      </c>
      <c r="R19" s="277" t="str">
        <f t="shared" si="2"/>
        <v xml:space="preserve"> </v>
      </c>
    </row>
    <row r="20" spans="1:26" x14ac:dyDescent="0.2">
      <c r="A20" s="153"/>
      <c r="B20" s="278"/>
      <c r="C20" s="274" t="s">
        <v>156</v>
      </c>
      <c r="D20" s="275"/>
      <c r="E20" s="275"/>
      <c r="F20" s="275"/>
      <c r="G20" s="275"/>
      <c r="H20" s="275"/>
      <c r="I20" s="275"/>
      <c r="J20" s="275"/>
      <c r="K20" s="275"/>
      <c r="L20" s="275"/>
      <c r="M20" s="275"/>
      <c r="N20" s="275"/>
      <c r="O20" s="275"/>
      <c r="P20" s="275"/>
      <c r="Q20" s="275"/>
      <c r="R20" s="275"/>
    </row>
    <row r="21" spans="1:26" x14ac:dyDescent="0.2">
      <c r="A21" s="153"/>
      <c r="B21" s="278"/>
      <c r="C21" s="274" t="s">
        <v>156</v>
      </c>
      <c r="D21" s="275"/>
      <c r="E21" s="275"/>
      <c r="F21" s="275"/>
      <c r="G21" s="275"/>
      <c r="H21" s="275"/>
      <c r="I21" s="275"/>
      <c r="J21" s="275"/>
      <c r="K21" s="275"/>
      <c r="L21" s="275"/>
      <c r="M21" s="275"/>
      <c r="N21" s="275"/>
      <c r="O21" s="275"/>
      <c r="P21" s="275"/>
      <c r="Q21" s="275"/>
      <c r="R21" s="275"/>
    </row>
    <row r="22" spans="1:26" x14ac:dyDescent="0.2">
      <c r="A22" s="259"/>
      <c r="B22" s="278"/>
      <c r="C22" s="274" t="s">
        <v>156</v>
      </c>
      <c r="D22" s="275"/>
      <c r="E22" s="275"/>
      <c r="F22" s="275"/>
      <c r="G22" s="275"/>
      <c r="H22" s="275"/>
      <c r="I22" s="275"/>
      <c r="J22" s="275"/>
      <c r="K22" s="275"/>
      <c r="L22" s="275"/>
      <c r="M22" s="275"/>
      <c r="N22" s="275"/>
      <c r="O22" s="275"/>
      <c r="P22" s="275"/>
      <c r="Q22" s="275"/>
      <c r="R22" s="275"/>
    </row>
    <row r="23" spans="1:26" x14ac:dyDescent="0.2">
      <c r="A23" s="259"/>
      <c r="B23" s="270">
        <v>5</v>
      </c>
      <c r="C23" s="276" t="s">
        <v>156</v>
      </c>
      <c r="D23" s="277" t="str">
        <f>IF(COUNTIF(D20:D22,"A")&gt;=1,"C",IF(COUNTIF(D20:D22,"A")&gt;0,"P"," "))</f>
        <v xml:space="preserve"> </v>
      </c>
      <c r="E23" s="277" t="str">
        <f t="shared" ref="E23:R23" si="3">IF(COUNTIF(E20:E22,"A")&gt;=1,"C",IF(COUNTIF(E20:E22,"A")&gt;0,"P"," "))</f>
        <v xml:space="preserve"> </v>
      </c>
      <c r="F23" s="277" t="str">
        <f t="shared" si="3"/>
        <v xml:space="preserve"> </v>
      </c>
      <c r="G23" s="277" t="str">
        <f t="shared" si="3"/>
        <v xml:space="preserve"> </v>
      </c>
      <c r="H23" s="277" t="str">
        <f t="shared" si="3"/>
        <v xml:space="preserve"> </v>
      </c>
      <c r="I23" s="277" t="str">
        <f t="shared" si="3"/>
        <v xml:space="preserve"> </v>
      </c>
      <c r="J23" s="277" t="str">
        <f t="shared" si="3"/>
        <v xml:space="preserve"> </v>
      </c>
      <c r="K23" s="277" t="str">
        <f t="shared" si="3"/>
        <v xml:space="preserve"> </v>
      </c>
      <c r="L23" s="277" t="str">
        <f t="shared" si="3"/>
        <v xml:space="preserve"> </v>
      </c>
      <c r="M23" s="277" t="str">
        <f t="shared" si="3"/>
        <v xml:space="preserve"> </v>
      </c>
      <c r="N23" s="277" t="str">
        <f t="shared" si="3"/>
        <v xml:space="preserve"> </v>
      </c>
      <c r="O23" s="277" t="str">
        <f t="shared" si="3"/>
        <v xml:space="preserve"> </v>
      </c>
      <c r="P23" s="277" t="str">
        <f t="shared" si="3"/>
        <v xml:space="preserve"> </v>
      </c>
      <c r="Q23" s="277" t="str">
        <f t="shared" si="3"/>
        <v xml:space="preserve"> </v>
      </c>
      <c r="R23" s="277" t="str">
        <f t="shared" si="3"/>
        <v xml:space="preserve"> </v>
      </c>
    </row>
    <row r="24" spans="1:26" x14ac:dyDescent="0.2">
      <c r="B24" s="278"/>
      <c r="C24" s="274" t="s">
        <v>156</v>
      </c>
      <c r="D24" s="275"/>
      <c r="E24" s="275"/>
      <c r="F24" s="275"/>
      <c r="G24" s="275"/>
      <c r="H24" s="275"/>
      <c r="I24" s="275"/>
      <c r="J24" s="275"/>
      <c r="K24" s="275"/>
      <c r="L24" s="275"/>
      <c r="M24" s="275"/>
      <c r="N24" s="275"/>
      <c r="O24" s="275"/>
      <c r="P24" s="275"/>
      <c r="Q24" s="275"/>
      <c r="R24" s="275"/>
    </row>
    <row r="25" spans="1:26" x14ac:dyDescent="0.2">
      <c r="B25" s="278"/>
      <c r="C25" s="274" t="s">
        <v>156</v>
      </c>
      <c r="D25" s="275"/>
      <c r="E25" s="275"/>
      <c r="F25" s="275"/>
      <c r="G25" s="275"/>
      <c r="H25" s="275"/>
      <c r="I25" s="275"/>
      <c r="J25" s="275"/>
      <c r="K25" s="275"/>
      <c r="L25" s="275"/>
      <c r="M25" s="275"/>
      <c r="N25" s="275"/>
      <c r="O25" s="275"/>
      <c r="P25" s="275"/>
      <c r="Q25" s="275"/>
      <c r="R25" s="275"/>
    </row>
    <row r="26" spans="1:26" x14ac:dyDescent="0.2">
      <c r="B26" s="278"/>
      <c r="C26" s="274" t="s">
        <v>156</v>
      </c>
      <c r="D26" s="275"/>
      <c r="E26" s="275"/>
      <c r="F26" s="275"/>
      <c r="G26" s="275"/>
      <c r="H26" s="275"/>
      <c r="I26" s="275"/>
      <c r="J26" s="275"/>
      <c r="K26" s="275"/>
      <c r="L26" s="275"/>
      <c r="M26" s="275"/>
      <c r="N26" s="275"/>
      <c r="O26" s="275"/>
      <c r="P26" s="275"/>
      <c r="Q26" s="275"/>
      <c r="R26" s="275"/>
    </row>
    <row r="27" spans="1:26" ht="0.75" customHeight="1" thickBot="1" x14ac:dyDescent="0.25">
      <c r="B27" s="270"/>
      <c r="C27" s="270"/>
      <c r="D27" s="277" t="str">
        <f>IF(COUNTIF(D24:D26,"A")&gt;=1,"C",IF(COUNTIF(D24:D26,"A")&gt;0,"P"," "))</f>
        <v xml:space="preserve"> </v>
      </c>
      <c r="E27" s="277" t="str">
        <f t="shared" ref="E27:R27" si="4">IF(COUNTIF(E24:E26,"A")&gt;=1,"C",IF(COUNTIF(E24:E26,"A")&gt;0,"P"," "))</f>
        <v xml:space="preserve"> </v>
      </c>
      <c r="F27" s="277" t="str">
        <f t="shared" si="4"/>
        <v xml:space="preserve"> </v>
      </c>
      <c r="G27" s="277" t="str">
        <f t="shared" si="4"/>
        <v xml:space="preserve"> </v>
      </c>
      <c r="H27" s="277" t="str">
        <f t="shared" si="4"/>
        <v xml:space="preserve"> </v>
      </c>
      <c r="I27" s="277" t="str">
        <f t="shared" si="4"/>
        <v xml:space="preserve"> </v>
      </c>
      <c r="J27" s="277" t="str">
        <f t="shared" si="4"/>
        <v xml:space="preserve"> </v>
      </c>
      <c r="K27" s="277" t="str">
        <f t="shared" si="4"/>
        <v xml:space="preserve"> </v>
      </c>
      <c r="L27" s="277" t="str">
        <f t="shared" si="4"/>
        <v xml:space="preserve"> </v>
      </c>
      <c r="M27" s="277" t="str">
        <f t="shared" si="4"/>
        <v xml:space="preserve"> </v>
      </c>
      <c r="N27" s="277" t="str">
        <f t="shared" si="4"/>
        <v xml:space="preserve"> </v>
      </c>
      <c r="O27" s="277" t="str">
        <f t="shared" si="4"/>
        <v xml:space="preserve"> </v>
      </c>
      <c r="P27" s="277" t="str">
        <f t="shared" si="4"/>
        <v xml:space="preserve"> </v>
      </c>
      <c r="Q27" s="277" t="str">
        <f t="shared" si="4"/>
        <v xml:space="preserve"> </v>
      </c>
      <c r="R27" s="277" t="str">
        <f t="shared" si="4"/>
        <v xml:space="preserve"> </v>
      </c>
    </row>
    <row r="28" spans="1:26" ht="13.5" thickBot="1" x14ac:dyDescent="0.25">
      <c r="B28" s="270"/>
      <c r="C28" s="187" t="s">
        <v>31</v>
      </c>
      <c r="D28" s="283" t="str">
        <f>IF(COUNTIF(D11:D27,"C")&gt;4,"C",IF(COUNTIF(D11:D27,"C")&gt;0,"P"," "))</f>
        <v>P</v>
      </c>
      <c r="E28" s="283" t="str">
        <f t="shared" ref="E28:R28" si="5">IF(COUNTIF(E11:E27,"C")&gt;4,"C",IF(COUNTIF(E11:E27,"C")&gt;0,"P"," "))</f>
        <v>P</v>
      </c>
      <c r="F28" s="283" t="str">
        <f t="shared" si="5"/>
        <v>P</v>
      </c>
      <c r="G28" s="283" t="str">
        <f t="shared" si="5"/>
        <v>P</v>
      </c>
      <c r="H28" s="283" t="str">
        <f t="shared" si="5"/>
        <v>P</v>
      </c>
      <c r="I28" s="283" t="str">
        <f t="shared" si="5"/>
        <v>P</v>
      </c>
      <c r="J28" s="283" t="str">
        <f t="shared" si="5"/>
        <v xml:space="preserve"> </v>
      </c>
      <c r="K28" s="283" t="str">
        <f t="shared" si="5"/>
        <v>P</v>
      </c>
      <c r="L28" s="283" t="str">
        <f t="shared" si="5"/>
        <v xml:space="preserve"> </v>
      </c>
      <c r="M28" s="283" t="str">
        <f t="shared" si="5"/>
        <v xml:space="preserve"> </v>
      </c>
      <c r="N28" s="283" t="str">
        <f t="shared" si="5"/>
        <v xml:space="preserve"> </v>
      </c>
      <c r="O28" s="283" t="str">
        <f t="shared" si="5"/>
        <v xml:space="preserve"> </v>
      </c>
      <c r="P28" s="283" t="str">
        <f t="shared" si="5"/>
        <v xml:space="preserve"> </v>
      </c>
      <c r="Q28" s="283" t="str">
        <f t="shared" si="5"/>
        <v xml:space="preserve"> </v>
      </c>
      <c r="R28" s="283" t="str">
        <f t="shared" si="5"/>
        <v xml:space="preserve"> </v>
      </c>
    </row>
    <row r="30" spans="1:26" ht="15" x14ac:dyDescent="0.25">
      <c r="B30" s="267" t="s">
        <v>155</v>
      </c>
      <c r="C30" s="268"/>
      <c r="D30" s="545"/>
      <c r="E30" s="546"/>
      <c r="F30" s="546"/>
      <c r="G30" s="546"/>
      <c r="H30" s="546"/>
      <c r="I30" s="546"/>
      <c r="J30" s="546"/>
      <c r="K30" s="546"/>
      <c r="L30" s="546"/>
      <c r="M30" s="546"/>
      <c r="N30" s="546"/>
      <c r="O30" s="546"/>
      <c r="P30" s="546"/>
      <c r="Q30" s="546"/>
      <c r="R30" s="546"/>
    </row>
    <row r="31" spans="1:26" x14ac:dyDescent="0.2">
      <c r="B31" s="270">
        <v>1</v>
      </c>
      <c r="C31" s="271" t="s">
        <v>156</v>
      </c>
      <c r="D31" s="272"/>
      <c r="E31" s="272"/>
      <c r="F31" s="272"/>
      <c r="G31" s="272"/>
      <c r="H31" s="272"/>
      <c r="I31" s="272"/>
      <c r="J31" s="272"/>
      <c r="K31" s="272"/>
      <c r="L31" s="272"/>
      <c r="M31" s="272"/>
      <c r="N31" s="272"/>
      <c r="O31" s="272"/>
      <c r="P31" s="272"/>
      <c r="Q31" s="272"/>
      <c r="R31" s="272"/>
    </row>
    <row r="32" spans="1:26" x14ac:dyDescent="0.2">
      <c r="B32" s="273"/>
      <c r="C32" s="274" t="s">
        <v>156</v>
      </c>
      <c r="D32" s="275"/>
      <c r="E32" s="275"/>
      <c r="F32" s="275"/>
      <c r="G32" s="275"/>
      <c r="H32" s="275"/>
      <c r="I32" s="275"/>
      <c r="J32" s="275"/>
      <c r="K32" s="275"/>
      <c r="L32" s="275"/>
      <c r="M32" s="275"/>
      <c r="N32" s="275"/>
      <c r="O32" s="275"/>
      <c r="P32" s="275"/>
      <c r="Q32" s="275"/>
      <c r="R32" s="275"/>
    </row>
    <row r="33" spans="2:18" x14ac:dyDescent="0.2">
      <c r="B33" s="273"/>
      <c r="C33" s="274" t="s">
        <v>156</v>
      </c>
      <c r="D33" s="275"/>
      <c r="E33" s="275"/>
      <c r="F33" s="275"/>
      <c r="G33" s="275"/>
      <c r="H33" s="275"/>
      <c r="I33" s="275"/>
      <c r="J33" s="275"/>
      <c r="K33" s="275"/>
      <c r="L33" s="275"/>
      <c r="M33" s="275"/>
      <c r="N33" s="275"/>
      <c r="O33" s="275"/>
      <c r="P33" s="275"/>
      <c r="Q33" s="275"/>
      <c r="R33" s="275"/>
    </row>
    <row r="34" spans="2:18" x14ac:dyDescent="0.2">
      <c r="B34" s="273"/>
      <c r="C34" s="274" t="s">
        <v>156</v>
      </c>
      <c r="D34" s="275"/>
      <c r="E34" s="275"/>
      <c r="F34" s="275"/>
      <c r="G34" s="275"/>
      <c r="H34" s="275"/>
      <c r="I34" s="275"/>
      <c r="J34" s="275"/>
      <c r="K34" s="275"/>
      <c r="L34" s="275"/>
      <c r="M34" s="275"/>
      <c r="N34" s="275"/>
      <c r="O34" s="275"/>
      <c r="P34" s="275"/>
      <c r="Q34" s="275"/>
      <c r="R34" s="275"/>
    </row>
    <row r="35" spans="2:18" x14ac:dyDescent="0.2">
      <c r="B35" s="270">
        <v>2</v>
      </c>
      <c r="C35" s="276" t="s">
        <v>156</v>
      </c>
      <c r="D35" s="277" t="str">
        <f>IF(COUNTIF(D32:D34,"A")&gt;=1,"C",IF(COUNTIF(D32:D34,"A")&gt;0,"P"," "))</f>
        <v xml:space="preserve"> </v>
      </c>
      <c r="E35" s="277" t="str">
        <f t="shared" ref="E35:R35" si="6">IF(COUNTIF(E32:E34,"A")&gt;=1,"C",IF(COUNTIF(E32:E34,"A")&gt;0,"P"," "))</f>
        <v xml:space="preserve"> </v>
      </c>
      <c r="F35" s="277" t="str">
        <f t="shared" si="6"/>
        <v xml:space="preserve"> </v>
      </c>
      <c r="G35" s="277" t="str">
        <f t="shared" si="6"/>
        <v xml:space="preserve"> </v>
      </c>
      <c r="H35" s="277" t="str">
        <f t="shared" si="6"/>
        <v xml:space="preserve"> </v>
      </c>
      <c r="I35" s="277" t="str">
        <f t="shared" si="6"/>
        <v xml:space="preserve"> </v>
      </c>
      <c r="J35" s="277" t="str">
        <f t="shared" si="6"/>
        <v xml:space="preserve"> </v>
      </c>
      <c r="K35" s="277" t="str">
        <f t="shared" si="6"/>
        <v xml:space="preserve"> </v>
      </c>
      <c r="L35" s="277" t="str">
        <f t="shared" si="6"/>
        <v xml:space="preserve"> </v>
      </c>
      <c r="M35" s="277" t="str">
        <f t="shared" si="6"/>
        <v xml:space="preserve"> </v>
      </c>
      <c r="N35" s="277" t="str">
        <f t="shared" si="6"/>
        <v xml:space="preserve"> </v>
      </c>
      <c r="O35" s="277" t="str">
        <f t="shared" si="6"/>
        <v xml:space="preserve"> </v>
      </c>
      <c r="P35" s="277" t="str">
        <f t="shared" si="6"/>
        <v xml:space="preserve"> </v>
      </c>
      <c r="Q35" s="277" t="str">
        <f t="shared" si="6"/>
        <v xml:space="preserve"> </v>
      </c>
      <c r="R35" s="277" t="str">
        <f t="shared" si="6"/>
        <v xml:space="preserve"> </v>
      </c>
    </row>
    <row r="36" spans="2:18" x14ac:dyDescent="0.2">
      <c r="B36" s="278"/>
      <c r="C36" s="274" t="s">
        <v>156</v>
      </c>
      <c r="D36" s="275"/>
      <c r="E36" s="275"/>
      <c r="F36" s="275"/>
      <c r="G36" s="275"/>
      <c r="H36" s="275"/>
      <c r="I36" s="275"/>
      <c r="J36" s="275"/>
      <c r="K36" s="275"/>
      <c r="L36" s="275"/>
      <c r="M36" s="275"/>
      <c r="N36" s="275"/>
      <c r="O36" s="275"/>
      <c r="P36" s="275"/>
      <c r="Q36" s="275"/>
      <c r="R36" s="275"/>
    </row>
    <row r="37" spans="2:18" x14ac:dyDescent="0.2">
      <c r="B37" s="278"/>
      <c r="C37" s="274" t="s">
        <v>156</v>
      </c>
      <c r="D37" s="275"/>
      <c r="E37" s="275"/>
      <c r="F37" s="275"/>
      <c r="G37" s="275"/>
      <c r="H37" s="275"/>
      <c r="I37" s="275"/>
      <c r="J37" s="275"/>
      <c r="K37" s="275"/>
      <c r="L37" s="275"/>
      <c r="M37" s="275"/>
      <c r="N37" s="275"/>
      <c r="O37" s="275"/>
      <c r="P37" s="275"/>
      <c r="Q37" s="275"/>
      <c r="R37" s="275"/>
    </row>
    <row r="38" spans="2:18" x14ac:dyDescent="0.2">
      <c r="B38" s="278"/>
      <c r="C38" s="274" t="s">
        <v>156</v>
      </c>
      <c r="D38" s="275"/>
      <c r="E38" s="275"/>
      <c r="F38" s="275"/>
      <c r="G38" s="275"/>
      <c r="H38" s="275"/>
      <c r="I38" s="275"/>
      <c r="J38" s="275"/>
      <c r="K38" s="275"/>
      <c r="L38" s="275"/>
      <c r="M38" s="275"/>
      <c r="N38" s="275"/>
      <c r="O38" s="275"/>
      <c r="P38" s="275"/>
      <c r="Q38" s="275"/>
      <c r="R38" s="275"/>
    </row>
    <row r="39" spans="2:18" x14ac:dyDescent="0.2">
      <c r="B39" s="270">
        <v>3</v>
      </c>
      <c r="C39" s="276" t="s">
        <v>156</v>
      </c>
      <c r="D39" s="277" t="str">
        <f>IF(COUNTIF(D36:D38,"A")&gt;=1,"C",IF(COUNTIF(D36:D38,"A")&gt;0,"P"," "))</f>
        <v xml:space="preserve"> </v>
      </c>
      <c r="E39" s="277" t="str">
        <f t="shared" ref="E39:R39" si="7">IF(COUNTIF(E36:E38,"A")&gt;=1,"C",IF(COUNTIF(E36:E38,"A")&gt;0,"P"," "))</f>
        <v xml:space="preserve"> </v>
      </c>
      <c r="F39" s="277" t="str">
        <f t="shared" si="7"/>
        <v xml:space="preserve"> </v>
      </c>
      <c r="G39" s="277" t="str">
        <f t="shared" si="7"/>
        <v xml:space="preserve"> </v>
      </c>
      <c r="H39" s="277" t="str">
        <f t="shared" si="7"/>
        <v xml:space="preserve"> </v>
      </c>
      <c r="I39" s="277" t="str">
        <f t="shared" si="7"/>
        <v xml:space="preserve"> </v>
      </c>
      <c r="J39" s="277" t="str">
        <f t="shared" si="7"/>
        <v xml:space="preserve"> </v>
      </c>
      <c r="K39" s="277" t="str">
        <f t="shared" si="7"/>
        <v xml:space="preserve"> </v>
      </c>
      <c r="L39" s="277" t="str">
        <f t="shared" si="7"/>
        <v xml:space="preserve"> </v>
      </c>
      <c r="M39" s="277" t="str">
        <f t="shared" si="7"/>
        <v xml:space="preserve"> </v>
      </c>
      <c r="N39" s="277" t="str">
        <f t="shared" si="7"/>
        <v xml:space="preserve"> </v>
      </c>
      <c r="O39" s="277" t="str">
        <f t="shared" si="7"/>
        <v xml:space="preserve"> </v>
      </c>
      <c r="P39" s="277" t="str">
        <f t="shared" si="7"/>
        <v xml:space="preserve"> </v>
      </c>
      <c r="Q39" s="277" t="str">
        <f t="shared" si="7"/>
        <v xml:space="preserve"> </v>
      </c>
      <c r="R39" s="277" t="str">
        <f t="shared" si="7"/>
        <v xml:space="preserve"> </v>
      </c>
    </row>
    <row r="40" spans="2:18" x14ac:dyDescent="0.2">
      <c r="B40" s="278"/>
      <c r="C40" s="274" t="s">
        <v>156</v>
      </c>
      <c r="D40" s="275"/>
      <c r="E40" s="275"/>
      <c r="F40" s="275"/>
      <c r="G40" s="275"/>
      <c r="H40" s="275"/>
      <c r="I40" s="275"/>
      <c r="J40" s="275"/>
      <c r="K40" s="275"/>
      <c r="L40" s="275"/>
      <c r="M40" s="275"/>
      <c r="N40" s="275"/>
      <c r="O40" s="275"/>
      <c r="P40" s="275"/>
      <c r="Q40" s="275"/>
      <c r="R40" s="275"/>
    </row>
    <row r="41" spans="2:18" x14ac:dyDescent="0.2">
      <c r="B41" s="278"/>
      <c r="C41" s="274" t="s">
        <v>156</v>
      </c>
      <c r="D41" s="275"/>
      <c r="E41" s="275"/>
      <c r="F41" s="275"/>
      <c r="G41" s="275"/>
      <c r="H41" s="275"/>
      <c r="I41" s="275"/>
      <c r="J41" s="275"/>
      <c r="K41" s="275"/>
      <c r="L41" s="275"/>
      <c r="M41" s="275"/>
      <c r="N41" s="275"/>
      <c r="O41" s="275"/>
      <c r="P41" s="275"/>
      <c r="Q41" s="275"/>
      <c r="R41" s="275"/>
    </row>
    <row r="42" spans="2:18" x14ac:dyDescent="0.2">
      <c r="B42" s="278"/>
      <c r="C42" s="274" t="s">
        <v>156</v>
      </c>
      <c r="D42" s="275"/>
      <c r="E42" s="275"/>
      <c r="F42" s="275"/>
      <c r="G42" s="275"/>
      <c r="H42" s="275"/>
      <c r="I42" s="275"/>
      <c r="J42" s="275"/>
      <c r="K42" s="275"/>
      <c r="L42" s="275"/>
      <c r="M42" s="275"/>
      <c r="N42" s="275"/>
      <c r="O42" s="275"/>
      <c r="P42" s="275"/>
      <c r="Q42" s="275"/>
      <c r="R42" s="275"/>
    </row>
    <row r="43" spans="2:18" x14ac:dyDescent="0.2">
      <c r="B43" s="270">
        <v>4</v>
      </c>
      <c r="C43" s="276" t="s">
        <v>156</v>
      </c>
      <c r="D43" s="277" t="str">
        <f>IF(COUNTIF(D40:D42,"A")&gt;=1,"C",IF(COUNTIF(D40:D42,"A")&gt;0,"P"," "))</f>
        <v xml:space="preserve"> </v>
      </c>
      <c r="E43" s="277" t="str">
        <f t="shared" ref="E43:R43" si="8">IF(COUNTIF(E40:E42,"A")&gt;=1,"C",IF(COUNTIF(E40:E42,"A")&gt;0,"P"," "))</f>
        <v xml:space="preserve"> </v>
      </c>
      <c r="F43" s="277" t="str">
        <f t="shared" si="8"/>
        <v xml:space="preserve"> </v>
      </c>
      <c r="G43" s="277" t="str">
        <f t="shared" si="8"/>
        <v xml:space="preserve"> </v>
      </c>
      <c r="H43" s="277" t="str">
        <f t="shared" si="8"/>
        <v xml:space="preserve"> </v>
      </c>
      <c r="I43" s="277" t="str">
        <f t="shared" si="8"/>
        <v xml:space="preserve"> </v>
      </c>
      <c r="J43" s="277" t="str">
        <f t="shared" si="8"/>
        <v xml:space="preserve"> </v>
      </c>
      <c r="K43" s="277" t="str">
        <f t="shared" si="8"/>
        <v xml:space="preserve"> </v>
      </c>
      <c r="L43" s="277" t="str">
        <f t="shared" si="8"/>
        <v xml:space="preserve"> </v>
      </c>
      <c r="M43" s="277" t="str">
        <f t="shared" si="8"/>
        <v xml:space="preserve"> </v>
      </c>
      <c r="N43" s="277" t="str">
        <f t="shared" si="8"/>
        <v xml:space="preserve"> </v>
      </c>
      <c r="O43" s="277" t="str">
        <f t="shared" si="8"/>
        <v xml:space="preserve"> </v>
      </c>
      <c r="P43" s="277" t="str">
        <f t="shared" si="8"/>
        <v xml:space="preserve"> </v>
      </c>
      <c r="Q43" s="277" t="str">
        <f t="shared" si="8"/>
        <v xml:space="preserve"> </v>
      </c>
      <c r="R43" s="277" t="str">
        <f t="shared" si="8"/>
        <v xml:space="preserve"> </v>
      </c>
    </row>
    <row r="44" spans="2:18" x14ac:dyDescent="0.2">
      <c r="B44" s="278"/>
      <c r="C44" s="274" t="s">
        <v>156</v>
      </c>
      <c r="D44" s="275"/>
      <c r="E44" s="275"/>
      <c r="F44" s="275"/>
      <c r="G44" s="275"/>
      <c r="H44" s="275"/>
      <c r="I44" s="275"/>
      <c r="J44" s="275"/>
      <c r="K44" s="275"/>
      <c r="L44" s="275"/>
      <c r="M44" s="275"/>
      <c r="N44" s="275"/>
      <c r="O44" s="275"/>
      <c r="P44" s="275"/>
      <c r="Q44" s="275"/>
      <c r="R44" s="275"/>
    </row>
    <row r="45" spans="2:18" x14ac:dyDescent="0.2">
      <c r="B45" s="278"/>
      <c r="C45" s="274" t="s">
        <v>156</v>
      </c>
      <c r="D45" s="275"/>
      <c r="E45" s="275"/>
      <c r="F45" s="275"/>
      <c r="G45" s="275"/>
      <c r="H45" s="275"/>
      <c r="I45" s="275"/>
      <c r="J45" s="275"/>
      <c r="K45" s="275"/>
      <c r="L45" s="275"/>
      <c r="M45" s="275"/>
      <c r="N45" s="275"/>
      <c r="O45" s="275"/>
      <c r="P45" s="275"/>
      <c r="Q45" s="275"/>
      <c r="R45" s="275"/>
    </row>
    <row r="46" spans="2:18" x14ac:dyDescent="0.2">
      <c r="B46" s="278"/>
      <c r="C46" s="274" t="s">
        <v>156</v>
      </c>
      <c r="D46" s="275"/>
      <c r="E46" s="275"/>
      <c r="F46" s="275"/>
      <c r="G46" s="275"/>
      <c r="H46" s="275"/>
      <c r="I46" s="275"/>
      <c r="J46" s="275"/>
      <c r="K46" s="275"/>
      <c r="L46" s="275"/>
      <c r="M46" s="275"/>
      <c r="N46" s="275"/>
      <c r="O46" s="275"/>
      <c r="P46" s="275"/>
      <c r="Q46" s="275"/>
      <c r="R46" s="275"/>
    </row>
    <row r="47" spans="2:18" x14ac:dyDescent="0.2">
      <c r="B47" s="270">
        <v>5</v>
      </c>
      <c r="C47" s="276" t="s">
        <v>156</v>
      </c>
      <c r="D47" s="277" t="str">
        <f>IF(COUNTIF(D44:D46,"A")&gt;=1,"C",IF(COUNTIF(D44:D46,"A")&gt;0,"P"," "))</f>
        <v xml:space="preserve"> </v>
      </c>
      <c r="E47" s="277" t="str">
        <f t="shared" ref="E47:R47" si="9">IF(COUNTIF(E44:E46,"A")&gt;=1,"C",IF(COUNTIF(E44:E46,"A")&gt;0,"P"," "))</f>
        <v xml:space="preserve"> </v>
      </c>
      <c r="F47" s="277" t="str">
        <f t="shared" si="9"/>
        <v xml:space="preserve"> </v>
      </c>
      <c r="G47" s="277" t="str">
        <f t="shared" si="9"/>
        <v xml:space="preserve"> </v>
      </c>
      <c r="H47" s="277" t="str">
        <f t="shared" si="9"/>
        <v xml:space="preserve"> </v>
      </c>
      <c r="I47" s="277" t="str">
        <f t="shared" si="9"/>
        <v xml:space="preserve"> </v>
      </c>
      <c r="J47" s="277" t="str">
        <f t="shared" si="9"/>
        <v xml:space="preserve"> </v>
      </c>
      <c r="K47" s="277" t="str">
        <f t="shared" si="9"/>
        <v xml:space="preserve"> </v>
      </c>
      <c r="L47" s="277" t="str">
        <f t="shared" si="9"/>
        <v xml:space="preserve"> </v>
      </c>
      <c r="M47" s="277" t="str">
        <f t="shared" si="9"/>
        <v xml:space="preserve"> </v>
      </c>
      <c r="N47" s="277" t="str">
        <f t="shared" si="9"/>
        <v xml:space="preserve"> </v>
      </c>
      <c r="O47" s="277" t="str">
        <f t="shared" si="9"/>
        <v xml:space="preserve"> </v>
      </c>
      <c r="P47" s="277" t="str">
        <f t="shared" si="9"/>
        <v xml:space="preserve"> </v>
      </c>
      <c r="Q47" s="277" t="str">
        <f t="shared" si="9"/>
        <v xml:space="preserve"> </v>
      </c>
      <c r="R47" s="277" t="str">
        <f t="shared" si="9"/>
        <v xml:space="preserve"> </v>
      </c>
    </row>
    <row r="48" spans="2:18" x14ac:dyDescent="0.2">
      <c r="B48" s="278"/>
      <c r="C48" s="274" t="s">
        <v>156</v>
      </c>
      <c r="D48" s="275"/>
      <c r="E48" s="275"/>
      <c r="F48" s="275"/>
      <c r="G48" s="275"/>
      <c r="H48" s="275"/>
      <c r="I48" s="275"/>
      <c r="J48" s="275"/>
      <c r="K48" s="275"/>
      <c r="L48" s="275"/>
      <c r="M48" s="275"/>
      <c r="N48" s="275"/>
      <c r="O48" s="275"/>
      <c r="P48" s="275"/>
      <c r="Q48" s="275"/>
      <c r="R48" s="275"/>
    </row>
    <row r="49" spans="2:18" x14ac:dyDescent="0.2">
      <c r="B49" s="278"/>
      <c r="C49" s="274" t="s">
        <v>156</v>
      </c>
      <c r="D49" s="275"/>
      <c r="E49" s="275"/>
      <c r="F49" s="275"/>
      <c r="G49" s="275"/>
      <c r="H49" s="275"/>
      <c r="I49" s="275"/>
      <c r="J49" s="275"/>
      <c r="K49" s="275"/>
      <c r="L49" s="275"/>
      <c r="M49" s="275"/>
      <c r="N49" s="275"/>
      <c r="O49" s="275"/>
      <c r="P49" s="275"/>
      <c r="Q49" s="275"/>
      <c r="R49" s="275"/>
    </row>
    <row r="50" spans="2:18" x14ac:dyDescent="0.2">
      <c r="B50" s="278"/>
      <c r="C50" s="274" t="s">
        <v>156</v>
      </c>
      <c r="D50" s="275"/>
      <c r="E50" s="275"/>
      <c r="F50" s="275"/>
      <c r="G50" s="275"/>
      <c r="H50" s="275"/>
      <c r="I50" s="275"/>
      <c r="J50" s="275"/>
      <c r="K50" s="275"/>
      <c r="L50" s="275"/>
      <c r="M50" s="275"/>
      <c r="N50" s="275"/>
      <c r="O50" s="275"/>
      <c r="P50" s="275"/>
      <c r="Q50" s="275"/>
      <c r="R50" s="275"/>
    </row>
    <row r="51" spans="2:18" ht="0.75" customHeight="1" thickBot="1" x14ac:dyDescent="0.25">
      <c r="B51" s="270"/>
      <c r="C51" s="270"/>
      <c r="D51" s="277" t="str">
        <f>IF(COUNTIF(D48:D50,"A")&gt;=1,"C",IF(COUNTIF(D48:D50,"A")&gt;0,"P"," "))</f>
        <v xml:space="preserve"> </v>
      </c>
      <c r="E51" s="277" t="str">
        <f t="shared" ref="E51:R51" si="10">IF(COUNTIF(E48:E50,"A")&gt;=1,"C",IF(COUNTIF(E48:E50,"A")&gt;0,"P"," "))</f>
        <v xml:space="preserve"> </v>
      </c>
      <c r="F51" s="277" t="str">
        <f t="shared" si="10"/>
        <v xml:space="preserve"> </v>
      </c>
      <c r="G51" s="277" t="str">
        <f t="shared" si="10"/>
        <v xml:space="preserve"> </v>
      </c>
      <c r="H51" s="277" t="str">
        <f t="shared" si="10"/>
        <v xml:space="preserve"> </v>
      </c>
      <c r="I51" s="277" t="str">
        <f t="shared" si="10"/>
        <v xml:space="preserve"> </v>
      </c>
      <c r="J51" s="277" t="str">
        <f t="shared" si="10"/>
        <v xml:space="preserve"> </v>
      </c>
      <c r="K51" s="277" t="str">
        <f t="shared" si="10"/>
        <v xml:space="preserve"> </v>
      </c>
      <c r="L51" s="277" t="str">
        <f t="shared" si="10"/>
        <v xml:space="preserve"> </v>
      </c>
      <c r="M51" s="277" t="str">
        <f t="shared" si="10"/>
        <v xml:space="preserve"> </v>
      </c>
      <c r="N51" s="277" t="str">
        <f t="shared" si="10"/>
        <v xml:space="preserve"> </v>
      </c>
      <c r="O51" s="277" t="str">
        <f t="shared" si="10"/>
        <v xml:space="preserve"> </v>
      </c>
      <c r="P51" s="277" t="str">
        <f t="shared" si="10"/>
        <v xml:space="preserve"> </v>
      </c>
      <c r="Q51" s="277" t="str">
        <f t="shared" si="10"/>
        <v xml:space="preserve"> </v>
      </c>
      <c r="R51" s="277" t="str">
        <f t="shared" si="10"/>
        <v xml:space="preserve"> </v>
      </c>
    </row>
    <row r="52" spans="2:18" ht="13.5" thickBot="1" x14ac:dyDescent="0.25">
      <c r="B52" s="270"/>
      <c r="C52" s="187" t="s">
        <v>31</v>
      </c>
      <c r="D52" s="283" t="str">
        <f>IF(COUNTIF(D35:D51,"C")&gt;4,"C",IF(COUNTIF(D35:D51,"C")&gt;0,"P"," "))</f>
        <v xml:space="preserve"> </v>
      </c>
      <c r="E52" s="283" t="str">
        <f t="shared" ref="E52:R52" si="11">IF(COUNTIF(E35:E51,"C")&gt;4,"C",IF(COUNTIF(E35:E51,"C")&gt;0,"P"," "))</f>
        <v xml:space="preserve"> </v>
      </c>
      <c r="F52" s="283" t="str">
        <f t="shared" si="11"/>
        <v xml:space="preserve"> </v>
      </c>
      <c r="G52" s="283" t="str">
        <f t="shared" si="11"/>
        <v xml:space="preserve"> </v>
      </c>
      <c r="H52" s="283" t="str">
        <f t="shared" si="11"/>
        <v xml:space="preserve"> </v>
      </c>
      <c r="I52" s="283" t="str">
        <f t="shared" si="11"/>
        <v xml:space="preserve"> </v>
      </c>
      <c r="J52" s="283" t="str">
        <f t="shared" si="11"/>
        <v xml:space="preserve"> </v>
      </c>
      <c r="K52" s="283" t="str">
        <f t="shared" si="11"/>
        <v xml:space="preserve"> </v>
      </c>
      <c r="L52" s="283" t="str">
        <f t="shared" si="11"/>
        <v xml:space="preserve"> </v>
      </c>
      <c r="M52" s="283" t="str">
        <f t="shared" si="11"/>
        <v xml:space="preserve"> </v>
      </c>
      <c r="N52" s="283" t="str">
        <f t="shared" si="11"/>
        <v xml:space="preserve"> </v>
      </c>
      <c r="O52" s="283" t="str">
        <f t="shared" si="11"/>
        <v xml:space="preserve"> </v>
      </c>
      <c r="P52" s="283" t="str">
        <f t="shared" si="11"/>
        <v xml:space="preserve"> </v>
      </c>
      <c r="Q52" s="283" t="str">
        <f t="shared" si="11"/>
        <v xml:space="preserve"> </v>
      </c>
      <c r="R52" s="283" t="str">
        <f t="shared" si="11"/>
        <v xml:space="preserve"> </v>
      </c>
    </row>
    <row r="54" spans="2:18" ht="15" x14ac:dyDescent="0.25">
      <c r="B54" s="267" t="s">
        <v>155</v>
      </c>
      <c r="C54" s="268"/>
      <c r="D54" s="545"/>
      <c r="E54" s="546"/>
      <c r="F54" s="546"/>
      <c r="G54" s="546"/>
      <c r="H54" s="546"/>
      <c r="I54" s="546"/>
      <c r="J54" s="546"/>
      <c r="K54" s="546"/>
      <c r="L54" s="546"/>
      <c r="M54" s="546"/>
      <c r="N54" s="546"/>
      <c r="O54" s="546"/>
      <c r="P54" s="546"/>
      <c r="Q54" s="546"/>
      <c r="R54" s="546"/>
    </row>
    <row r="55" spans="2:18" x14ac:dyDescent="0.2">
      <c r="B55" s="270">
        <v>1</v>
      </c>
      <c r="C55" s="271" t="s">
        <v>156</v>
      </c>
      <c r="D55" s="272"/>
      <c r="E55" s="272"/>
      <c r="F55" s="272"/>
      <c r="G55" s="272"/>
      <c r="H55" s="272"/>
      <c r="I55" s="272"/>
      <c r="J55" s="272"/>
      <c r="K55" s="272"/>
      <c r="L55" s="272"/>
      <c r="M55" s="272"/>
      <c r="N55" s="272"/>
      <c r="O55" s="272"/>
      <c r="P55" s="272"/>
      <c r="Q55" s="272"/>
      <c r="R55" s="272"/>
    </row>
    <row r="56" spans="2:18" x14ac:dyDescent="0.2">
      <c r="B56" s="273"/>
      <c r="C56" s="274" t="s">
        <v>156</v>
      </c>
      <c r="D56" s="275"/>
      <c r="E56" s="275"/>
      <c r="F56" s="275"/>
      <c r="G56" s="275"/>
      <c r="H56" s="275"/>
      <c r="I56" s="275"/>
      <c r="J56" s="275"/>
      <c r="K56" s="275"/>
      <c r="L56" s="275"/>
      <c r="M56" s="275"/>
      <c r="N56" s="275"/>
      <c r="O56" s="275"/>
      <c r="P56" s="275"/>
      <c r="Q56" s="275"/>
      <c r="R56" s="275"/>
    </row>
    <row r="57" spans="2:18" x14ac:dyDescent="0.2">
      <c r="B57" s="273"/>
      <c r="C57" s="274" t="s">
        <v>156</v>
      </c>
      <c r="D57" s="275"/>
      <c r="E57" s="275"/>
      <c r="F57" s="275"/>
      <c r="G57" s="275"/>
      <c r="H57" s="275"/>
      <c r="I57" s="275"/>
      <c r="J57" s="275"/>
      <c r="K57" s="275"/>
      <c r="L57" s="275"/>
      <c r="M57" s="275"/>
      <c r="N57" s="275"/>
      <c r="O57" s="275"/>
      <c r="P57" s="275"/>
      <c r="Q57" s="275"/>
      <c r="R57" s="275"/>
    </row>
    <row r="58" spans="2:18" x14ac:dyDescent="0.2">
      <c r="B58" s="273"/>
      <c r="C58" s="274" t="s">
        <v>156</v>
      </c>
      <c r="D58" s="275"/>
      <c r="E58" s="275"/>
      <c r="F58" s="275"/>
      <c r="G58" s="275"/>
      <c r="H58" s="275"/>
      <c r="I58" s="275"/>
      <c r="J58" s="275"/>
      <c r="K58" s="275"/>
      <c r="L58" s="275"/>
      <c r="M58" s="275"/>
      <c r="N58" s="275"/>
      <c r="O58" s="275"/>
      <c r="P58" s="275"/>
      <c r="Q58" s="275"/>
      <c r="R58" s="275"/>
    </row>
    <row r="59" spans="2:18" x14ac:dyDescent="0.2">
      <c r="B59" s="270">
        <v>2</v>
      </c>
      <c r="C59" s="276" t="s">
        <v>156</v>
      </c>
      <c r="D59" s="277" t="str">
        <f>IF(COUNTIF(D56:D58,"A")&gt;=1,"C",IF(COUNTIF(D56:D58,"A")&gt;0,"P"," "))</f>
        <v xml:space="preserve"> </v>
      </c>
      <c r="E59" s="277" t="str">
        <f t="shared" ref="E59:R59" si="12">IF(COUNTIF(E56:E58,"A")&gt;=1,"C",IF(COUNTIF(E56:E58,"A")&gt;0,"P"," "))</f>
        <v xml:space="preserve"> </v>
      </c>
      <c r="F59" s="277" t="str">
        <f t="shared" si="12"/>
        <v xml:space="preserve"> </v>
      </c>
      <c r="G59" s="277" t="str">
        <f t="shared" si="12"/>
        <v xml:space="preserve"> </v>
      </c>
      <c r="H59" s="277" t="str">
        <f t="shared" si="12"/>
        <v xml:space="preserve"> </v>
      </c>
      <c r="I59" s="277" t="str">
        <f t="shared" si="12"/>
        <v xml:space="preserve"> </v>
      </c>
      <c r="J59" s="277" t="str">
        <f t="shared" si="12"/>
        <v xml:space="preserve"> </v>
      </c>
      <c r="K59" s="277" t="str">
        <f t="shared" si="12"/>
        <v xml:space="preserve"> </v>
      </c>
      <c r="L59" s="277" t="str">
        <f t="shared" si="12"/>
        <v xml:space="preserve"> </v>
      </c>
      <c r="M59" s="277" t="str">
        <f t="shared" si="12"/>
        <v xml:space="preserve"> </v>
      </c>
      <c r="N59" s="277" t="str">
        <f t="shared" si="12"/>
        <v xml:space="preserve"> </v>
      </c>
      <c r="O59" s="277" t="str">
        <f t="shared" si="12"/>
        <v xml:space="preserve"> </v>
      </c>
      <c r="P59" s="277" t="str">
        <f t="shared" si="12"/>
        <v xml:space="preserve"> </v>
      </c>
      <c r="Q59" s="277" t="str">
        <f t="shared" si="12"/>
        <v xml:space="preserve"> </v>
      </c>
      <c r="R59" s="277" t="str">
        <f t="shared" si="12"/>
        <v xml:space="preserve"> </v>
      </c>
    </row>
    <row r="60" spans="2:18" x14ac:dyDescent="0.2">
      <c r="B60" s="278"/>
      <c r="C60" s="274" t="s">
        <v>156</v>
      </c>
      <c r="D60" s="275"/>
      <c r="E60" s="275"/>
      <c r="F60" s="275"/>
      <c r="G60" s="275"/>
      <c r="H60" s="275"/>
      <c r="I60" s="275"/>
      <c r="J60" s="275"/>
      <c r="K60" s="275"/>
      <c r="L60" s="275"/>
      <c r="M60" s="275"/>
      <c r="N60" s="275"/>
      <c r="O60" s="275"/>
      <c r="P60" s="275"/>
      <c r="Q60" s="275"/>
      <c r="R60" s="275"/>
    </row>
    <row r="61" spans="2:18" x14ac:dyDescent="0.2">
      <c r="B61" s="278"/>
      <c r="C61" s="274" t="s">
        <v>156</v>
      </c>
      <c r="D61" s="275"/>
      <c r="E61" s="275"/>
      <c r="F61" s="275"/>
      <c r="G61" s="275"/>
      <c r="H61" s="275"/>
      <c r="I61" s="275"/>
      <c r="J61" s="275"/>
      <c r="K61" s="275"/>
      <c r="L61" s="275"/>
      <c r="M61" s="275"/>
      <c r="N61" s="275"/>
      <c r="O61" s="275"/>
      <c r="P61" s="275"/>
      <c r="Q61" s="275"/>
      <c r="R61" s="275"/>
    </row>
    <row r="62" spans="2:18" x14ac:dyDescent="0.2">
      <c r="B62" s="278"/>
      <c r="C62" s="274" t="s">
        <v>156</v>
      </c>
      <c r="D62" s="275"/>
      <c r="E62" s="275"/>
      <c r="F62" s="275"/>
      <c r="G62" s="275"/>
      <c r="H62" s="275"/>
      <c r="I62" s="275"/>
      <c r="J62" s="275"/>
      <c r="K62" s="275"/>
      <c r="L62" s="275"/>
      <c r="M62" s="275"/>
      <c r="N62" s="275"/>
      <c r="O62" s="275"/>
      <c r="P62" s="275"/>
      <c r="Q62" s="275"/>
      <c r="R62" s="275"/>
    </row>
    <row r="63" spans="2:18" x14ac:dyDescent="0.2">
      <c r="B63" s="270">
        <v>3</v>
      </c>
      <c r="C63" s="276" t="s">
        <v>156</v>
      </c>
      <c r="D63" s="277" t="str">
        <f>IF(COUNTIF(D60:D62,"A")&gt;=1,"C",IF(COUNTIF(D60:D62,"A")&gt;0,"P"," "))</f>
        <v xml:space="preserve"> </v>
      </c>
      <c r="E63" s="277" t="str">
        <f t="shared" ref="E63:R63" si="13">IF(COUNTIF(E60:E62,"A")&gt;=1,"C",IF(COUNTIF(E60:E62,"A")&gt;0,"P"," "))</f>
        <v xml:space="preserve"> </v>
      </c>
      <c r="F63" s="277" t="str">
        <f t="shared" si="13"/>
        <v xml:space="preserve"> </v>
      </c>
      <c r="G63" s="277" t="str">
        <f t="shared" si="13"/>
        <v xml:space="preserve"> </v>
      </c>
      <c r="H63" s="277" t="str">
        <f t="shared" si="13"/>
        <v xml:space="preserve"> </v>
      </c>
      <c r="I63" s="277" t="str">
        <f t="shared" si="13"/>
        <v xml:space="preserve"> </v>
      </c>
      <c r="J63" s="277" t="str">
        <f t="shared" si="13"/>
        <v xml:space="preserve"> </v>
      </c>
      <c r="K63" s="277" t="str">
        <f t="shared" si="13"/>
        <v xml:space="preserve"> </v>
      </c>
      <c r="L63" s="277" t="str">
        <f t="shared" si="13"/>
        <v xml:space="preserve"> </v>
      </c>
      <c r="M63" s="277" t="str">
        <f t="shared" si="13"/>
        <v xml:space="preserve"> </v>
      </c>
      <c r="N63" s="277" t="str">
        <f t="shared" si="13"/>
        <v xml:space="preserve"> </v>
      </c>
      <c r="O63" s="277" t="str">
        <f t="shared" si="13"/>
        <v xml:space="preserve"> </v>
      </c>
      <c r="P63" s="277" t="str">
        <f t="shared" si="13"/>
        <v xml:space="preserve"> </v>
      </c>
      <c r="Q63" s="277" t="str">
        <f t="shared" si="13"/>
        <v xml:space="preserve"> </v>
      </c>
      <c r="R63" s="277" t="str">
        <f t="shared" si="13"/>
        <v xml:space="preserve"> </v>
      </c>
    </row>
    <row r="64" spans="2:18" x14ac:dyDescent="0.2">
      <c r="B64" s="278"/>
      <c r="C64" s="274" t="s">
        <v>156</v>
      </c>
      <c r="D64" s="275"/>
      <c r="E64" s="275"/>
      <c r="F64" s="275"/>
      <c r="G64" s="275"/>
      <c r="H64" s="275"/>
      <c r="I64" s="275"/>
      <c r="J64" s="275"/>
      <c r="K64" s="275"/>
      <c r="L64" s="275"/>
      <c r="M64" s="275"/>
      <c r="N64" s="275"/>
      <c r="O64" s="275"/>
      <c r="P64" s="275"/>
      <c r="Q64" s="275"/>
      <c r="R64" s="275"/>
    </row>
    <row r="65" spans="2:18" x14ac:dyDescent="0.2">
      <c r="B65" s="278"/>
      <c r="C65" s="274" t="s">
        <v>156</v>
      </c>
      <c r="D65" s="275"/>
      <c r="E65" s="275"/>
      <c r="F65" s="275"/>
      <c r="G65" s="275"/>
      <c r="H65" s="275"/>
      <c r="I65" s="275"/>
      <c r="J65" s="275"/>
      <c r="K65" s="275"/>
      <c r="L65" s="275"/>
      <c r="M65" s="275"/>
      <c r="N65" s="275"/>
      <c r="O65" s="275"/>
      <c r="P65" s="275"/>
      <c r="Q65" s="275"/>
      <c r="R65" s="275"/>
    </row>
    <row r="66" spans="2:18" x14ac:dyDescent="0.2">
      <c r="B66" s="278"/>
      <c r="C66" s="274" t="s">
        <v>156</v>
      </c>
      <c r="D66" s="275"/>
      <c r="E66" s="275"/>
      <c r="F66" s="275"/>
      <c r="G66" s="275"/>
      <c r="H66" s="275"/>
      <c r="I66" s="275"/>
      <c r="J66" s="275"/>
      <c r="K66" s="275"/>
      <c r="L66" s="275"/>
      <c r="M66" s="275"/>
      <c r="N66" s="275"/>
      <c r="O66" s="275"/>
      <c r="P66" s="275"/>
      <c r="Q66" s="275"/>
      <c r="R66" s="275"/>
    </row>
    <row r="67" spans="2:18" x14ac:dyDescent="0.2">
      <c r="B67" s="270">
        <v>4</v>
      </c>
      <c r="C67" s="276" t="s">
        <v>156</v>
      </c>
      <c r="D67" s="277" t="str">
        <f>IF(COUNTIF(D64:D66,"A")&gt;=1,"C",IF(COUNTIF(D64:D66,"A")&gt;0,"P"," "))</f>
        <v xml:space="preserve"> </v>
      </c>
      <c r="E67" s="277" t="str">
        <f t="shared" ref="E67:R67" si="14">IF(COUNTIF(E64:E66,"A")&gt;=1,"C",IF(COUNTIF(E64:E66,"A")&gt;0,"P"," "))</f>
        <v xml:space="preserve"> </v>
      </c>
      <c r="F67" s="277" t="str">
        <f t="shared" si="14"/>
        <v xml:space="preserve"> </v>
      </c>
      <c r="G67" s="277" t="str">
        <f t="shared" si="14"/>
        <v xml:space="preserve"> </v>
      </c>
      <c r="H67" s="277" t="str">
        <f t="shared" si="14"/>
        <v xml:space="preserve"> </v>
      </c>
      <c r="I67" s="277" t="str">
        <f t="shared" si="14"/>
        <v xml:space="preserve"> </v>
      </c>
      <c r="J67" s="277" t="str">
        <f t="shared" si="14"/>
        <v xml:space="preserve"> </v>
      </c>
      <c r="K67" s="277" t="str">
        <f t="shared" si="14"/>
        <v xml:space="preserve"> </v>
      </c>
      <c r="L67" s="277" t="str">
        <f t="shared" si="14"/>
        <v xml:space="preserve"> </v>
      </c>
      <c r="M67" s="277" t="str">
        <f t="shared" si="14"/>
        <v xml:space="preserve"> </v>
      </c>
      <c r="N67" s="277" t="str">
        <f t="shared" si="14"/>
        <v xml:space="preserve"> </v>
      </c>
      <c r="O67" s="277" t="str">
        <f t="shared" si="14"/>
        <v xml:space="preserve"> </v>
      </c>
      <c r="P67" s="277" t="str">
        <f t="shared" si="14"/>
        <v xml:space="preserve"> </v>
      </c>
      <c r="Q67" s="277" t="str">
        <f t="shared" si="14"/>
        <v xml:space="preserve"> </v>
      </c>
      <c r="R67" s="277" t="str">
        <f t="shared" si="14"/>
        <v xml:space="preserve"> </v>
      </c>
    </row>
    <row r="68" spans="2:18" x14ac:dyDescent="0.2">
      <c r="B68" s="278"/>
      <c r="C68" s="274" t="s">
        <v>156</v>
      </c>
      <c r="D68" s="275"/>
      <c r="E68" s="275"/>
      <c r="F68" s="275"/>
      <c r="G68" s="275"/>
      <c r="H68" s="275"/>
      <c r="I68" s="275"/>
      <c r="J68" s="275"/>
      <c r="K68" s="275"/>
      <c r="L68" s="275"/>
      <c r="M68" s="275"/>
      <c r="N68" s="275"/>
      <c r="O68" s="275"/>
      <c r="P68" s="275"/>
      <c r="Q68" s="275"/>
      <c r="R68" s="275"/>
    </row>
    <row r="69" spans="2:18" x14ac:dyDescent="0.2">
      <c r="B69" s="278"/>
      <c r="C69" s="274" t="s">
        <v>156</v>
      </c>
      <c r="D69" s="275"/>
      <c r="E69" s="275"/>
      <c r="F69" s="275"/>
      <c r="G69" s="275"/>
      <c r="H69" s="275"/>
      <c r="I69" s="275"/>
      <c r="J69" s="275"/>
      <c r="K69" s="275"/>
      <c r="L69" s="275"/>
      <c r="M69" s="275"/>
      <c r="N69" s="275"/>
      <c r="O69" s="275"/>
      <c r="P69" s="275"/>
      <c r="Q69" s="275"/>
      <c r="R69" s="275"/>
    </row>
    <row r="70" spans="2:18" x14ac:dyDescent="0.2">
      <c r="B70" s="278"/>
      <c r="C70" s="274" t="s">
        <v>156</v>
      </c>
      <c r="D70" s="275"/>
      <c r="E70" s="275"/>
      <c r="F70" s="275"/>
      <c r="G70" s="275"/>
      <c r="H70" s="275"/>
      <c r="I70" s="275"/>
      <c r="J70" s="275"/>
      <c r="K70" s="275"/>
      <c r="L70" s="275"/>
      <c r="M70" s="275"/>
      <c r="N70" s="275"/>
      <c r="O70" s="275"/>
      <c r="P70" s="275"/>
      <c r="Q70" s="275"/>
      <c r="R70" s="275"/>
    </row>
    <row r="71" spans="2:18" x14ac:dyDescent="0.2">
      <c r="B71" s="270">
        <v>5</v>
      </c>
      <c r="C71" s="276" t="s">
        <v>156</v>
      </c>
      <c r="D71" s="277" t="str">
        <f>IF(COUNTIF(D68:D70,"A")&gt;=1,"C",IF(COUNTIF(D68:D70,"A")&gt;0,"P"," "))</f>
        <v xml:space="preserve"> </v>
      </c>
      <c r="E71" s="277" t="str">
        <f t="shared" ref="E71:R71" si="15">IF(COUNTIF(E68:E70,"A")&gt;=1,"C",IF(COUNTIF(E68:E70,"A")&gt;0,"P"," "))</f>
        <v xml:space="preserve"> </v>
      </c>
      <c r="F71" s="277" t="str">
        <f t="shared" si="15"/>
        <v xml:space="preserve"> </v>
      </c>
      <c r="G71" s="277" t="str">
        <f t="shared" si="15"/>
        <v xml:space="preserve"> </v>
      </c>
      <c r="H71" s="277" t="str">
        <f t="shared" si="15"/>
        <v xml:space="preserve"> </v>
      </c>
      <c r="I71" s="277" t="str">
        <f t="shared" si="15"/>
        <v xml:space="preserve"> </v>
      </c>
      <c r="J71" s="277" t="str">
        <f t="shared" si="15"/>
        <v xml:space="preserve"> </v>
      </c>
      <c r="K71" s="277" t="str">
        <f t="shared" si="15"/>
        <v xml:space="preserve"> </v>
      </c>
      <c r="L71" s="277" t="str">
        <f t="shared" si="15"/>
        <v xml:space="preserve"> </v>
      </c>
      <c r="M71" s="277" t="str">
        <f t="shared" si="15"/>
        <v xml:space="preserve"> </v>
      </c>
      <c r="N71" s="277" t="str">
        <f t="shared" si="15"/>
        <v xml:space="preserve"> </v>
      </c>
      <c r="O71" s="277" t="str">
        <f t="shared" si="15"/>
        <v xml:space="preserve"> </v>
      </c>
      <c r="P71" s="277" t="str">
        <f t="shared" si="15"/>
        <v xml:space="preserve"> </v>
      </c>
      <c r="Q71" s="277" t="str">
        <f t="shared" si="15"/>
        <v xml:space="preserve"> </v>
      </c>
      <c r="R71" s="277" t="str">
        <f t="shared" si="15"/>
        <v xml:space="preserve"> </v>
      </c>
    </row>
    <row r="72" spans="2:18" x14ac:dyDescent="0.2">
      <c r="B72" s="278"/>
      <c r="C72" s="274" t="s">
        <v>156</v>
      </c>
      <c r="D72" s="275"/>
      <c r="E72" s="275"/>
      <c r="F72" s="275"/>
      <c r="G72" s="275"/>
      <c r="H72" s="275"/>
      <c r="I72" s="275"/>
      <c r="J72" s="275"/>
      <c r="K72" s="275"/>
      <c r="L72" s="275"/>
      <c r="M72" s="275"/>
      <c r="N72" s="275"/>
      <c r="O72" s="275"/>
      <c r="P72" s="275"/>
      <c r="Q72" s="275"/>
      <c r="R72" s="275"/>
    </row>
    <row r="73" spans="2:18" x14ac:dyDescent="0.2">
      <c r="B73" s="278"/>
      <c r="C73" s="274" t="s">
        <v>156</v>
      </c>
      <c r="D73" s="275"/>
      <c r="E73" s="275"/>
      <c r="F73" s="275"/>
      <c r="G73" s="275"/>
      <c r="H73" s="275"/>
      <c r="I73" s="275"/>
      <c r="J73" s="275"/>
      <c r="K73" s="275"/>
      <c r="L73" s="275"/>
      <c r="M73" s="275"/>
      <c r="N73" s="275"/>
      <c r="O73" s="275"/>
      <c r="P73" s="275"/>
      <c r="Q73" s="275"/>
      <c r="R73" s="275"/>
    </row>
    <row r="74" spans="2:18" x14ac:dyDescent="0.2">
      <c r="B74" s="278"/>
      <c r="C74" s="274" t="s">
        <v>156</v>
      </c>
      <c r="D74" s="275"/>
      <c r="E74" s="275"/>
      <c r="F74" s="275"/>
      <c r="G74" s="275"/>
      <c r="H74" s="275"/>
      <c r="I74" s="275"/>
      <c r="J74" s="275"/>
      <c r="K74" s="275"/>
      <c r="L74" s="275"/>
      <c r="M74" s="275"/>
      <c r="N74" s="275"/>
      <c r="O74" s="275"/>
      <c r="P74" s="275"/>
      <c r="Q74" s="275"/>
      <c r="R74" s="275"/>
    </row>
    <row r="75" spans="2:18" ht="0.75" customHeight="1" thickBot="1" x14ac:dyDescent="0.25">
      <c r="B75" s="270"/>
      <c r="C75" s="270"/>
      <c r="D75" s="277" t="str">
        <f>IF(COUNTIF(D72:D74,"A")&gt;=1,"C",IF(COUNTIF(D72:D74,"A")&gt;0,"P"," "))</f>
        <v xml:space="preserve"> </v>
      </c>
      <c r="E75" s="277" t="str">
        <f t="shared" ref="E75:R75" si="16">IF(COUNTIF(E72:E74,"A")&gt;=1,"C",IF(COUNTIF(E72:E74,"A")&gt;0,"P"," "))</f>
        <v xml:space="preserve"> </v>
      </c>
      <c r="F75" s="277" t="str">
        <f t="shared" si="16"/>
        <v xml:space="preserve"> </v>
      </c>
      <c r="G75" s="277" t="str">
        <f t="shared" si="16"/>
        <v xml:space="preserve"> </v>
      </c>
      <c r="H75" s="277" t="str">
        <f t="shared" si="16"/>
        <v xml:space="preserve"> </v>
      </c>
      <c r="I75" s="277" t="str">
        <f t="shared" si="16"/>
        <v xml:space="preserve"> </v>
      </c>
      <c r="J75" s="277" t="str">
        <f t="shared" si="16"/>
        <v xml:space="preserve"> </v>
      </c>
      <c r="K75" s="277" t="str">
        <f t="shared" si="16"/>
        <v xml:space="preserve"> </v>
      </c>
      <c r="L75" s="277" t="str">
        <f t="shared" si="16"/>
        <v xml:space="preserve"> </v>
      </c>
      <c r="M75" s="277" t="str">
        <f t="shared" si="16"/>
        <v xml:space="preserve"> </v>
      </c>
      <c r="N75" s="277" t="str">
        <f t="shared" si="16"/>
        <v xml:space="preserve"> </v>
      </c>
      <c r="O75" s="277" t="str">
        <f t="shared" si="16"/>
        <v xml:space="preserve"> </v>
      </c>
      <c r="P75" s="277" t="str">
        <f t="shared" si="16"/>
        <v xml:space="preserve"> </v>
      </c>
      <c r="Q75" s="277" t="str">
        <f t="shared" si="16"/>
        <v xml:space="preserve"> </v>
      </c>
      <c r="R75" s="277" t="str">
        <f t="shared" si="16"/>
        <v xml:space="preserve"> </v>
      </c>
    </row>
    <row r="76" spans="2:18" ht="13.5" thickBot="1" x14ac:dyDescent="0.25">
      <c r="B76" s="270"/>
      <c r="C76" s="187" t="s">
        <v>31</v>
      </c>
      <c r="D76" s="283" t="str">
        <f>IF(COUNTIF(D59:D75,"C")&gt;4,"C",IF(COUNTIF(D59:D75,"C")&gt;0,"P"," "))</f>
        <v xml:space="preserve"> </v>
      </c>
      <c r="E76" s="283" t="str">
        <f t="shared" ref="E76:R76" si="17">IF(COUNTIF(E59:E75,"C")&gt;4,"C",IF(COUNTIF(E59:E75,"C")&gt;0,"P"," "))</f>
        <v xml:space="preserve"> </v>
      </c>
      <c r="F76" s="283" t="str">
        <f t="shared" si="17"/>
        <v xml:space="preserve"> </v>
      </c>
      <c r="G76" s="283" t="str">
        <f t="shared" si="17"/>
        <v xml:space="preserve"> </v>
      </c>
      <c r="H76" s="283" t="str">
        <f t="shared" si="17"/>
        <v xml:space="preserve"> </v>
      </c>
      <c r="I76" s="283" t="str">
        <f t="shared" si="17"/>
        <v xml:space="preserve"> </v>
      </c>
      <c r="J76" s="283" t="str">
        <f t="shared" si="17"/>
        <v xml:space="preserve"> </v>
      </c>
      <c r="K76" s="283" t="str">
        <f t="shared" si="17"/>
        <v xml:space="preserve"> </v>
      </c>
      <c r="L76" s="283" t="str">
        <f t="shared" si="17"/>
        <v xml:space="preserve"> </v>
      </c>
      <c r="M76" s="283" t="str">
        <f t="shared" si="17"/>
        <v xml:space="preserve"> </v>
      </c>
      <c r="N76" s="283" t="str">
        <f t="shared" si="17"/>
        <v xml:space="preserve"> </v>
      </c>
      <c r="O76" s="283" t="str">
        <f t="shared" si="17"/>
        <v xml:space="preserve"> </v>
      </c>
      <c r="P76" s="283" t="str">
        <f t="shared" si="17"/>
        <v xml:space="preserve"> </v>
      </c>
      <c r="Q76" s="283" t="str">
        <f t="shared" si="17"/>
        <v xml:space="preserve"> </v>
      </c>
      <c r="R76" s="283" t="str">
        <f t="shared" si="17"/>
        <v xml:space="preserve"> </v>
      </c>
    </row>
    <row r="78" spans="2:18" ht="15" x14ac:dyDescent="0.25">
      <c r="B78" s="267" t="s">
        <v>155</v>
      </c>
      <c r="C78" s="268"/>
      <c r="D78" s="545"/>
      <c r="E78" s="546"/>
      <c r="F78" s="546"/>
      <c r="G78" s="546"/>
      <c r="H78" s="546"/>
      <c r="I78" s="546"/>
      <c r="J78" s="546"/>
      <c r="K78" s="546"/>
      <c r="L78" s="546"/>
      <c r="M78" s="546"/>
      <c r="N78" s="546"/>
      <c r="O78" s="546"/>
      <c r="P78" s="546"/>
      <c r="Q78" s="546"/>
      <c r="R78" s="546"/>
    </row>
    <row r="79" spans="2:18" x14ac:dyDescent="0.2">
      <c r="B79" s="270">
        <v>1</v>
      </c>
      <c r="C79" s="271" t="s">
        <v>156</v>
      </c>
      <c r="D79" s="272"/>
      <c r="E79" s="272"/>
      <c r="F79" s="272"/>
      <c r="G79" s="272"/>
      <c r="H79" s="272"/>
      <c r="I79" s="272"/>
      <c r="J79" s="272"/>
      <c r="K79" s="272"/>
      <c r="L79" s="272"/>
      <c r="M79" s="272"/>
      <c r="N79" s="272"/>
      <c r="O79" s="272"/>
      <c r="P79" s="272"/>
      <c r="Q79" s="272"/>
      <c r="R79" s="272"/>
    </row>
    <row r="80" spans="2:18" x14ac:dyDescent="0.2">
      <c r="B80" s="273"/>
      <c r="C80" s="274" t="s">
        <v>156</v>
      </c>
      <c r="D80" s="275"/>
      <c r="E80" s="275"/>
      <c r="F80" s="275"/>
      <c r="G80" s="275"/>
      <c r="H80" s="275"/>
      <c r="I80" s="275"/>
      <c r="J80" s="275"/>
      <c r="K80" s="275"/>
      <c r="L80" s="275"/>
      <c r="M80" s="275"/>
      <c r="N80" s="275"/>
      <c r="O80" s="275"/>
      <c r="P80" s="275"/>
      <c r="Q80" s="275"/>
      <c r="R80" s="275"/>
    </row>
    <row r="81" spans="2:18" x14ac:dyDescent="0.2">
      <c r="B81" s="273"/>
      <c r="C81" s="274" t="s">
        <v>156</v>
      </c>
      <c r="D81" s="275"/>
      <c r="E81" s="275"/>
      <c r="F81" s="275"/>
      <c r="G81" s="275"/>
      <c r="H81" s="275"/>
      <c r="I81" s="275"/>
      <c r="J81" s="275"/>
      <c r="K81" s="275"/>
      <c r="L81" s="275"/>
      <c r="M81" s="275"/>
      <c r="N81" s="275"/>
      <c r="O81" s="275"/>
      <c r="P81" s="275"/>
      <c r="Q81" s="275"/>
      <c r="R81" s="275"/>
    </row>
    <row r="82" spans="2:18" x14ac:dyDescent="0.2">
      <c r="B82" s="273"/>
      <c r="C82" s="274" t="s">
        <v>156</v>
      </c>
      <c r="D82" s="275"/>
      <c r="E82" s="275"/>
      <c r="F82" s="275"/>
      <c r="G82" s="275"/>
      <c r="H82" s="275"/>
      <c r="I82" s="275"/>
      <c r="J82" s="275"/>
      <c r="K82" s="275"/>
      <c r="L82" s="275"/>
      <c r="M82" s="275"/>
      <c r="N82" s="275"/>
      <c r="O82" s="275"/>
      <c r="P82" s="275"/>
      <c r="Q82" s="275"/>
      <c r="R82" s="275"/>
    </row>
    <row r="83" spans="2:18" x14ac:dyDescent="0.2">
      <c r="B83" s="270">
        <v>2</v>
      </c>
      <c r="C83" s="276" t="s">
        <v>156</v>
      </c>
      <c r="D83" s="277" t="str">
        <f>IF(COUNTIF(D80:D82,"A")&gt;=1,"C",IF(COUNTIF(D80:D82,"A")&gt;0,"P"," "))</f>
        <v xml:space="preserve"> </v>
      </c>
      <c r="E83" s="277" t="str">
        <f t="shared" ref="E83:R83" si="18">IF(COUNTIF(E80:E82,"A")&gt;=1,"C",IF(COUNTIF(E80:E82,"A")&gt;0,"P"," "))</f>
        <v xml:space="preserve"> </v>
      </c>
      <c r="F83" s="277" t="str">
        <f t="shared" si="18"/>
        <v xml:space="preserve"> </v>
      </c>
      <c r="G83" s="277" t="str">
        <f t="shared" si="18"/>
        <v xml:space="preserve"> </v>
      </c>
      <c r="H83" s="277" t="str">
        <f t="shared" si="18"/>
        <v xml:space="preserve"> </v>
      </c>
      <c r="I83" s="277" t="str">
        <f t="shared" si="18"/>
        <v xml:space="preserve"> </v>
      </c>
      <c r="J83" s="277" t="str">
        <f t="shared" si="18"/>
        <v xml:space="preserve"> </v>
      </c>
      <c r="K83" s="277" t="str">
        <f t="shared" si="18"/>
        <v xml:space="preserve"> </v>
      </c>
      <c r="L83" s="277" t="str">
        <f t="shared" si="18"/>
        <v xml:space="preserve"> </v>
      </c>
      <c r="M83" s="277" t="str">
        <f t="shared" si="18"/>
        <v xml:space="preserve"> </v>
      </c>
      <c r="N83" s="277" t="str">
        <f t="shared" si="18"/>
        <v xml:space="preserve"> </v>
      </c>
      <c r="O83" s="277" t="str">
        <f t="shared" si="18"/>
        <v xml:space="preserve"> </v>
      </c>
      <c r="P83" s="277" t="str">
        <f t="shared" si="18"/>
        <v xml:space="preserve"> </v>
      </c>
      <c r="Q83" s="277" t="str">
        <f t="shared" si="18"/>
        <v xml:space="preserve"> </v>
      </c>
      <c r="R83" s="277" t="str">
        <f t="shared" si="18"/>
        <v xml:space="preserve"> </v>
      </c>
    </row>
    <row r="84" spans="2:18" x14ac:dyDescent="0.2">
      <c r="B84" s="278"/>
      <c r="C84" s="274" t="s">
        <v>156</v>
      </c>
      <c r="D84" s="275"/>
      <c r="E84" s="275"/>
      <c r="F84" s="275"/>
      <c r="G84" s="275"/>
      <c r="H84" s="275"/>
      <c r="I84" s="275"/>
      <c r="J84" s="275"/>
      <c r="K84" s="275"/>
      <c r="L84" s="275"/>
      <c r="M84" s="275"/>
      <c r="N84" s="275"/>
      <c r="O84" s="275"/>
      <c r="P84" s="275"/>
      <c r="Q84" s="275"/>
      <c r="R84" s="275"/>
    </row>
    <row r="85" spans="2:18" x14ac:dyDescent="0.2">
      <c r="B85" s="278"/>
      <c r="C85" s="274" t="s">
        <v>156</v>
      </c>
      <c r="D85" s="275"/>
      <c r="E85" s="275"/>
      <c r="F85" s="275"/>
      <c r="G85" s="275"/>
      <c r="H85" s="275"/>
      <c r="I85" s="275"/>
      <c r="J85" s="275"/>
      <c r="K85" s="275"/>
      <c r="L85" s="275"/>
      <c r="M85" s="275"/>
      <c r="N85" s="275"/>
      <c r="O85" s="275"/>
      <c r="P85" s="275"/>
      <c r="Q85" s="275"/>
      <c r="R85" s="275"/>
    </row>
    <row r="86" spans="2:18" x14ac:dyDescent="0.2">
      <c r="B86" s="278"/>
      <c r="C86" s="274" t="s">
        <v>156</v>
      </c>
      <c r="D86" s="275"/>
      <c r="E86" s="275"/>
      <c r="F86" s="275"/>
      <c r="G86" s="275"/>
      <c r="H86" s="275"/>
      <c r="I86" s="275"/>
      <c r="J86" s="275"/>
      <c r="K86" s="275"/>
      <c r="L86" s="275"/>
      <c r="M86" s="275"/>
      <c r="N86" s="275"/>
      <c r="O86" s="275"/>
      <c r="P86" s="275"/>
      <c r="Q86" s="275"/>
      <c r="R86" s="275"/>
    </row>
    <row r="87" spans="2:18" x14ac:dyDescent="0.2">
      <c r="B87" s="270">
        <v>3</v>
      </c>
      <c r="C87" s="276" t="s">
        <v>156</v>
      </c>
      <c r="D87" s="277" t="str">
        <f>IF(COUNTIF(D84:D86,"A")&gt;=1,"C",IF(COUNTIF(D84:D86,"A")&gt;0,"P"," "))</f>
        <v xml:space="preserve"> </v>
      </c>
      <c r="E87" s="277" t="str">
        <f t="shared" ref="E87:R87" si="19">IF(COUNTIF(E84:E86,"A")&gt;=1,"C",IF(COUNTIF(E84:E86,"A")&gt;0,"P"," "))</f>
        <v xml:space="preserve"> </v>
      </c>
      <c r="F87" s="277" t="str">
        <f t="shared" si="19"/>
        <v xml:space="preserve"> </v>
      </c>
      <c r="G87" s="277" t="str">
        <f t="shared" si="19"/>
        <v xml:space="preserve"> </v>
      </c>
      <c r="H87" s="277" t="str">
        <f t="shared" si="19"/>
        <v xml:space="preserve"> </v>
      </c>
      <c r="I87" s="277" t="str">
        <f t="shared" si="19"/>
        <v xml:space="preserve"> </v>
      </c>
      <c r="J87" s="277" t="str">
        <f t="shared" si="19"/>
        <v xml:space="preserve"> </v>
      </c>
      <c r="K87" s="277" t="str">
        <f t="shared" si="19"/>
        <v xml:space="preserve"> </v>
      </c>
      <c r="L87" s="277" t="str">
        <f t="shared" si="19"/>
        <v xml:space="preserve"> </v>
      </c>
      <c r="M87" s="277" t="str">
        <f t="shared" si="19"/>
        <v xml:space="preserve"> </v>
      </c>
      <c r="N87" s="277" t="str">
        <f t="shared" si="19"/>
        <v xml:space="preserve"> </v>
      </c>
      <c r="O87" s="277" t="str">
        <f t="shared" si="19"/>
        <v xml:space="preserve"> </v>
      </c>
      <c r="P87" s="277" t="str">
        <f t="shared" si="19"/>
        <v xml:space="preserve"> </v>
      </c>
      <c r="Q87" s="277" t="str">
        <f t="shared" si="19"/>
        <v xml:space="preserve"> </v>
      </c>
      <c r="R87" s="277" t="str">
        <f t="shared" si="19"/>
        <v xml:space="preserve"> </v>
      </c>
    </row>
    <row r="88" spans="2:18" x14ac:dyDescent="0.2">
      <c r="B88" s="278"/>
      <c r="C88" s="274" t="s">
        <v>156</v>
      </c>
      <c r="D88" s="275"/>
      <c r="E88" s="275"/>
      <c r="F88" s="275"/>
      <c r="G88" s="275"/>
      <c r="H88" s="275"/>
      <c r="I88" s="275"/>
      <c r="J88" s="275"/>
      <c r="K88" s="275"/>
      <c r="L88" s="275"/>
      <c r="M88" s="275"/>
      <c r="N88" s="275"/>
      <c r="O88" s="275"/>
      <c r="P88" s="275"/>
      <c r="Q88" s="275"/>
      <c r="R88" s="275"/>
    </row>
    <row r="89" spans="2:18" x14ac:dyDescent="0.2">
      <c r="B89" s="278"/>
      <c r="C89" s="274" t="s">
        <v>156</v>
      </c>
      <c r="D89" s="275"/>
      <c r="E89" s="275"/>
      <c r="F89" s="275"/>
      <c r="G89" s="275"/>
      <c r="H89" s="275"/>
      <c r="I89" s="275"/>
      <c r="J89" s="275"/>
      <c r="K89" s="275"/>
      <c r="L89" s="275"/>
      <c r="M89" s="275"/>
      <c r="N89" s="275"/>
      <c r="O89" s="275"/>
      <c r="P89" s="275"/>
      <c r="Q89" s="275"/>
      <c r="R89" s="275"/>
    </row>
    <row r="90" spans="2:18" x14ac:dyDescent="0.2">
      <c r="B90" s="278"/>
      <c r="C90" s="274" t="s">
        <v>156</v>
      </c>
      <c r="D90" s="275"/>
      <c r="E90" s="275"/>
      <c r="F90" s="275"/>
      <c r="G90" s="275"/>
      <c r="H90" s="275"/>
      <c r="I90" s="275"/>
      <c r="J90" s="275"/>
      <c r="K90" s="275"/>
      <c r="L90" s="275"/>
      <c r="M90" s="275"/>
      <c r="N90" s="275"/>
      <c r="O90" s="275"/>
      <c r="P90" s="275"/>
      <c r="Q90" s="275"/>
      <c r="R90" s="275"/>
    </row>
    <row r="91" spans="2:18" x14ac:dyDescent="0.2">
      <c r="B91" s="270">
        <v>4</v>
      </c>
      <c r="C91" s="276" t="s">
        <v>156</v>
      </c>
      <c r="D91" s="277" t="str">
        <f>IF(COUNTIF(D88:D90,"A")&gt;=1,"C",IF(COUNTIF(D88:D90,"A")&gt;0,"P"," "))</f>
        <v xml:space="preserve"> </v>
      </c>
      <c r="E91" s="277" t="str">
        <f t="shared" ref="E91:R91" si="20">IF(COUNTIF(E88:E90,"A")&gt;=1,"C",IF(COUNTIF(E88:E90,"A")&gt;0,"P"," "))</f>
        <v xml:space="preserve"> </v>
      </c>
      <c r="F91" s="277" t="str">
        <f t="shared" si="20"/>
        <v xml:space="preserve"> </v>
      </c>
      <c r="G91" s="277" t="str">
        <f t="shared" si="20"/>
        <v xml:space="preserve"> </v>
      </c>
      <c r="H91" s="277" t="str">
        <f t="shared" si="20"/>
        <v xml:space="preserve"> </v>
      </c>
      <c r="I91" s="277" t="str">
        <f t="shared" si="20"/>
        <v xml:space="preserve"> </v>
      </c>
      <c r="J91" s="277" t="str">
        <f t="shared" si="20"/>
        <v xml:space="preserve"> </v>
      </c>
      <c r="K91" s="277" t="str">
        <f t="shared" si="20"/>
        <v xml:space="preserve"> </v>
      </c>
      <c r="L91" s="277" t="str">
        <f t="shared" si="20"/>
        <v xml:space="preserve"> </v>
      </c>
      <c r="M91" s="277" t="str">
        <f t="shared" si="20"/>
        <v xml:space="preserve"> </v>
      </c>
      <c r="N91" s="277" t="str">
        <f t="shared" si="20"/>
        <v xml:space="preserve"> </v>
      </c>
      <c r="O91" s="277" t="str">
        <f t="shared" si="20"/>
        <v xml:space="preserve"> </v>
      </c>
      <c r="P91" s="277" t="str">
        <f t="shared" si="20"/>
        <v xml:space="preserve"> </v>
      </c>
      <c r="Q91" s="277" t="str">
        <f t="shared" si="20"/>
        <v xml:space="preserve"> </v>
      </c>
      <c r="R91" s="277" t="str">
        <f t="shared" si="20"/>
        <v xml:space="preserve"> </v>
      </c>
    </row>
    <row r="92" spans="2:18" x14ac:dyDescent="0.2">
      <c r="B92" s="278"/>
      <c r="C92" s="274" t="s">
        <v>156</v>
      </c>
      <c r="D92" s="275"/>
      <c r="E92" s="275"/>
      <c r="F92" s="275"/>
      <c r="G92" s="275"/>
      <c r="H92" s="275"/>
      <c r="I92" s="275"/>
      <c r="J92" s="275"/>
      <c r="K92" s="275"/>
      <c r="L92" s="275"/>
      <c r="M92" s="275"/>
      <c r="N92" s="275"/>
      <c r="O92" s="275"/>
      <c r="P92" s="275"/>
      <c r="Q92" s="275"/>
      <c r="R92" s="275"/>
    </row>
    <row r="93" spans="2:18" x14ac:dyDescent="0.2">
      <c r="B93" s="278"/>
      <c r="C93" s="274" t="s">
        <v>156</v>
      </c>
      <c r="D93" s="275"/>
      <c r="E93" s="275"/>
      <c r="F93" s="275"/>
      <c r="G93" s="275"/>
      <c r="H93" s="275"/>
      <c r="I93" s="275"/>
      <c r="J93" s="275"/>
      <c r="K93" s="275"/>
      <c r="L93" s="275"/>
      <c r="M93" s="275"/>
      <c r="N93" s="275"/>
      <c r="O93" s="275"/>
      <c r="P93" s="275"/>
      <c r="Q93" s="275"/>
      <c r="R93" s="275"/>
    </row>
    <row r="94" spans="2:18" x14ac:dyDescent="0.2">
      <c r="B94" s="278"/>
      <c r="C94" s="274" t="s">
        <v>156</v>
      </c>
      <c r="D94" s="275"/>
      <c r="E94" s="275"/>
      <c r="F94" s="275"/>
      <c r="G94" s="275"/>
      <c r="H94" s="275"/>
      <c r="I94" s="275"/>
      <c r="J94" s="275"/>
      <c r="K94" s="275"/>
      <c r="L94" s="275"/>
      <c r="M94" s="275"/>
      <c r="N94" s="275"/>
      <c r="O94" s="275"/>
      <c r="P94" s="275"/>
      <c r="Q94" s="275"/>
      <c r="R94" s="275"/>
    </row>
    <row r="95" spans="2:18" x14ac:dyDescent="0.2">
      <c r="B95" s="270">
        <v>5</v>
      </c>
      <c r="C95" s="276" t="s">
        <v>156</v>
      </c>
      <c r="D95" s="277" t="str">
        <f>IF(COUNTIF(D92:D94,"A")&gt;=1,"C",IF(COUNTIF(D92:D94,"A")&gt;0,"P"," "))</f>
        <v xml:space="preserve"> </v>
      </c>
      <c r="E95" s="277" t="str">
        <f t="shared" ref="E95:R95" si="21">IF(COUNTIF(E92:E94,"A")&gt;=1,"C",IF(COUNTIF(E92:E94,"A")&gt;0,"P"," "))</f>
        <v xml:space="preserve"> </v>
      </c>
      <c r="F95" s="277" t="str">
        <f t="shared" si="21"/>
        <v xml:space="preserve"> </v>
      </c>
      <c r="G95" s="277" t="str">
        <f t="shared" si="21"/>
        <v xml:space="preserve"> </v>
      </c>
      <c r="H95" s="277" t="str">
        <f t="shared" si="21"/>
        <v xml:space="preserve"> </v>
      </c>
      <c r="I95" s="277" t="str">
        <f t="shared" si="21"/>
        <v xml:space="preserve"> </v>
      </c>
      <c r="J95" s="277" t="str">
        <f t="shared" si="21"/>
        <v xml:space="preserve"> </v>
      </c>
      <c r="K95" s="277" t="str">
        <f t="shared" si="21"/>
        <v xml:space="preserve"> </v>
      </c>
      <c r="L95" s="277" t="str">
        <f t="shared" si="21"/>
        <v xml:space="preserve"> </v>
      </c>
      <c r="M95" s="277" t="str">
        <f t="shared" si="21"/>
        <v xml:space="preserve"> </v>
      </c>
      <c r="N95" s="277" t="str">
        <f t="shared" si="21"/>
        <v xml:space="preserve"> </v>
      </c>
      <c r="O95" s="277" t="str">
        <f t="shared" si="21"/>
        <v xml:space="preserve"> </v>
      </c>
      <c r="P95" s="277" t="str">
        <f t="shared" si="21"/>
        <v xml:space="preserve"> </v>
      </c>
      <c r="Q95" s="277" t="str">
        <f t="shared" si="21"/>
        <v xml:space="preserve"> </v>
      </c>
      <c r="R95" s="277" t="str">
        <f t="shared" si="21"/>
        <v xml:space="preserve"> </v>
      </c>
    </row>
    <row r="96" spans="2:18" x14ac:dyDescent="0.2">
      <c r="B96" s="278"/>
      <c r="C96" s="274" t="s">
        <v>156</v>
      </c>
      <c r="D96" s="275"/>
      <c r="E96" s="275"/>
      <c r="F96" s="275"/>
      <c r="G96" s="275"/>
      <c r="H96" s="275"/>
      <c r="I96" s="275"/>
      <c r="J96" s="275"/>
      <c r="K96" s="275"/>
      <c r="L96" s="275"/>
      <c r="M96" s="275"/>
      <c r="N96" s="275"/>
      <c r="O96" s="275"/>
      <c r="P96" s="275"/>
      <c r="Q96" s="275"/>
      <c r="R96" s="275"/>
    </row>
    <row r="97" spans="2:18" x14ac:dyDescent="0.2">
      <c r="B97" s="278"/>
      <c r="C97" s="274" t="s">
        <v>156</v>
      </c>
      <c r="D97" s="275"/>
      <c r="E97" s="275"/>
      <c r="F97" s="275"/>
      <c r="G97" s="275"/>
      <c r="H97" s="275"/>
      <c r="I97" s="275"/>
      <c r="J97" s="275"/>
      <c r="K97" s="275"/>
      <c r="L97" s="275"/>
      <c r="M97" s="275"/>
      <c r="N97" s="275"/>
      <c r="O97" s="275"/>
      <c r="P97" s="275"/>
      <c r="Q97" s="275"/>
      <c r="R97" s="275"/>
    </row>
    <row r="98" spans="2:18" x14ac:dyDescent="0.2">
      <c r="B98" s="278"/>
      <c r="C98" s="274" t="s">
        <v>156</v>
      </c>
      <c r="D98" s="275"/>
      <c r="E98" s="275"/>
      <c r="F98" s="275"/>
      <c r="G98" s="275"/>
      <c r="H98" s="275"/>
      <c r="I98" s="275"/>
      <c r="J98" s="275"/>
      <c r="K98" s="275"/>
      <c r="L98" s="275"/>
      <c r="M98" s="275"/>
      <c r="N98" s="275"/>
      <c r="O98" s="275"/>
      <c r="P98" s="275"/>
      <c r="Q98" s="275"/>
      <c r="R98" s="275"/>
    </row>
    <row r="99" spans="2:18" ht="0.75" customHeight="1" thickBot="1" x14ac:dyDescent="0.25">
      <c r="B99" s="270"/>
      <c r="C99" s="270"/>
      <c r="D99" s="277" t="str">
        <f>IF(COUNTIF(D96:D98,"A")&gt;=1,"C",IF(COUNTIF(D96:D98,"A")&gt;0,"P"," "))</f>
        <v xml:space="preserve"> </v>
      </c>
      <c r="E99" s="277" t="str">
        <f t="shared" ref="E99:R99" si="22">IF(COUNTIF(E96:E98,"A")&gt;=1,"C",IF(COUNTIF(E96:E98,"A")&gt;0,"P"," "))</f>
        <v xml:space="preserve"> </v>
      </c>
      <c r="F99" s="277" t="str">
        <f t="shared" si="22"/>
        <v xml:space="preserve"> </v>
      </c>
      <c r="G99" s="277" t="str">
        <f t="shared" si="22"/>
        <v xml:space="preserve"> </v>
      </c>
      <c r="H99" s="277" t="str">
        <f t="shared" si="22"/>
        <v xml:space="preserve"> </v>
      </c>
      <c r="I99" s="277" t="str">
        <f t="shared" si="22"/>
        <v xml:space="preserve"> </v>
      </c>
      <c r="J99" s="277" t="str">
        <f t="shared" si="22"/>
        <v xml:space="preserve"> </v>
      </c>
      <c r="K99" s="277" t="str">
        <f t="shared" si="22"/>
        <v xml:space="preserve"> </v>
      </c>
      <c r="L99" s="277" t="str">
        <f t="shared" si="22"/>
        <v xml:space="preserve"> </v>
      </c>
      <c r="M99" s="277" t="str">
        <f t="shared" si="22"/>
        <v xml:space="preserve"> </v>
      </c>
      <c r="N99" s="277" t="str">
        <f t="shared" si="22"/>
        <v xml:space="preserve"> </v>
      </c>
      <c r="O99" s="277" t="str">
        <f t="shared" si="22"/>
        <v xml:space="preserve"> </v>
      </c>
      <c r="P99" s="277" t="str">
        <f t="shared" si="22"/>
        <v xml:space="preserve"> </v>
      </c>
      <c r="Q99" s="277" t="str">
        <f t="shared" si="22"/>
        <v xml:space="preserve"> </v>
      </c>
      <c r="R99" s="277" t="str">
        <f t="shared" si="22"/>
        <v xml:space="preserve"> </v>
      </c>
    </row>
    <row r="100" spans="2:18" ht="13.5" thickBot="1" x14ac:dyDescent="0.25">
      <c r="B100" s="270"/>
      <c r="C100" s="187" t="s">
        <v>31</v>
      </c>
      <c r="D100" s="283" t="str">
        <f>IF(COUNTIF(D83:D99,"C")&gt;4,"C",IF(COUNTIF(D83:D99,"C")&gt;0,"P"," "))</f>
        <v xml:space="preserve"> </v>
      </c>
      <c r="E100" s="283" t="str">
        <f t="shared" ref="E100:R100" si="23">IF(COUNTIF(E83:E99,"C")&gt;4,"C",IF(COUNTIF(E83:E99,"C")&gt;0,"P"," "))</f>
        <v xml:space="preserve"> </v>
      </c>
      <c r="F100" s="283" t="str">
        <f t="shared" si="23"/>
        <v xml:space="preserve"> </v>
      </c>
      <c r="G100" s="283" t="str">
        <f t="shared" si="23"/>
        <v xml:space="preserve"> </v>
      </c>
      <c r="H100" s="283" t="str">
        <f t="shared" si="23"/>
        <v xml:space="preserve"> </v>
      </c>
      <c r="I100" s="283" t="str">
        <f t="shared" si="23"/>
        <v xml:space="preserve"> </v>
      </c>
      <c r="J100" s="283" t="str">
        <f t="shared" si="23"/>
        <v xml:space="preserve"> </v>
      </c>
      <c r="K100" s="283" t="str">
        <f t="shared" si="23"/>
        <v xml:space="preserve"> </v>
      </c>
      <c r="L100" s="283" t="str">
        <f t="shared" si="23"/>
        <v xml:space="preserve"> </v>
      </c>
      <c r="M100" s="283" t="str">
        <f t="shared" si="23"/>
        <v xml:space="preserve"> </v>
      </c>
      <c r="N100" s="283" t="str">
        <f t="shared" si="23"/>
        <v xml:space="preserve"> </v>
      </c>
      <c r="O100" s="283" t="str">
        <f t="shared" si="23"/>
        <v xml:space="preserve"> </v>
      </c>
      <c r="P100" s="283" t="str">
        <f t="shared" si="23"/>
        <v xml:space="preserve"> </v>
      </c>
      <c r="Q100" s="283" t="str">
        <f t="shared" si="23"/>
        <v xml:space="preserve"> </v>
      </c>
      <c r="R100" s="283" t="str">
        <f t="shared" si="23"/>
        <v xml:space="preserve"> </v>
      </c>
    </row>
    <row r="102" spans="2:18" ht="15" x14ac:dyDescent="0.25">
      <c r="B102" s="267" t="s">
        <v>155</v>
      </c>
      <c r="C102" s="268"/>
      <c r="D102" s="545"/>
      <c r="E102" s="546"/>
      <c r="F102" s="546"/>
      <c r="G102" s="546"/>
      <c r="H102" s="546"/>
      <c r="I102" s="546"/>
      <c r="J102" s="546"/>
      <c r="K102" s="546"/>
      <c r="L102" s="546"/>
      <c r="M102" s="546"/>
      <c r="N102" s="546"/>
      <c r="O102" s="546"/>
      <c r="P102" s="546"/>
      <c r="Q102" s="546"/>
      <c r="R102" s="546"/>
    </row>
    <row r="103" spans="2:18" x14ac:dyDescent="0.2">
      <c r="B103" s="270">
        <v>1</v>
      </c>
      <c r="C103" s="271" t="s">
        <v>156</v>
      </c>
      <c r="D103" s="272"/>
      <c r="E103" s="272"/>
      <c r="F103" s="272"/>
      <c r="G103" s="272"/>
      <c r="H103" s="272"/>
      <c r="I103" s="272"/>
      <c r="J103" s="272"/>
      <c r="K103" s="272"/>
      <c r="L103" s="272"/>
      <c r="M103" s="272"/>
      <c r="N103" s="272"/>
      <c r="O103" s="272"/>
      <c r="P103" s="272"/>
      <c r="Q103" s="272"/>
      <c r="R103" s="272"/>
    </row>
    <row r="104" spans="2:18" x14ac:dyDescent="0.2">
      <c r="B104" s="273"/>
      <c r="C104" s="274" t="s">
        <v>156</v>
      </c>
      <c r="D104" s="275"/>
      <c r="E104" s="275"/>
      <c r="F104" s="275"/>
      <c r="G104" s="275"/>
      <c r="H104" s="275"/>
      <c r="I104" s="275"/>
      <c r="J104" s="275"/>
      <c r="K104" s="275"/>
      <c r="L104" s="275"/>
      <c r="M104" s="275"/>
      <c r="N104" s="275"/>
      <c r="O104" s="275"/>
      <c r="P104" s="275"/>
      <c r="Q104" s="275"/>
      <c r="R104" s="275"/>
    </row>
    <row r="105" spans="2:18" x14ac:dyDescent="0.2">
      <c r="B105" s="273"/>
      <c r="C105" s="274" t="s">
        <v>156</v>
      </c>
      <c r="D105" s="275"/>
      <c r="E105" s="275"/>
      <c r="F105" s="275"/>
      <c r="G105" s="275"/>
      <c r="H105" s="275"/>
      <c r="I105" s="275"/>
      <c r="J105" s="275"/>
      <c r="K105" s="275"/>
      <c r="L105" s="275"/>
      <c r="M105" s="275"/>
      <c r="N105" s="275"/>
      <c r="O105" s="275"/>
      <c r="P105" s="275"/>
      <c r="Q105" s="275"/>
      <c r="R105" s="275"/>
    </row>
    <row r="106" spans="2:18" x14ac:dyDescent="0.2">
      <c r="B106" s="273"/>
      <c r="C106" s="274" t="s">
        <v>156</v>
      </c>
      <c r="D106" s="275"/>
      <c r="E106" s="275"/>
      <c r="F106" s="275"/>
      <c r="G106" s="275"/>
      <c r="H106" s="275"/>
      <c r="I106" s="275"/>
      <c r="J106" s="275"/>
      <c r="K106" s="275"/>
      <c r="L106" s="275"/>
      <c r="M106" s="275"/>
      <c r="N106" s="275"/>
      <c r="O106" s="275"/>
      <c r="P106" s="275"/>
      <c r="Q106" s="275"/>
      <c r="R106" s="275"/>
    </row>
    <row r="107" spans="2:18" x14ac:dyDescent="0.2">
      <c r="B107" s="270">
        <v>2</v>
      </c>
      <c r="C107" s="276" t="s">
        <v>156</v>
      </c>
      <c r="D107" s="277" t="str">
        <f>IF(COUNTIF(D104:D106,"A")&gt;=1,"C",IF(COUNTIF(D104:D106,"A")&gt;0,"P"," "))</f>
        <v xml:space="preserve"> </v>
      </c>
      <c r="E107" s="277" t="str">
        <f t="shared" ref="E107:R107" si="24">IF(COUNTIF(E104:E106,"A")&gt;=1,"C",IF(COUNTIF(E104:E106,"A")&gt;0,"P"," "))</f>
        <v xml:space="preserve"> </v>
      </c>
      <c r="F107" s="277" t="str">
        <f t="shared" si="24"/>
        <v xml:space="preserve"> </v>
      </c>
      <c r="G107" s="277" t="str">
        <f t="shared" si="24"/>
        <v xml:space="preserve"> </v>
      </c>
      <c r="H107" s="277" t="str">
        <f t="shared" si="24"/>
        <v xml:space="preserve"> </v>
      </c>
      <c r="I107" s="277" t="str">
        <f t="shared" si="24"/>
        <v xml:space="preserve"> </v>
      </c>
      <c r="J107" s="277" t="str">
        <f t="shared" si="24"/>
        <v xml:space="preserve"> </v>
      </c>
      <c r="K107" s="277" t="str">
        <f t="shared" si="24"/>
        <v xml:space="preserve"> </v>
      </c>
      <c r="L107" s="277" t="str">
        <f t="shared" si="24"/>
        <v xml:space="preserve"> </v>
      </c>
      <c r="M107" s="277" t="str">
        <f t="shared" si="24"/>
        <v xml:space="preserve"> </v>
      </c>
      <c r="N107" s="277" t="str">
        <f t="shared" si="24"/>
        <v xml:space="preserve"> </v>
      </c>
      <c r="O107" s="277" t="str">
        <f t="shared" si="24"/>
        <v xml:space="preserve"> </v>
      </c>
      <c r="P107" s="277" t="str">
        <f t="shared" si="24"/>
        <v xml:space="preserve"> </v>
      </c>
      <c r="Q107" s="277" t="str">
        <f t="shared" si="24"/>
        <v xml:space="preserve"> </v>
      </c>
      <c r="R107" s="277" t="str">
        <f t="shared" si="24"/>
        <v xml:space="preserve"> </v>
      </c>
    </row>
    <row r="108" spans="2:18" x14ac:dyDescent="0.2">
      <c r="B108" s="278"/>
      <c r="C108" s="274" t="s">
        <v>156</v>
      </c>
      <c r="D108" s="275"/>
      <c r="E108" s="275"/>
      <c r="F108" s="275"/>
      <c r="G108" s="275"/>
      <c r="H108" s="275"/>
      <c r="I108" s="275"/>
      <c r="J108" s="275"/>
      <c r="K108" s="275"/>
      <c r="L108" s="275"/>
      <c r="M108" s="275"/>
      <c r="N108" s="275"/>
      <c r="O108" s="275"/>
      <c r="P108" s="275"/>
      <c r="Q108" s="275"/>
      <c r="R108" s="275"/>
    </row>
    <row r="109" spans="2:18" x14ac:dyDescent="0.2">
      <c r="B109" s="278"/>
      <c r="C109" s="274" t="s">
        <v>156</v>
      </c>
      <c r="D109" s="275"/>
      <c r="E109" s="275"/>
      <c r="F109" s="275"/>
      <c r="G109" s="275"/>
      <c r="H109" s="275"/>
      <c r="I109" s="275"/>
      <c r="J109" s="275"/>
      <c r="K109" s="275"/>
      <c r="L109" s="275"/>
      <c r="M109" s="275"/>
      <c r="N109" s="275"/>
      <c r="O109" s="275"/>
      <c r="P109" s="275"/>
      <c r="Q109" s="275"/>
      <c r="R109" s="275"/>
    </row>
    <row r="110" spans="2:18" x14ac:dyDescent="0.2">
      <c r="B110" s="278"/>
      <c r="C110" s="274" t="s">
        <v>156</v>
      </c>
      <c r="D110" s="275"/>
      <c r="E110" s="275"/>
      <c r="F110" s="275"/>
      <c r="G110" s="275"/>
      <c r="H110" s="275"/>
      <c r="I110" s="275"/>
      <c r="J110" s="275"/>
      <c r="K110" s="275"/>
      <c r="L110" s="275"/>
      <c r="M110" s="275"/>
      <c r="N110" s="275"/>
      <c r="O110" s="275"/>
      <c r="P110" s="275"/>
      <c r="Q110" s="275"/>
      <c r="R110" s="275"/>
    </row>
    <row r="111" spans="2:18" x14ac:dyDescent="0.2">
      <c r="B111" s="270">
        <v>3</v>
      </c>
      <c r="C111" s="276" t="s">
        <v>156</v>
      </c>
      <c r="D111" s="277" t="str">
        <f>IF(COUNTIF(D108:D110,"A")&gt;=1,"C",IF(COUNTIF(D108:D110,"A")&gt;0,"P"," "))</f>
        <v xml:space="preserve"> </v>
      </c>
      <c r="E111" s="277" t="str">
        <f t="shared" ref="E111:R111" si="25">IF(COUNTIF(E108:E110,"A")&gt;=1,"C",IF(COUNTIF(E108:E110,"A")&gt;0,"P"," "))</f>
        <v xml:space="preserve"> </v>
      </c>
      <c r="F111" s="277" t="str">
        <f t="shared" si="25"/>
        <v xml:space="preserve"> </v>
      </c>
      <c r="G111" s="277" t="str">
        <f t="shared" si="25"/>
        <v xml:space="preserve"> </v>
      </c>
      <c r="H111" s="277" t="str">
        <f t="shared" si="25"/>
        <v xml:space="preserve"> </v>
      </c>
      <c r="I111" s="277" t="str">
        <f t="shared" si="25"/>
        <v xml:space="preserve"> </v>
      </c>
      <c r="J111" s="277" t="str">
        <f t="shared" si="25"/>
        <v xml:space="preserve"> </v>
      </c>
      <c r="K111" s="277" t="str">
        <f t="shared" si="25"/>
        <v xml:space="preserve"> </v>
      </c>
      <c r="L111" s="277" t="str">
        <f t="shared" si="25"/>
        <v xml:space="preserve"> </v>
      </c>
      <c r="M111" s="277" t="str">
        <f t="shared" si="25"/>
        <v xml:space="preserve"> </v>
      </c>
      <c r="N111" s="277" t="str">
        <f t="shared" si="25"/>
        <v xml:space="preserve"> </v>
      </c>
      <c r="O111" s="277" t="str">
        <f t="shared" si="25"/>
        <v xml:space="preserve"> </v>
      </c>
      <c r="P111" s="277" t="str">
        <f t="shared" si="25"/>
        <v xml:space="preserve"> </v>
      </c>
      <c r="Q111" s="277" t="str">
        <f t="shared" si="25"/>
        <v xml:space="preserve"> </v>
      </c>
      <c r="R111" s="277" t="str">
        <f t="shared" si="25"/>
        <v xml:space="preserve"> </v>
      </c>
    </row>
    <row r="112" spans="2:18" x14ac:dyDescent="0.2">
      <c r="B112" s="278"/>
      <c r="C112" s="274" t="s">
        <v>156</v>
      </c>
      <c r="D112" s="275"/>
      <c r="E112" s="275"/>
      <c r="F112" s="275"/>
      <c r="G112" s="275"/>
      <c r="H112" s="275"/>
      <c r="I112" s="275"/>
      <c r="J112" s="275"/>
      <c r="K112" s="275"/>
      <c r="L112" s="275"/>
      <c r="M112" s="275"/>
      <c r="N112" s="275"/>
      <c r="O112" s="275"/>
      <c r="P112" s="275"/>
      <c r="Q112" s="275"/>
      <c r="R112" s="275"/>
    </row>
    <row r="113" spans="2:18" x14ac:dyDescent="0.2">
      <c r="B113" s="278"/>
      <c r="C113" s="274" t="s">
        <v>156</v>
      </c>
      <c r="D113" s="275"/>
      <c r="E113" s="275"/>
      <c r="F113" s="275"/>
      <c r="G113" s="275"/>
      <c r="H113" s="275"/>
      <c r="I113" s="275"/>
      <c r="J113" s="275"/>
      <c r="K113" s="275"/>
      <c r="L113" s="275"/>
      <c r="M113" s="275"/>
      <c r="N113" s="275"/>
      <c r="O113" s="275"/>
      <c r="P113" s="275"/>
      <c r="Q113" s="275"/>
      <c r="R113" s="275"/>
    </row>
    <row r="114" spans="2:18" x14ac:dyDescent="0.2">
      <c r="B114" s="278"/>
      <c r="C114" s="274" t="s">
        <v>156</v>
      </c>
      <c r="D114" s="275"/>
      <c r="E114" s="275"/>
      <c r="F114" s="275"/>
      <c r="G114" s="275"/>
      <c r="H114" s="275"/>
      <c r="I114" s="275"/>
      <c r="J114" s="275"/>
      <c r="K114" s="275"/>
      <c r="L114" s="275"/>
      <c r="M114" s="275"/>
      <c r="N114" s="275"/>
      <c r="O114" s="275"/>
      <c r="P114" s="275"/>
      <c r="Q114" s="275"/>
      <c r="R114" s="275"/>
    </row>
    <row r="115" spans="2:18" x14ac:dyDescent="0.2">
      <c r="B115" s="270">
        <v>4</v>
      </c>
      <c r="C115" s="276" t="s">
        <v>156</v>
      </c>
      <c r="D115" s="277" t="str">
        <f>IF(COUNTIF(D112:D114,"A")&gt;=1,"C",IF(COUNTIF(D112:D114,"A")&gt;0,"P"," "))</f>
        <v xml:space="preserve"> </v>
      </c>
      <c r="E115" s="277" t="str">
        <f t="shared" ref="E115:R115" si="26">IF(COUNTIF(E112:E114,"A")&gt;=1,"C",IF(COUNTIF(E112:E114,"A")&gt;0,"P"," "))</f>
        <v xml:space="preserve"> </v>
      </c>
      <c r="F115" s="277" t="str">
        <f t="shared" si="26"/>
        <v xml:space="preserve"> </v>
      </c>
      <c r="G115" s="277" t="str">
        <f t="shared" si="26"/>
        <v xml:space="preserve"> </v>
      </c>
      <c r="H115" s="277" t="str">
        <f t="shared" si="26"/>
        <v xml:space="preserve"> </v>
      </c>
      <c r="I115" s="277" t="str">
        <f t="shared" si="26"/>
        <v xml:space="preserve"> </v>
      </c>
      <c r="J115" s="277" t="str">
        <f t="shared" si="26"/>
        <v xml:space="preserve"> </v>
      </c>
      <c r="K115" s="277" t="str">
        <f t="shared" si="26"/>
        <v xml:space="preserve"> </v>
      </c>
      <c r="L115" s="277" t="str">
        <f t="shared" si="26"/>
        <v xml:space="preserve"> </v>
      </c>
      <c r="M115" s="277" t="str">
        <f t="shared" si="26"/>
        <v xml:space="preserve"> </v>
      </c>
      <c r="N115" s="277" t="str">
        <f t="shared" si="26"/>
        <v xml:space="preserve"> </v>
      </c>
      <c r="O115" s="277" t="str">
        <f t="shared" si="26"/>
        <v xml:space="preserve"> </v>
      </c>
      <c r="P115" s="277" t="str">
        <f t="shared" si="26"/>
        <v xml:space="preserve"> </v>
      </c>
      <c r="Q115" s="277" t="str">
        <f t="shared" si="26"/>
        <v xml:space="preserve"> </v>
      </c>
      <c r="R115" s="277" t="str">
        <f t="shared" si="26"/>
        <v xml:space="preserve"> </v>
      </c>
    </row>
    <row r="116" spans="2:18" x14ac:dyDescent="0.2">
      <c r="B116" s="278"/>
      <c r="C116" s="274" t="s">
        <v>156</v>
      </c>
      <c r="D116" s="275"/>
      <c r="E116" s="275"/>
      <c r="F116" s="275"/>
      <c r="G116" s="275"/>
      <c r="H116" s="275"/>
      <c r="I116" s="275"/>
      <c r="J116" s="275"/>
      <c r="K116" s="275"/>
      <c r="L116" s="275"/>
      <c r="M116" s="275"/>
      <c r="N116" s="275"/>
      <c r="O116" s="275"/>
      <c r="P116" s="275"/>
      <c r="Q116" s="275"/>
      <c r="R116" s="275"/>
    </row>
    <row r="117" spans="2:18" x14ac:dyDescent="0.2">
      <c r="B117" s="278"/>
      <c r="C117" s="274" t="s">
        <v>156</v>
      </c>
      <c r="D117" s="275"/>
      <c r="E117" s="275"/>
      <c r="F117" s="275"/>
      <c r="G117" s="275"/>
      <c r="H117" s="275"/>
      <c r="I117" s="275"/>
      <c r="J117" s="275"/>
      <c r="K117" s="275"/>
      <c r="L117" s="275"/>
      <c r="M117" s="275"/>
      <c r="N117" s="275"/>
      <c r="O117" s="275"/>
      <c r="P117" s="275"/>
      <c r="Q117" s="275"/>
      <c r="R117" s="275"/>
    </row>
    <row r="118" spans="2:18" x14ac:dyDescent="0.2">
      <c r="B118" s="278"/>
      <c r="C118" s="274" t="s">
        <v>156</v>
      </c>
      <c r="D118" s="275"/>
      <c r="E118" s="275"/>
      <c r="F118" s="275"/>
      <c r="G118" s="275"/>
      <c r="H118" s="275"/>
      <c r="I118" s="275"/>
      <c r="J118" s="275"/>
      <c r="K118" s="275"/>
      <c r="L118" s="275"/>
      <c r="M118" s="275"/>
      <c r="N118" s="275"/>
      <c r="O118" s="275"/>
      <c r="P118" s="275"/>
      <c r="Q118" s="275"/>
      <c r="R118" s="275"/>
    </row>
    <row r="119" spans="2:18" x14ac:dyDescent="0.2">
      <c r="B119" s="270">
        <v>5</v>
      </c>
      <c r="C119" s="276" t="s">
        <v>156</v>
      </c>
      <c r="D119" s="277" t="str">
        <f>IF(COUNTIF(D116:D118,"A")&gt;=1,"C",IF(COUNTIF(D116:D118,"A")&gt;0,"P"," "))</f>
        <v xml:space="preserve"> </v>
      </c>
      <c r="E119" s="277" t="str">
        <f t="shared" ref="E119:R119" si="27">IF(COUNTIF(E116:E118,"A")&gt;=1,"C",IF(COUNTIF(E116:E118,"A")&gt;0,"P"," "))</f>
        <v xml:space="preserve"> </v>
      </c>
      <c r="F119" s="277" t="str">
        <f t="shared" si="27"/>
        <v xml:space="preserve"> </v>
      </c>
      <c r="G119" s="277" t="str">
        <f t="shared" si="27"/>
        <v xml:space="preserve"> </v>
      </c>
      <c r="H119" s="277" t="str">
        <f t="shared" si="27"/>
        <v xml:space="preserve"> </v>
      </c>
      <c r="I119" s="277" t="str">
        <f t="shared" si="27"/>
        <v xml:space="preserve"> </v>
      </c>
      <c r="J119" s="277" t="str">
        <f t="shared" si="27"/>
        <v xml:space="preserve"> </v>
      </c>
      <c r="K119" s="277" t="str">
        <f t="shared" si="27"/>
        <v xml:space="preserve"> </v>
      </c>
      <c r="L119" s="277" t="str">
        <f t="shared" si="27"/>
        <v xml:space="preserve"> </v>
      </c>
      <c r="M119" s="277" t="str">
        <f t="shared" si="27"/>
        <v xml:space="preserve"> </v>
      </c>
      <c r="N119" s="277" t="str">
        <f t="shared" si="27"/>
        <v xml:space="preserve"> </v>
      </c>
      <c r="O119" s="277" t="str">
        <f t="shared" si="27"/>
        <v xml:space="preserve"> </v>
      </c>
      <c r="P119" s="277" t="str">
        <f t="shared" si="27"/>
        <v xml:space="preserve"> </v>
      </c>
      <c r="Q119" s="277" t="str">
        <f t="shared" si="27"/>
        <v xml:space="preserve"> </v>
      </c>
      <c r="R119" s="277" t="str">
        <f t="shared" si="27"/>
        <v xml:space="preserve"> </v>
      </c>
    </row>
    <row r="120" spans="2:18" x14ac:dyDescent="0.2">
      <c r="B120" s="278"/>
      <c r="C120" s="274" t="s">
        <v>156</v>
      </c>
      <c r="D120" s="275"/>
      <c r="E120" s="275"/>
      <c r="F120" s="275"/>
      <c r="G120" s="275"/>
      <c r="H120" s="275"/>
      <c r="I120" s="275"/>
      <c r="J120" s="275"/>
      <c r="K120" s="275"/>
      <c r="L120" s="275"/>
      <c r="M120" s="275"/>
      <c r="N120" s="275"/>
      <c r="O120" s="275"/>
      <c r="P120" s="275"/>
      <c r="Q120" s="275"/>
      <c r="R120" s="275"/>
    </row>
    <row r="121" spans="2:18" x14ac:dyDescent="0.2">
      <c r="B121" s="278"/>
      <c r="C121" s="274" t="s">
        <v>156</v>
      </c>
      <c r="D121" s="275"/>
      <c r="E121" s="275"/>
      <c r="F121" s="275"/>
      <c r="G121" s="275"/>
      <c r="H121" s="275"/>
      <c r="I121" s="275"/>
      <c r="J121" s="275"/>
      <c r="K121" s="275"/>
      <c r="L121" s="275"/>
      <c r="M121" s="275"/>
      <c r="N121" s="275"/>
      <c r="O121" s="275"/>
      <c r="P121" s="275"/>
      <c r="Q121" s="275"/>
      <c r="R121" s="275"/>
    </row>
    <row r="122" spans="2:18" x14ac:dyDescent="0.2">
      <c r="B122" s="278"/>
      <c r="C122" s="274" t="s">
        <v>156</v>
      </c>
      <c r="D122" s="275"/>
      <c r="E122" s="275"/>
      <c r="F122" s="275"/>
      <c r="G122" s="275"/>
      <c r="H122" s="275"/>
      <c r="I122" s="275"/>
      <c r="J122" s="275"/>
      <c r="K122" s="275"/>
      <c r="L122" s="275"/>
      <c r="M122" s="275"/>
      <c r="N122" s="275"/>
      <c r="O122" s="275"/>
      <c r="P122" s="275"/>
      <c r="Q122" s="275"/>
      <c r="R122" s="275"/>
    </row>
    <row r="123" spans="2:18" ht="0.75" customHeight="1" thickBot="1" x14ac:dyDescent="0.25">
      <c r="B123" s="270"/>
      <c r="C123" s="270"/>
      <c r="D123" s="277" t="str">
        <f>IF(COUNTIF(D120:D122,"A")&gt;=1,"C",IF(COUNTIF(D120:D122,"A")&gt;0,"P"," "))</f>
        <v xml:space="preserve"> </v>
      </c>
      <c r="E123" s="277" t="str">
        <f t="shared" ref="E123:R123" si="28">IF(COUNTIF(E120:E122,"A")&gt;=1,"C",IF(COUNTIF(E120:E122,"A")&gt;0,"P"," "))</f>
        <v xml:space="preserve"> </v>
      </c>
      <c r="F123" s="277" t="str">
        <f t="shared" si="28"/>
        <v xml:space="preserve"> </v>
      </c>
      <c r="G123" s="277" t="str">
        <f t="shared" si="28"/>
        <v xml:space="preserve"> </v>
      </c>
      <c r="H123" s="277" t="str">
        <f t="shared" si="28"/>
        <v xml:space="preserve"> </v>
      </c>
      <c r="I123" s="277" t="str">
        <f t="shared" si="28"/>
        <v xml:space="preserve"> </v>
      </c>
      <c r="J123" s="277" t="str">
        <f t="shared" si="28"/>
        <v xml:space="preserve"> </v>
      </c>
      <c r="K123" s="277" t="str">
        <f t="shared" si="28"/>
        <v xml:space="preserve"> </v>
      </c>
      <c r="L123" s="277" t="str">
        <f t="shared" si="28"/>
        <v xml:space="preserve"> </v>
      </c>
      <c r="M123" s="277" t="str">
        <f t="shared" si="28"/>
        <v xml:space="preserve"> </v>
      </c>
      <c r="N123" s="277" t="str">
        <f t="shared" si="28"/>
        <v xml:space="preserve"> </v>
      </c>
      <c r="O123" s="277" t="str">
        <f t="shared" si="28"/>
        <v xml:space="preserve"> </v>
      </c>
      <c r="P123" s="277" t="str">
        <f t="shared" si="28"/>
        <v xml:space="preserve"> </v>
      </c>
      <c r="Q123" s="277" t="str">
        <f t="shared" si="28"/>
        <v xml:space="preserve"> </v>
      </c>
      <c r="R123" s="277" t="str">
        <f t="shared" si="28"/>
        <v xml:space="preserve"> </v>
      </c>
    </row>
    <row r="124" spans="2:18" ht="13.5" thickBot="1" x14ac:dyDescent="0.25">
      <c r="B124" s="270"/>
      <c r="C124" s="187" t="s">
        <v>31</v>
      </c>
      <c r="D124" s="283" t="str">
        <f>IF(COUNTIF(D107:D123,"C")&gt;4,"C",IF(COUNTIF(D107:D123,"C")&gt;0,"P"," "))</f>
        <v xml:space="preserve"> </v>
      </c>
      <c r="E124" s="283" t="str">
        <f t="shared" ref="E124:R124" si="29">IF(COUNTIF(E107:E123,"C")&gt;4,"C",IF(COUNTIF(E107:E123,"C")&gt;0,"P"," "))</f>
        <v xml:space="preserve"> </v>
      </c>
      <c r="F124" s="283" t="str">
        <f t="shared" si="29"/>
        <v xml:space="preserve"> </v>
      </c>
      <c r="G124" s="283" t="str">
        <f t="shared" si="29"/>
        <v xml:space="preserve"> </v>
      </c>
      <c r="H124" s="283" t="str">
        <f t="shared" si="29"/>
        <v xml:space="preserve"> </v>
      </c>
      <c r="I124" s="283" t="str">
        <f t="shared" si="29"/>
        <v xml:space="preserve"> </v>
      </c>
      <c r="J124" s="283" t="str">
        <f t="shared" si="29"/>
        <v xml:space="preserve"> </v>
      </c>
      <c r="K124" s="283" t="str">
        <f t="shared" si="29"/>
        <v xml:space="preserve"> </v>
      </c>
      <c r="L124" s="283" t="str">
        <f t="shared" si="29"/>
        <v xml:space="preserve"> </v>
      </c>
      <c r="M124" s="283" t="str">
        <f t="shared" si="29"/>
        <v xml:space="preserve"> </v>
      </c>
      <c r="N124" s="283" t="str">
        <f t="shared" si="29"/>
        <v xml:space="preserve"> </v>
      </c>
      <c r="O124" s="283" t="str">
        <f t="shared" si="29"/>
        <v xml:space="preserve"> </v>
      </c>
      <c r="P124" s="283" t="str">
        <f t="shared" si="29"/>
        <v xml:space="preserve"> </v>
      </c>
      <c r="Q124" s="283" t="str">
        <f t="shared" si="29"/>
        <v xml:space="preserve"> </v>
      </c>
      <c r="R124" s="283" t="str">
        <f t="shared" si="29"/>
        <v xml:space="preserve"> </v>
      </c>
    </row>
    <row r="126" spans="2:18" ht="15" x14ac:dyDescent="0.25">
      <c r="B126" s="267" t="s">
        <v>155</v>
      </c>
      <c r="C126" s="268"/>
      <c r="D126" s="545"/>
      <c r="E126" s="546"/>
      <c r="F126" s="546"/>
      <c r="G126" s="546"/>
      <c r="H126" s="546"/>
      <c r="I126" s="546"/>
      <c r="J126" s="546"/>
      <c r="K126" s="546"/>
      <c r="L126" s="546"/>
      <c r="M126" s="546"/>
      <c r="N126" s="546"/>
      <c r="O126" s="546"/>
      <c r="P126" s="546"/>
      <c r="Q126" s="546"/>
      <c r="R126" s="546"/>
    </row>
    <row r="127" spans="2:18" x14ac:dyDescent="0.2">
      <c r="B127" s="270">
        <v>1</v>
      </c>
      <c r="C127" s="271" t="s">
        <v>156</v>
      </c>
      <c r="D127" s="272"/>
      <c r="E127" s="272"/>
      <c r="F127" s="272"/>
      <c r="G127" s="272"/>
      <c r="H127" s="272"/>
      <c r="I127" s="272"/>
      <c r="J127" s="272"/>
      <c r="K127" s="272"/>
      <c r="L127" s="272"/>
      <c r="M127" s="272"/>
      <c r="N127" s="272"/>
      <c r="O127" s="272"/>
      <c r="P127" s="272"/>
      <c r="Q127" s="272"/>
      <c r="R127" s="272"/>
    </row>
    <row r="128" spans="2:18" x14ac:dyDescent="0.2">
      <c r="B128" s="273"/>
      <c r="C128" s="274" t="s">
        <v>156</v>
      </c>
      <c r="D128" s="275"/>
      <c r="E128" s="275"/>
      <c r="F128" s="275"/>
      <c r="G128" s="275"/>
      <c r="H128" s="275"/>
      <c r="I128" s="275"/>
      <c r="J128" s="275"/>
      <c r="K128" s="275"/>
      <c r="L128" s="275"/>
      <c r="M128" s="275"/>
      <c r="N128" s="275"/>
      <c r="O128" s="275"/>
      <c r="P128" s="275"/>
      <c r="Q128" s="275"/>
      <c r="R128" s="275"/>
    </row>
    <row r="129" spans="2:18" x14ac:dyDescent="0.2">
      <c r="B129" s="273"/>
      <c r="C129" s="274" t="s">
        <v>156</v>
      </c>
      <c r="D129" s="275"/>
      <c r="E129" s="275"/>
      <c r="F129" s="275"/>
      <c r="G129" s="275"/>
      <c r="H129" s="275"/>
      <c r="I129" s="275"/>
      <c r="J129" s="275"/>
      <c r="K129" s="275"/>
      <c r="L129" s="275"/>
      <c r="M129" s="275"/>
      <c r="N129" s="275"/>
      <c r="O129" s="275"/>
      <c r="P129" s="275"/>
      <c r="Q129" s="275"/>
      <c r="R129" s="275"/>
    </row>
    <row r="130" spans="2:18" x14ac:dyDescent="0.2">
      <c r="B130" s="273"/>
      <c r="C130" s="274" t="s">
        <v>156</v>
      </c>
      <c r="D130" s="275"/>
      <c r="E130" s="275"/>
      <c r="F130" s="275"/>
      <c r="G130" s="275"/>
      <c r="H130" s="275"/>
      <c r="I130" s="275"/>
      <c r="J130" s="275"/>
      <c r="K130" s="275"/>
      <c r="L130" s="275"/>
      <c r="M130" s="275"/>
      <c r="N130" s="275"/>
      <c r="O130" s="275"/>
      <c r="P130" s="275"/>
      <c r="Q130" s="275"/>
      <c r="R130" s="275"/>
    </row>
    <row r="131" spans="2:18" x14ac:dyDescent="0.2">
      <c r="B131" s="270">
        <v>2</v>
      </c>
      <c r="C131" s="276" t="s">
        <v>156</v>
      </c>
      <c r="D131" s="277" t="str">
        <f>IF(COUNTIF(D128:D130,"A")&gt;=1,"C",IF(COUNTIF(D128:D130,"A")&gt;0,"P"," "))</f>
        <v xml:space="preserve"> </v>
      </c>
      <c r="E131" s="277" t="str">
        <f t="shared" ref="E131:R131" si="30">IF(COUNTIF(E128:E130,"A")&gt;=1,"C",IF(COUNTIF(E128:E130,"A")&gt;0,"P"," "))</f>
        <v xml:space="preserve"> </v>
      </c>
      <c r="F131" s="277" t="str">
        <f t="shared" si="30"/>
        <v xml:space="preserve"> </v>
      </c>
      <c r="G131" s="277" t="str">
        <f t="shared" si="30"/>
        <v xml:space="preserve"> </v>
      </c>
      <c r="H131" s="277" t="str">
        <f t="shared" si="30"/>
        <v xml:space="preserve"> </v>
      </c>
      <c r="I131" s="277" t="str">
        <f t="shared" si="30"/>
        <v xml:space="preserve"> </v>
      </c>
      <c r="J131" s="277" t="str">
        <f t="shared" si="30"/>
        <v xml:space="preserve"> </v>
      </c>
      <c r="K131" s="277" t="str">
        <f t="shared" si="30"/>
        <v xml:space="preserve"> </v>
      </c>
      <c r="L131" s="277" t="str">
        <f t="shared" si="30"/>
        <v xml:space="preserve"> </v>
      </c>
      <c r="M131" s="277" t="str">
        <f t="shared" si="30"/>
        <v xml:space="preserve"> </v>
      </c>
      <c r="N131" s="277" t="str">
        <f t="shared" si="30"/>
        <v xml:space="preserve"> </v>
      </c>
      <c r="O131" s="277" t="str">
        <f t="shared" si="30"/>
        <v xml:space="preserve"> </v>
      </c>
      <c r="P131" s="277" t="str">
        <f t="shared" si="30"/>
        <v xml:space="preserve"> </v>
      </c>
      <c r="Q131" s="277" t="str">
        <f t="shared" si="30"/>
        <v xml:space="preserve"> </v>
      </c>
      <c r="R131" s="277" t="str">
        <f t="shared" si="30"/>
        <v xml:space="preserve"> </v>
      </c>
    </row>
    <row r="132" spans="2:18" x14ac:dyDescent="0.2">
      <c r="B132" s="278"/>
      <c r="C132" s="274" t="s">
        <v>156</v>
      </c>
      <c r="D132" s="275"/>
      <c r="E132" s="275"/>
      <c r="F132" s="275"/>
      <c r="G132" s="275"/>
      <c r="H132" s="275"/>
      <c r="I132" s="275"/>
      <c r="J132" s="275"/>
      <c r="K132" s="275"/>
      <c r="L132" s="275"/>
      <c r="M132" s="275"/>
      <c r="N132" s="275"/>
      <c r="O132" s="275"/>
      <c r="P132" s="275"/>
      <c r="Q132" s="275"/>
      <c r="R132" s="275"/>
    </row>
    <row r="133" spans="2:18" x14ac:dyDescent="0.2">
      <c r="B133" s="278"/>
      <c r="C133" s="274" t="s">
        <v>156</v>
      </c>
      <c r="D133" s="275"/>
      <c r="E133" s="275"/>
      <c r="F133" s="275"/>
      <c r="G133" s="275"/>
      <c r="H133" s="275"/>
      <c r="I133" s="275"/>
      <c r="J133" s="275"/>
      <c r="K133" s="275"/>
      <c r="L133" s="275"/>
      <c r="M133" s="275"/>
      <c r="N133" s="275"/>
      <c r="O133" s="275"/>
      <c r="P133" s="275"/>
      <c r="Q133" s="275"/>
      <c r="R133" s="275"/>
    </row>
    <row r="134" spans="2:18" x14ac:dyDescent="0.2">
      <c r="B134" s="278"/>
      <c r="C134" s="274" t="s">
        <v>156</v>
      </c>
      <c r="D134" s="275"/>
      <c r="E134" s="275"/>
      <c r="F134" s="275"/>
      <c r="G134" s="275"/>
      <c r="H134" s="275"/>
      <c r="I134" s="275"/>
      <c r="J134" s="275"/>
      <c r="K134" s="275"/>
      <c r="L134" s="275"/>
      <c r="M134" s="275"/>
      <c r="N134" s="275"/>
      <c r="O134" s="275"/>
      <c r="P134" s="275"/>
      <c r="Q134" s="275"/>
      <c r="R134" s="275"/>
    </row>
    <row r="135" spans="2:18" x14ac:dyDescent="0.2">
      <c r="B135" s="270">
        <v>3</v>
      </c>
      <c r="C135" s="276" t="s">
        <v>156</v>
      </c>
      <c r="D135" s="277" t="str">
        <f>IF(COUNTIF(D132:D134,"A")&gt;=1,"C",IF(COUNTIF(D132:D134,"A")&gt;0,"P"," "))</f>
        <v xml:space="preserve"> </v>
      </c>
      <c r="E135" s="277" t="str">
        <f t="shared" ref="E135:R135" si="31">IF(COUNTIF(E132:E134,"A")&gt;=1,"C",IF(COUNTIF(E132:E134,"A")&gt;0,"P"," "))</f>
        <v xml:space="preserve"> </v>
      </c>
      <c r="F135" s="277" t="str">
        <f t="shared" si="31"/>
        <v xml:space="preserve"> </v>
      </c>
      <c r="G135" s="277" t="str">
        <f t="shared" si="31"/>
        <v xml:space="preserve"> </v>
      </c>
      <c r="H135" s="277" t="str">
        <f t="shared" si="31"/>
        <v xml:space="preserve"> </v>
      </c>
      <c r="I135" s="277" t="str">
        <f t="shared" si="31"/>
        <v xml:space="preserve"> </v>
      </c>
      <c r="J135" s="277" t="str">
        <f t="shared" si="31"/>
        <v xml:space="preserve"> </v>
      </c>
      <c r="K135" s="277" t="str">
        <f t="shared" si="31"/>
        <v xml:space="preserve"> </v>
      </c>
      <c r="L135" s="277" t="str">
        <f t="shared" si="31"/>
        <v xml:space="preserve"> </v>
      </c>
      <c r="M135" s="277" t="str">
        <f t="shared" si="31"/>
        <v xml:space="preserve"> </v>
      </c>
      <c r="N135" s="277" t="str">
        <f t="shared" si="31"/>
        <v xml:space="preserve"> </v>
      </c>
      <c r="O135" s="277" t="str">
        <f t="shared" si="31"/>
        <v xml:space="preserve"> </v>
      </c>
      <c r="P135" s="277" t="str">
        <f t="shared" si="31"/>
        <v xml:space="preserve"> </v>
      </c>
      <c r="Q135" s="277" t="str">
        <f t="shared" si="31"/>
        <v xml:space="preserve"> </v>
      </c>
      <c r="R135" s="277" t="str">
        <f t="shared" si="31"/>
        <v xml:space="preserve"> </v>
      </c>
    </row>
    <row r="136" spans="2:18" x14ac:dyDescent="0.2">
      <c r="B136" s="278"/>
      <c r="C136" s="274" t="s">
        <v>156</v>
      </c>
      <c r="D136" s="275"/>
      <c r="E136" s="275"/>
      <c r="F136" s="275"/>
      <c r="G136" s="275"/>
      <c r="H136" s="275"/>
      <c r="I136" s="275"/>
      <c r="J136" s="275"/>
      <c r="K136" s="275"/>
      <c r="L136" s="275"/>
      <c r="M136" s="275"/>
      <c r="N136" s="275"/>
      <c r="O136" s="275"/>
      <c r="P136" s="275"/>
      <c r="Q136" s="275"/>
      <c r="R136" s="275"/>
    </row>
    <row r="137" spans="2:18" x14ac:dyDescent="0.2">
      <c r="B137" s="278"/>
      <c r="C137" s="274" t="s">
        <v>156</v>
      </c>
      <c r="D137" s="275"/>
      <c r="E137" s="275"/>
      <c r="F137" s="275"/>
      <c r="G137" s="275"/>
      <c r="H137" s="275"/>
      <c r="I137" s="275"/>
      <c r="J137" s="275"/>
      <c r="K137" s="275"/>
      <c r="L137" s="275"/>
      <c r="M137" s="275"/>
      <c r="N137" s="275"/>
      <c r="O137" s="275"/>
      <c r="P137" s="275"/>
      <c r="Q137" s="275"/>
      <c r="R137" s="275"/>
    </row>
    <row r="138" spans="2:18" x14ac:dyDescent="0.2">
      <c r="B138" s="278"/>
      <c r="C138" s="274" t="s">
        <v>156</v>
      </c>
      <c r="D138" s="275"/>
      <c r="E138" s="275"/>
      <c r="F138" s="275"/>
      <c r="G138" s="275"/>
      <c r="H138" s="275"/>
      <c r="I138" s="275"/>
      <c r="J138" s="275"/>
      <c r="K138" s="275"/>
      <c r="L138" s="275"/>
      <c r="M138" s="275"/>
      <c r="N138" s="275"/>
      <c r="O138" s="275"/>
      <c r="P138" s="275"/>
      <c r="Q138" s="275"/>
      <c r="R138" s="275"/>
    </row>
    <row r="139" spans="2:18" x14ac:dyDescent="0.2">
      <c r="B139" s="270">
        <v>4</v>
      </c>
      <c r="C139" s="276" t="s">
        <v>156</v>
      </c>
      <c r="D139" s="277" t="str">
        <f>IF(COUNTIF(D136:D138,"A")&gt;=1,"C",IF(COUNTIF(D136:D138,"A")&gt;0,"P"," "))</f>
        <v xml:space="preserve"> </v>
      </c>
      <c r="E139" s="277" t="str">
        <f t="shared" ref="E139:R139" si="32">IF(COUNTIF(E136:E138,"A")&gt;=1,"C",IF(COUNTIF(E136:E138,"A")&gt;0,"P"," "))</f>
        <v xml:space="preserve"> </v>
      </c>
      <c r="F139" s="277" t="str">
        <f t="shared" si="32"/>
        <v xml:space="preserve"> </v>
      </c>
      <c r="G139" s="277" t="str">
        <f t="shared" si="32"/>
        <v xml:space="preserve"> </v>
      </c>
      <c r="H139" s="277" t="str">
        <f t="shared" si="32"/>
        <v xml:space="preserve"> </v>
      </c>
      <c r="I139" s="277" t="str">
        <f t="shared" si="32"/>
        <v xml:space="preserve"> </v>
      </c>
      <c r="J139" s="277" t="str">
        <f t="shared" si="32"/>
        <v xml:space="preserve"> </v>
      </c>
      <c r="K139" s="277" t="str">
        <f t="shared" si="32"/>
        <v xml:space="preserve"> </v>
      </c>
      <c r="L139" s="277" t="str">
        <f t="shared" si="32"/>
        <v xml:space="preserve"> </v>
      </c>
      <c r="M139" s="277" t="str">
        <f t="shared" si="32"/>
        <v xml:space="preserve"> </v>
      </c>
      <c r="N139" s="277" t="str">
        <f t="shared" si="32"/>
        <v xml:space="preserve"> </v>
      </c>
      <c r="O139" s="277" t="str">
        <f t="shared" si="32"/>
        <v xml:space="preserve"> </v>
      </c>
      <c r="P139" s="277" t="str">
        <f t="shared" si="32"/>
        <v xml:space="preserve"> </v>
      </c>
      <c r="Q139" s="277" t="str">
        <f t="shared" si="32"/>
        <v xml:space="preserve"> </v>
      </c>
      <c r="R139" s="277" t="str">
        <f t="shared" si="32"/>
        <v xml:space="preserve"> </v>
      </c>
    </row>
    <row r="140" spans="2:18" x14ac:dyDescent="0.2">
      <c r="B140" s="278"/>
      <c r="C140" s="274" t="s">
        <v>156</v>
      </c>
      <c r="D140" s="275"/>
      <c r="E140" s="275"/>
      <c r="F140" s="275"/>
      <c r="G140" s="275"/>
      <c r="H140" s="275"/>
      <c r="I140" s="275"/>
      <c r="J140" s="275"/>
      <c r="K140" s="275"/>
      <c r="L140" s="275"/>
      <c r="M140" s="275"/>
      <c r="N140" s="275"/>
      <c r="O140" s="275"/>
      <c r="P140" s="275"/>
      <c r="Q140" s="275"/>
      <c r="R140" s="275"/>
    </row>
    <row r="141" spans="2:18" x14ac:dyDescent="0.2">
      <c r="B141" s="278"/>
      <c r="C141" s="274" t="s">
        <v>156</v>
      </c>
      <c r="D141" s="275"/>
      <c r="E141" s="275"/>
      <c r="F141" s="275"/>
      <c r="G141" s="275"/>
      <c r="H141" s="275"/>
      <c r="I141" s="275"/>
      <c r="J141" s="275"/>
      <c r="K141" s="275"/>
      <c r="L141" s="275"/>
      <c r="M141" s="275"/>
      <c r="N141" s="275"/>
      <c r="O141" s="275"/>
      <c r="P141" s="275"/>
      <c r="Q141" s="275"/>
      <c r="R141" s="275"/>
    </row>
    <row r="142" spans="2:18" x14ac:dyDescent="0.2">
      <c r="B142" s="278"/>
      <c r="C142" s="274" t="s">
        <v>156</v>
      </c>
      <c r="D142" s="275"/>
      <c r="E142" s="275"/>
      <c r="F142" s="275"/>
      <c r="G142" s="275"/>
      <c r="H142" s="275"/>
      <c r="I142" s="275"/>
      <c r="J142" s="275"/>
      <c r="K142" s="275"/>
      <c r="L142" s="275"/>
      <c r="M142" s="275"/>
      <c r="N142" s="275"/>
      <c r="O142" s="275"/>
      <c r="P142" s="275"/>
      <c r="Q142" s="275"/>
      <c r="R142" s="275"/>
    </row>
    <row r="143" spans="2:18" x14ac:dyDescent="0.2">
      <c r="B143" s="270">
        <v>5</v>
      </c>
      <c r="C143" s="276" t="s">
        <v>156</v>
      </c>
      <c r="D143" s="277" t="str">
        <f>IF(COUNTIF(D140:D142,"A")&gt;=1,"C",IF(COUNTIF(D140:D142,"A")&gt;0,"P"," "))</f>
        <v xml:space="preserve"> </v>
      </c>
      <c r="E143" s="277" t="str">
        <f t="shared" ref="E143:R143" si="33">IF(COUNTIF(E140:E142,"A")&gt;=1,"C",IF(COUNTIF(E140:E142,"A")&gt;0,"P"," "))</f>
        <v xml:space="preserve"> </v>
      </c>
      <c r="F143" s="277" t="str">
        <f t="shared" si="33"/>
        <v xml:space="preserve"> </v>
      </c>
      <c r="G143" s="277" t="str">
        <f t="shared" si="33"/>
        <v xml:space="preserve"> </v>
      </c>
      <c r="H143" s="277" t="str">
        <f t="shared" si="33"/>
        <v xml:space="preserve"> </v>
      </c>
      <c r="I143" s="277" t="str">
        <f t="shared" si="33"/>
        <v xml:space="preserve"> </v>
      </c>
      <c r="J143" s="277" t="str">
        <f t="shared" si="33"/>
        <v xml:space="preserve"> </v>
      </c>
      <c r="K143" s="277" t="str">
        <f t="shared" si="33"/>
        <v xml:space="preserve"> </v>
      </c>
      <c r="L143" s="277" t="str">
        <f t="shared" si="33"/>
        <v xml:space="preserve"> </v>
      </c>
      <c r="M143" s="277" t="str">
        <f t="shared" si="33"/>
        <v xml:space="preserve"> </v>
      </c>
      <c r="N143" s="277" t="str">
        <f t="shared" si="33"/>
        <v xml:space="preserve"> </v>
      </c>
      <c r="O143" s="277" t="str">
        <f t="shared" si="33"/>
        <v xml:space="preserve"> </v>
      </c>
      <c r="P143" s="277" t="str">
        <f t="shared" si="33"/>
        <v xml:space="preserve"> </v>
      </c>
      <c r="Q143" s="277" t="str">
        <f t="shared" si="33"/>
        <v xml:space="preserve"> </v>
      </c>
      <c r="R143" s="277" t="str">
        <f t="shared" si="33"/>
        <v xml:space="preserve"> </v>
      </c>
    </row>
    <row r="144" spans="2:18" x14ac:dyDescent="0.2">
      <c r="B144" s="278"/>
      <c r="C144" s="274" t="s">
        <v>156</v>
      </c>
      <c r="D144" s="275"/>
      <c r="E144" s="275"/>
      <c r="F144" s="275"/>
      <c r="G144" s="275"/>
      <c r="H144" s="275"/>
      <c r="I144" s="275"/>
      <c r="J144" s="275"/>
      <c r="K144" s="275"/>
      <c r="L144" s="275"/>
      <c r="M144" s="275"/>
      <c r="N144" s="275"/>
      <c r="O144" s="275"/>
      <c r="P144" s="275"/>
      <c r="Q144" s="275"/>
      <c r="R144" s="275"/>
    </row>
    <row r="145" spans="2:18" x14ac:dyDescent="0.2">
      <c r="B145" s="278"/>
      <c r="C145" s="274" t="s">
        <v>156</v>
      </c>
      <c r="D145" s="275"/>
      <c r="E145" s="275"/>
      <c r="F145" s="275"/>
      <c r="G145" s="275"/>
      <c r="H145" s="275"/>
      <c r="I145" s="275"/>
      <c r="J145" s="275"/>
      <c r="K145" s="275"/>
      <c r="L145" s="275"/>
      <c r="M145" s="275"/>
      <c r="N145" s="275"/>
      <c r="O145" s="275"/>
      <c r="P145" s="275"/>
      <c r="Q145" s="275"/>
      <c r="R145" s="275"/>
    </row>
    <row r="146" spans="2:18" x14ac:dyDescent="0.2">
      <c r="B146" s="278"/>
      <c r="C146" s="274" t="s">
        <v>156</v>
      </c>
      <c r="D146" s="275"/>
      <c r="E146" s="275"/>
      <c r="F146" s="275"/>
      <c r="G146" s="275"/>
      <c r="H146" s="275"/>
      <c r="I146" s="275"/>
      <c r="J146" s="275"/>
      <c r="K146" s="275"/>
      <c r="L146" s="275"/>
      <c r="M146" s="275"/>
      <c r="N146" s="275"/>
      <c r="O146" s="275"/>
      <c r="P146" s="275"/>
      <c r="Q146" s="275"/>
      <c r="R146" s="275"/>
    </row>
    <row r="147" spans="2:18" ht="0.75" customHeight="1" thickBot="1" x14ac:dyDescent="0.25">
      <c r="B147" s="270"/>
      <c r="C147" s="270"/>
      <c r="D147" s="277" t="str">
        <f>IF(COUNTIF(D144:D146,"A")&gt;=1,"C",IF(COUNTIF(D144:D146,"A")&gt;0,"P"," "))</f>
        <v xml:space="preserve"> </v>
      </c>
      <c r="E147" s="277" t="str">
        <f t="shared" ref="E147:R147" si="34">IF(COUNTIF(E144:E146,"A")&gt;=1,"C",IF(COUNTIF(E144:E146,"A")&gt;0,"P"," "))</f>
        <v xml:space="preserve"> </v>
      </c>
      <c r="F147" s="277" t="str">
        <f t="shared" si="34"/>
        <v xml:space="preserve"> </v>
      </c>
      <c r="G147" s="277" t="str">
        <f t="shared" si="34"/>
        <v xml:space="preserve"> </v>
      </c>
      <c r="H147" s="277" t="str">
        <f t="shared" si="34"/>
        <v xml:space="preserve"> </v>
      </c>
      <c r="I147" s="277" t="str">
        <f t="shared" si="34"/>
        <v xml:space="preserve"> </v>
      </c>
      <c r="J147" s="277" t="str">
        <f t="shared" si="34"/>
        <v xml:space="preserve"> </v>
      </c>
      <c r="K147" s="277" t="str">
        <f t="shared" si="34"/>
        <v xml:space="preserve"> </v>
      </c>
      <c r="L147" s="277" t="str">
        <f t="shared" si="34"/>
        <v xml:space="preserve"> </v>
      </c>
      <c r="M147" s="277" t="str">
        <f t="shared" si="34"/>
        <v xml:space="preserve"> </v>
      </c>
      <c r="N147" s="277" t="str">
        <f t="shared" si="34"/>
        <v xml:space="preserve"> </v>
      </c>
      <c r="O147" s="277" t="str">
        <f t="shared" si="34"/>
        <v xml:space="preserve"> </v>
      </c>
      <c r="P147" s="277" t="str">
        <f t="shared" si="34"/>
        <v xml:space="preserve"> </v>
      </c>
      <c r="Q147" s="277" t="str">
        <f t="shared" si="34"/>
        <v xml:space="preserve"> </v>
      </c>
      <c r="R147" s="277" t="str">
        <f t="shared" si="34"/>
        <v xml:space="preserve"> </v>
      </c>
    </row>
    <row r="148" spans="2:18" ht="13.5" thickBot="1" x14ac:dyDescent="0.25">
      <c r="B148" s="270"/>
      <c r="C148" s="187" t="s">
        <v>31</v>
      </c>
      <c r="D148" s="283" t="str">
        <f>IF(COUNTIF(D131:D147,"C")&gt;4,"C",IF(COUNTIF(D131:D147,"C")&gt;0,"P"," "))</f>
        <v xml:space="preserve"> </v>
      </c>
      <c r="E148" s="283" t="str">
        <f t="shared" ref="E148:R148" si="35">IF(COUNTIF(E131:E147,"C")&gt;4,"C",IF(COUNTIF(E131:E147,"C")&gt;0,"P"," "))</f>
        <v xml:space="preserve"> </v>
      </c>
      <c r="F148" s="283" t="str">
        <f t="shared" si="35"/>
        <v xml:space="preserve"> </v>
      </c>
      <c r="G148" s="283" t="str">
        <f t="shared" si="35"/>
        <v xml:space="preserve"> </v>
      </c>
      <c r="H148" s="283" t="str">
        <f t="shared" si="35"/>
        <v xml:space="preserve"> </v>
      </c>
      <c r="I148" s="283" t="str">
        <f t="shared" si="35"/>
        <v xml:space="preserve"> </v>
      </c>
      <c r="J148" s="283" t="str">
        <f t="shared" si="35"/>
        <v xml:space="preserve"> </v>
      </c>
      <c r="K148" s="283" t="str">
        <f t="shared" si="35"/>
        <v xml:space="preserve"> </v>
      </c>
      <c r="L148" s="283" t="str">
        <f t="shared" si="35"/>
        <v xml:space="preserve"> </v>
      </c>
      <c r="M148" s="283" t="str">
        <f t="shared" si="35"/>
        <v xml:space="preserve"> </v>
      </c>
      <c r="N148" s="283" t="str">
        <f t="shared" si="35"/>
        <v xml:space="preserve"> </v>
      </c>
      <c r="O148" s="283" t="str">
        <f t="shared" si="35"/>
        <v xml:space="preserve"> </v>
      </c>
      <c r="P148" s="283" t="str">
        <f t="shared" si="35"/>
        <v xml:space="preserve"> </v>
      </c>
      <c r="Q148" s="283" t="str">
        <f t="shared" si="35"/>
        <v xml:space="preserve"> </v>
      </c>
      <c r="R148" s="283" t="str">
        <f t="shared" si="35"/>
        <v xml:space="preserve"> </v>
      </c>
    </row>
  </sheetData>
  <sheetProtection password="EB7E" sheet="1" objects="1" scenarios="1" selectLockedCells="1"/>
  <mergeCells count="25">
    <mergeCell ref="B3:C3"/>
    <mergeCell ref="A4:C4"/>
    <mergeCell ref="A5:R5"/>
    <mergeCell ref="J1:J4"/>
    <mergeCell ref="K1:K4"/>
    <mergeCell ref="L1:L4"/>
    <mergeCell ref="M1:M4"/>
    <mergeCell ref="N1:N4"/>
    <mergeCell ref="O1:O4"/>
    <mergeCell ref="D1:D4"/>
    <mergeCell ref="E1:E4"/>
    <mergeCell ref="F1:F4"/>
    <mergeCell ref="G1:G4"/>
    <mergeCell ref="S7:Z14"/>
    <mergeCell ref="D30:R30"/>
    <mergeCell ref="Q1:Q4"/>
    <mergeCell ref="R1:R4"/>
    <mergeCell ref="D6:R6"/>
    <mergeCell ref="D54:R54"/>
    <mergeCell ref="D78:R78"/>
    <mergeCell ref="D126:R126"/>
    <mergeCell ref="D102:R102"/>
    <mergeCell ref="H1:H4"/>
    <mergeCell ref="I1:I4"/>
    <mergeCell ref="P1:P4"/>
  </mergeCells>
  <pageMargins left="0.75" right="0.75" top="1" bottom="0.5" header="0.25" footer="0.25"/>
  <pageSetup scale="70" fitToHeight="0" orientation="portrait" r:id="rId1"/>
  <headerFooter alignWithMargins="0">
    <oddHeader>&amp;C&amp;"Arial,Bold"&amp;14CadetteTrax&amp;12
Council Own - &amp;D</oddHeader>
    <oddFooter>Page &amp;P</oddFooter>
  </headerFooter>
  <rowBreaks count="1" manualBreakCount="1">
    <brk id="76" max="17"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enableFormatConditionsCalculation="0">
    <tabColor indexed="51"/>
  </sheetPr>
  <dimension ref="A1:R79"/>
  <sheetViews>
    <sheetView showGridLines="0" zoomScaleNormal="100" workbookViewId="0">
      <selection activeCell="D23" sqref="D23"/>
    </sheetView>
  </sheetViews>
  <sheetFormatPr defaultRowHeight="12.75" x14ac:dyDescent="0.2"/>
  <cols>
    <col min="1" max="1" width="14.7109375" customWidth="1"/>
    <col min="2" max="2" width="2.7109375" customWidth="1"/>
    <col min="3" max="3" width="32.7109375" customWidth="1"/>
    <col min="4" max="18" width="3.28515625" customWidth="1"/>
  </cols>
  <sheetData>
    <row r="1" spans="1:18" ht="17.25" customHeight="1" x14ac:dyDescent="0.2">
      <c r="A1" s="76"/>
      <c r="B1" s="310" t="s">
        <v>85</v>
      </c>
      <c r="C1" s="311">
        <f>Instructions!F3</f>
        <v>10</v>
      </c>
      <c r="D1" s="501" t="str">
        <f>Victoria!$A$1</f>
        <v>Victoria</v>
      </c>
      <c r="E1" s="501" t="str">
        <f>Darla!$A$1</f>
        <v>Darla</v>
      </c>
      <c r="F1" s="501" t="str">
        <f>Dakota!$A$1</f>
        <v>Dakota</v>
      </c>
      <c r="G1" s="501" t="str">
        <f>Chloe!$A$1</f>
        <v>Chloe</v>
      </c>
      <c r="H1" s="501" t="str">
        <f>Alex!$A$1</f>
        <v>Alex</v>
      </c>
      <c r="I1" s="501" t="str">
        <f>Olivia!$A$1</f>
        <v>Olivia</v>
      </c>
      <c r="J1" s="501" t="str">
        <f>Ava!$A$1</f>
        <v>Ava</v>
      </c>
      <c r="K1" s="501" t="str">
        <f ca="1">Elizabeth!$A$1</f>
        <v>Elizabeth</v>
      </c>
      <c r="L1" s="501" t="str">
        <f ca="1">Honor!$A$1</f>
        <v>Honor</v>
      </c>
      <c r="M1" s="501" t="str">
        <f ca="1">Kayla!$A$1</f>
        <v>Kayla</v>
      </c>
      <c r="N1" s="501" t="str">
        <f ca="1">Bekah!$A$1</f>
        <v>Bekah</v>
      </c>
      <c r="O1" s="501" t="str">
        <f ca="1">Meagan!$A$1</f>
        <v>Meagan</v>
      </c>
      <c r="P1" s="501" t="str">
        <f ca="1">'Elizabeth H'!$A$1</f>
        <v>Elizabeth H</v>
      </c>
      <c r="Q1" s="501" t="str">
        <f ca="1">'Cadette 14'!$A$1</f>
        <v>Cadette 14</v>
      </c>
      <c r="R1" s="501" t="str">
        <f ca="1">'Cadette 15'!$A$1</f>
        <v>Cadette 15</v>
      </c>
    </row>
    <row r="2" spans="1:18" ht="12.75" customHeight="1" x14ac:dyDescent="0.25">
      <c r="A2" s="77"/>
      <c r="B2" s="100" t="s">
        <v>86</v>
      </c>
      <c r="C2" s="95">
        <f>Instructions!F5</f>
        <v>40726</v>
      </c>
      <c r="D2" s="502"/>
      <c r="E2" s="502"/>
      <c r="F2" s="502"/>
      <c r="G2" s="502"/>
      <c r="H2" s="502"/>
      <c r="I2" s="502"/>
      <c r="J2" s="502"/>
      <c r="K2" s="502"/>
      <c r="L2" s="502"/>
      <c r="M2" s="502"/>
      <c r="N2" s="502"/>
      <c r="O2" s="502"/>
      <c r="P2" s="502"/>
      <c r="Q2" s="502"/>
      <c r="R2" s="502"/>
    </row>
    <row r="3" spans="1:18" ht="10.5" customHeight="1" x14ac:dyDescent="0.2">
      <c r="A3" s="76"/>
      <c r="B3" s="559"/>
      <c r="C3" s="560"/>
      <c r="D3" s="502"/>
      <c r="E3" s="502"/>
      <c r="F3" s="502"/>
      <c r="G3" s="502"/>
      <c r="H3" s="502"/>
      <c r="I3" s="502"/>
      <c r="J3" s="502"/>
      <c r="K3" s="502"/>
      <c r="L3" s="502"/>
      <c r="M3" s="502"/>
      <c r="N3" s="502"/>
      <c r="O3" s="502"/>
      <c r="P3" s="502"/>
      <c r="Q3" s="502"/>
      <c r="R3" s="502"/>
    </row>
    <row r="4" spans="1:18" x14ac:dyDescent="0.2">
      <c r="A4" s="557" t="s">
        <v>25</v>
      </c>
      <c r="B4" s="557"/>
      <c r="C4" s="558"/>
      <c r="D4" s="503"/>
      <c r="E4" s="503"/>
      <c r="F4" s="503"/>
      <c r="G4" s="503"/>
      <c r="H4" s="503"/>
      <c r="I4" s="503"/>
      <c r="J4" s="503"/>
      <c r="K4" s="503"/>
      <c r="L4" s="503"/>
      <c r="M4" s="503"/>
      <c r="N4" s="503"/>
      <c r="O4" s="503"/>
      <c r="P4" s="503"/>
      <c r="Q4" s="503"/>
      <c r="R4" s="503"/>
    </row>
    <row r="5" spans="1:18" x14ac:dyDescent="0.2">
      <c r="A5" s="7"/>
      <c r="B5" s="555" t="s">
        <v>251</v>
      </c>
      <c r="C5" s="556"/>
      <c r="D5" s="561"/>
      <c r="E5" s="561"/>
      <c r="F5" s="561"/>
      <c r="G5" s="561"/>
      <c r="H5" s="561"/>
      <c r="I5" s="561"/>
      <c r="J5" s="561"/>
      <c r="K5" s="561"/>
      <c r="L5" s="561"/>
      <c r="M5" s="561"/>
      <c r="N5" s="561"/>
      <c r="O5" s="561"/>
      <c r="P5" s="561"/>
      <c r="Q5" s="561"/>
      <c r="R5" s="561"/>
    </row>
    <row r="6" spans="1:18" x14ac:dyDescent="0.2">
      <c r="A6" s="78"/>
      <c r="B6" s="79">
        <v>1</v>
      </c>
      <c r="C6" s="357" t="s">
        <v>252</v>
      </c>
      <c r="D6" s="75"/>
      <c r="E6" s="17"/>
      <c r="F6" s="17"/>
      <c r="G6" s="17"/>
      <c r="H6" s="17"/>
      <c r="I6" s="17"/>
      <c r="J6" s="17"/>
      <c r="K6" s="17"/>
      <c r="L6" s="17"/>
      <c r="M6" s="17"/>
      <c r="N6" s="17"/>
      <c r="O6" s="17"/>
      <c r="P6" s="17"/>
      <c r="Q6" s="17"/>
      <c r="R6" s="17"/>
    </row>
    <row r="7" spans="1:18" ht="13.5" thickBot="1" x14ac:dyDescent="0.25">
      <c r="A7" s="80"/>
      <c r="B7" s="79">
        <v>2</v>
      </c>
      <c r="C7" s="357" t="s">
        <v>253</v>
      </c>
      <c r="D7" s="75" t="s">
        <v>864</v>
      </c>
      <c r="E7" s="17"/>
      <c r="F7" s="17"/>
      <c r="G7" s="17"/>
      <c r="H7" s="17"/>
      <c r="I7" s="17"/>
      <c r="J7" s="17"/>
      <c r="K7" s="17"/>
      <c r="L7" s="17"/>
      <c r="M7" s="17"/>
      <c r="N7" s="17"/>
      <c r="O7" s="17"/>
      <c r="P7" s="17"/>
      <c r="Q7" s="17"/>
      <c r="R7" s="17"/>
    </row>
    <row r="8" spans="1:18" ht="13.5" customHeight="1" thickBot="1" x14ac:dyDescent="0.25">
      <c r="A8" s="7"/>
      <c r="B8" s="7"/>
      <c r="C8" s="81" t="s">
        <v>31</v>
      </c>
      <c r="D8" s="82" t="str">
        <f>IF(COUNTIF(D6:D7,"A")=2,"C",IF(COUNTIF(D6:D7,"A")&gt;0,"P"," "))</f>
        <v>P</v>
      </c>
      <c r="E8" s="82" t="str">
        <f t="shared" ref="E8:R8" si="0">IF(COUNTIF(E6:E7,"A")=2,"C",IF(COUNTIF(E6:E7,"A")&gt;0,"P"," "))</f>
        <v xml:space="preserve"> </v>
      </c>
      <c r="F8" s="82" t="str">
        <f t="shared" si="0"/>
        <v xml:space="preserve"> </v>
      </c>
      <c r="G8" s="82" t="str">
        <f t="shared" si="0"/>
        <v xml:space="preserve"> </v>
      </c>
      <c r="H8" s="82" t="str">
        <f t="shared" si="0"/>
        <v xml:space="preserve"> </v>
      </c>
      <c r="I8" s="82" t="str">
        <f t="shared" si="0"/>
        <v xml:space="preserve"> </v>
      </c>
      <c r="J8" s="82" t="str">
        <f t="shared" si="0"/>
        <v xml:space="preserve"> </v>
      </c>
      <c r="K8" s="82" t="str">
        <f t="shared" si="0"/>
        <v xml:space="preserve"> </v>
      </c>
      <c r="L8" s="82" t="str">
        <f t="shared" si="0"/>
        <v xml:space="preserve"> </v>
      </c>
      <c r="M8" s="82" t="str">
        <f t="shared" si="0"/>
        <v xml:space="preserve"> </v>
      </c>
      <c r="N8" s="82" t="str">
        <f t="shared" si="0"/>
        <v xml:space="preserve"> </v>
      </c>
      <c r="O8" s="82" t="str">
        <f t="shared" si="0"/>
        <v xml:space="preserve"> </v>
      </c>
      <c r="P8" s="82" t="str">
        <f t="shared" si="0"/>
        <v xml:space="preserve"> </v>
      </c>
      <c r="Q8" s="82" t="str">
        <f t="shared" si="0"/>
        <v xml:space="preserve"> </v>
      </c>
      <c r="R8" s="82" t="str">
        <f t="shared" si="0"/>
        <v xml:space="preserve"> </v>
      </c>
    </row>
    <row r="9" spans="1:18" ht="13.5" customHeight="1" x14ac:dyDescent="0.2">
      <c r="A9" s="7"/>
      <c r="B9" s="555" t="s">
        <v>255</v>
      </c>
      <c r="C9" s="556"/>
      <c r="D9" s="561"/>
      <c r="E9" s="561"/>
      <c r="F9" s="561"/>
      <c r="G9" s="561"/>
      <c r="H9" s="561"/>
      <c r="I9" s="561"/>
      <c r="J9" s="561"/>
      <c r="K9" s="561"/>
      <c r="L9" s="561"/>
      <c r="M9" s="561"/>
      <c r="N9" s="561"/>
      <c r="O9" s="561"/>
      <c r="P9" s="561"/>
      <c r="Q9" s="561"/>
      <c r="R9" s="561"/>
    </row>
    <row r="10" spans="1:18" ht="13.5" customHeight="1" x14ac:dyDescent="0.2">
      <c r="A10" s="7"/>
      <c r="B10" s="79">
        <v>1</v>
      </c>
      <c r="C10" s="357" t="s">
        <v>252</v>
      </c>
      <c r="D10" s="75"/>
      <c r="E10" s="17"/>
      <c r="F10" s="17"/>
      <c r="G10" s="17"/>
      <c r="H10" s="17"/>
      <c r="I10" s="17"/>
      <c r="J10" s="17"/>
      <c r="K10" s="17"/>
      <c r="L10" s="17"/>
      <c r="M10" s="17"/>
      <c r="N10" s="17"/>
      <c r="O10" s="17"/>
      <c r="P10" s="17"/>
      <c r="Q10" s="17"/>
      <c r="R10" s="17"/>
    </row>
    <row r="11" spans="1:18" x14ac:dyDescent="0.2">
      <c r="B11" s="7"/>
      <c r="C11" s="83"/>
      <c r="D11" s="360" t="str">
        <f>IF(COUNTIF(D10,"20")=20,"C",IF(COUNTIF(D10," ")&gt;0,"P"," "))</f>
        <v xml:space="preserve"> </v>
      </c>
      <c r="E11" s="358"/>
      <c r="F11" s="358"/>
      <c r="G11" s="358"/>
      <c r="H11" s="358"/>
      <c r="I11" s="358"/>
      <c r="J11" s="358"/>
      <c r="K11" s="358"/>
      <c r="L11" s="358"/>
      <c r="M11" s="358"/>
      <c r="N11" s="358"/>
      <c r="O11" s="358"/>
      <c r="P11" s="358"/>
      <c r="Q11" s="358"/>
      <c r="R11" s="358"/>
    </row>
    <row r="12" spans="1:18" x14ac:dyDescent="0.2">
      <c r="B12" s="555" t="s">
        <v>825</v>
      </c>
      <c r="C12" s="556"/>
      <c r="D12" s="359"/>
      <c r="E12" s="359"/>
      <c r="F12" s="359"/>
      <c r="G12" s="359"/>
      <c r="H12" s="359"/>
      <c r="I12" s="359"/>
      <c r="J12" s="359"/>
      <c r="K12" s="359"/>
      <c r="L12" s="359"/>
      <c r="M12" s="359"/>
      <c r="N12" s="359"/>
      <c r="O12" s="359"/>
      <c r="P12" s="359"/>
      <c r="Q12" s="359"/>
      <c r="R12" s="359"/>
    </row>
    <row r="13" spans="1:18" x14ac:dyDescent="0.2">
      <c r="B13" s="79">
        <v>1</v>
      </c>
      <c r="C13" s="357" t="s">
        <v>252</v>
      </c>
      <c r="D13" s="75"/>
      <c r="E13" s="17"/>
      <c r="F13" s="17"/>
      <c r="G13" s="17"/>
      <c r="H13" s="17"/>
      <c r="I13" s="17"/>
      <c r="J13" s="17"/>
      <c r="K13" s="17"/>
      <c r="L13" s="17"/>
      <c r="M13" s="17"/>
      <c r="N13" s="17"/>
      <c r="O13" s="17"/>
      <c r="P13" s="17"/>
      <c r="Q13" s="17"/>
      <c r="R13" s="17"/>
    </row>
    <row r="14" spans="1:18" x14ac:dyDescent="0.2">
      <c r="B14" s="7"/>
      <c r="C14" s="83"/>
      <c r="D14" s="358"/>
      <c r="E14" s="358"/>
      <c r="F14" s="358"/>
      <c r="G14" s="358"/>
      <c r="H14" s="358"/>
      <c r="I14" s="358"/>
      <c r="J14" s="358"/>
      <c r="K14" s="358"/>
      <c r="L14" s="358"/>
      <c r="M14" s="358"/>
      <c r="N14" s="358"/>
      <c r="O14" s="358"/>
      <c r="P14" s="358"/>
      <c r="Q14" s="358"/>
      <c r="R14" s="358"/>
    </row>
    <row r="15" spans="1:18" x14ac:dyDescent="0.2">
      <c r="B15" s="555" t="s">
        <v>256</v>
      </c>
      <c r="C15" s="556"/>
      <c r="D15" s="359"/>
      <c r="E15" s="359"/>
      <c r="F15" s="359"/>
      <c r="G15" s="359"/>
      <c r="H15" s="359"/>
      <c r="I15" s="359"/>
      <c r="J15" s="359"/>
      <c r="K15" s="359"/>
      <c r="L15" s="359"/>
      <c r="M15" s="359"/>
      <c r="N15" s="359"/>
      <c r="O15" s="359"/>
      <c r="P15" s="359"/>
      <c r="Q15" s="359"/>
      <c r="R15" s="359"/>
    </row>
    <row r="16" spans="1:18" x14ac:dyDescent="0.2">
      <c r="B16" s="79">
        <v>1</v>
      </c>
      <c r="C16" s="357" t="s">
        <v>257</v>
      </c>
      <c r="D16" s="75" t="s">
        <v>864</v>
      </c>
      <c r="E16" s="17" t="s">
        <v>864</v>
      </c>
      <c r="F16" s="17"/>
      <c r="G16" s="17"/>
      <c r="H16" s="17"/>
      <c r="I16" s="17" t="s">
        <v>864</v>
      </c>
      <c r="J16" s="17"/>
      <c r="K16" s="17"/>
      <c r="L16" s="17" t="s">
        <v>864</v>
      </c>
      <c r="M16" s="17"/>
      <c r="N16" s="17"/>
      <c r="O16" s="17"/>
      <c r="P16" s="17"/>
      <c r="Q16" s="17"/>
      <c r="R16" s="17"/>
    </row>
    <row r="17" spans="1:18" x14ac:dyDescent="0.2">
      <c r="B17" s="79">
        <v>2</v>
      </c>
      <c r="C17" s="357" t="s">
        <v>258</v>
      </c>
      <c r="D17" s="75" t="s">
        <v>864</v>
      </c>
      <c r="E17" s="17" t="s">
        <v>864</v>
      </c>
      <c r="F17" s="17"/>
      <c r="G17" s="17"/>
      <c r="H17" s="17"/>
      <c r="I17" s="17" t="s">
        <v>864</v>
      </c>
      <c r="J17" s="17"/>
      <c r="K17" s="17"/>
      <c r="L17" s="17" t="s">
        <v>864</v>
      </c>
      <c r="M17" s="17"/>
      <c r="N17" s="17"/>
      <c r="O17" s="17"/>
      <c r="P17" s="17"/>
      <c r="Q17" s="17"/>
      <c r="R17" s="17"/>
    </row>
    <row r="18" spans="1:18" ht="13.5" thickBot="1" x14ac:dyDescent="0.25">
      <c r="B18" s="79">
        <v>3</v>
      </c>
      <c r="C18" s="357" t="s">
        <v>259</v>
      </c>
      <c r="D18" s="75" t="s">
        <v>864</v>
      </c>
      <c r="E18" s="17"/>
      <c r="F18" s="17"/>
      <c r="G18" s="17"/>
      <c r="H18" s="17"/>
      <c r="I18" s="17" t="s">
        <v>864</v>
      </c>
      <c r="J18" s="17"/>
      <c r="K18" s="17"/>
      <c r="L18" s="17" t="s">
        <v>864</v>
      </c>
      <c r="M18" s="17"/>
      <c r="N18" s="17"/>
      <c r="O18" s="17"/>
      <c r="P18" s="17"/>
      <c r="Q18" s="17"/>
      <c r="R18" s="17"/>
    </row>
    <row r="19" spans="1:18" ht="13.5" thickBot="1" x14ac:dyDescent="0.25">
      <c r="B19" s="7"/>
      <c r="C19" s="81" t="s">
        <v>31</v>
      </c>
      <c r="D19" s="82" t="str">
        <f>IF(COUNTIF(D16:D18,"A")=3,"C",IF(COUNTIF(D16:D18,"A")&gt;0,"P"," "))</f>
        <v>C</v>
      </c>
      <c r="E19" s="82" t="str">
        <f t="shared" ref="E19:R19" si="1">IF(COUNTIF(E16:E18,"A")=3,"C",IF(COUNTIF(E16:E18,"A")&gt;0,"P"," "))</f>
        <v>P</v>
      </c>
      <c r="F19" s="82" t="str">
        <f t="shared" si="1"/>
        <v xml:space="preserve"> </v>
      </c>
      <c r="G19" s="82" t="str">
        <f t="shared" si="1"/>
        <v xml:space="preserve"> </v>
      </c>
      <c r="H19" s="82" t="str">
        <f t="shared" si="1"/>
        <v xml:space="preserve"> </v>
      </c>
      <c r="I19" s="82" t="str">
        <f t="shared" si="1"/>
        <v>C</v>
      </c>
      <c r="J19" s="82" t="str">
        <f t="shared" si="1"/>
        <v xml:space="preserve"> </v>
      </c>
      <c r="K19" s="82" t="str">
        <f t="shared" si="1"/>
        <v xml:space="preserve"> </v>
      </c>
      <c r="L19" s="82" t="str">
        <f t="shared" si="1"/>
        <v>C</v>
      </c>
      <c r="M19" s="82" t="str">
        <f t="shared" si="1"/>
        <v xml:space="preserve"> </v>
      </c>
      <c r="N19" s="82" t="str">
        <f t="shared" si="1"/>
        <v xml:space="preserve"> </v>
      </c>
      <c r="O19" s="82" t="str">
        <f t="shared" si="1"/>
        <v xml:space="preserve"> </v>
      </c>
      <c r="P19" s="82" t="str">
        <f t="shared" si="1"/>
        <v xml:space="preserve"> </v>
      </c>
      <c r="Q19" s="82" t="str">
        <f t="shared" si="1"/>
        <v xml:space="preserve"> </v>
      </c>
      <c r="R19" s="82" t="str">
        <f t="shared" si="1"/>
        <v xml:space="preserve"> </v>
      </c>
    </row>
    <row r="20" spans="1:18" s="127" customFormat="1" x14ac:dyDescent="0.2">
      <c r="A20" s="426"/>
      <c r="B20" s="427" t="s">
        <v>826</v>
      </c>
      <c r="C20" s="153"/>
      <c r="D20" s="152"/>
      <c r="E20" s="152"/>
      <c r="F20" s="152"/>
      <c r="G20" s="152"/>
      <c r="H20" s="152"/>
      <c r="I20" s="152"/>
      <c r="J20" s="152"/>
      <c r="K20" s="152"/>
      <c r="L20" s="152"/>
      <c r="M20" s="152"/>
      <c r="N20" s="152"/>
      <c r="O20" s="152"/>
      <c r="P20" s="152"/>
      <c r="Q20" s="152"/>
      <c r="R20" s="152"/>
    </row>
    <row r="21" spans="1:18" s="127" customFormat="1" x14ac:dyDescent="0.2">
      <c r="A21" s="426"/>
      <c r="B21" s="153"/>
      <c r="C21" s="428" t="s">
        <v>826</v>
      </c>
      <c r="D21" s="463" t="str">
        <f>IF(COUNTIF(Journey!D30:'Journey'!D85,"B")=3,"C",IF(COUNTIF(Journey!D30:'Journey'!D85,"B")&gt;0,"P"," "))</f>
        <v xml:space="preserve"> </v>
      </c>
      <c r="E21" s="463" t="str">
        <f>IF(COUNTIF(Journey!E30:'Journey'!E85,"B")=3,"C",IF(COUNTIF(Journey!E30:'Journey'!E85,"B")&gt;0,"P"," "))</f>
        <v xml:space="preserve"> </v>
      </c>
      <c r="F21" s="463" t="str">
        <f>IF(COUNTIF(Journey!F30:'Journey'!F85,"B")=3,"C",IF(COUNTIF(Journey!F30:'Journey'!F85,"B")&gt;0,"P"," "))</f>
        <v xml:space="preserve"> </v>
      </c>
      <c r="G21" s="463" t="str">
        <f>IF(COUNTIF(Journey!G30:'Journey'!G85,"B")=3,"C",IF(COUNTIF(Journey!G30:'Journey'!G85,"B")&gt;0,"P"," "))</f>
        <v xml:space="preserve"> </v>
      </c>
      <c r="H21" s="463" t="str">
        <f>IF(COUNTIF(Journey!H30:'Journey'!H85,"B")=3,"C",IF(COUNTIF(Journey!H30:'Journey'!H85,"B")&gt;0,"P"," "))</f>
        <v xml:space="preserve"> </v>
      </c>
      <c r="I21" s="463" t="str">
        <f>IF(COUNTIF(Journey!I30:'Journey'!I85,"B")=3,"C",IF(COUNTIF(Journey!I30:'Journey'!I85,"B")&gt;0,"P"," "))</f>
        <v xml:space="preserve"> </v>
      </c>
      <c r="J21" s="463" t="str">
        <f>IF(COUNTIF(Journey!J30:'Journey'!J85,"B")=3,"C",IF(COUNTIF(Journey!J30:'Journey'!J85,"B")&gt;0,"P"," "))</f>
        <v xml:space="preserve"> </v>
      </c>
      <c r="K21" s="463" t="str">
        <f>IF(COUNTIF(Journey!K30:'Journey'!K85,"B")=3,"C",IF(COUNTIF(Journey!K30:'Journey'!K85,"B")&gt;0,"P"," "))</f>
        <v xml:space="preserve"> </v>
      </c>
      <c r="L21" s="463" t="str">
        <f>IF(COUNTIF(Journey!L30:'Journey'!L85,"B")=3,"C",IF(COUNTIF(Journey!L30:'Journey'!L85,"B")&gt;0,"P"," "))</f>
        <v xml:space="preserve"> </v>
      </c>
      <c r="M21" s="463" t="str">
        <f>IF(COUNTIF(Journey!M30:'Journey'!M85,"B")=3,"C",IF(COUNTIF(Journey!M30:'Journey'!M85,"B")&gt;0,"P"," "))</f>
        <v xml:space="preserve"> </v>
      </c>
      <c r="N21" s="463" t="str">
        <f>IF(COUNTIF(Journey!N30:'Journey'!N85,"B")=3,"C",IF(COUNTIF(Journey!N30:'Journey'!N85,"B")&gt;0,"P"," "))</f>
        <v xml:space="preserve"> </v>
      </c>
      <c r="O21" s="463" t="str">
        <f>IF(COUNTIF(Journey!O30:'Journey'!O85,"B")=3,"C",IF(COUNTIF(Journey!O30:'Journey'!O85,"B")&gt;0,"P"," "))</f>
        <v xml:space="preserve"> </v>
      </c>
      <c r="P21" s="463" t="str">
        <f>IF(COUNTIF(Journey!P30:'Journey'!P85,"B")=3,"C",IF(COUNTIF(Journey!P30:'Journey'!P85,"B")&gt;0,"P"," "))</f>
        <v xml:space="preserve"> </v>
      </c>
      <c r="Q21" s="463" t="str">
        <f>IF(COUNTIF(Journey!Q30:'Journey'!Q85,"B")=3,"C",IF(COUNTIF(Journey!Q30:'Journey'!Q85,"B")&gt;0,"P"," "))</f>
        <v xml:space="preserve"> </v>
      </c>
      <c r="R21" s="463" t="str">
        <f>IF(COUNTIF(Journey!R30:'Journey'!R85,"B")=3,"C",IF(COUNTIF(Journey!R30:'Journey'!R85,"B")&gt;0,"P"," "))</f>
        <v xml:space="preserve"> </v>
      </c>
    </row>
    <row r="22" spans="1:18" x14ac:dyDescent="0.2">
      <c r="B22" s="1" t="s">
        <v>91</v>
      </c>
      <c r="C22" s="111"/>
      <c r="D22" s="159" t="s">
        <v>91</v>
      </c>
      <c r="E22" s="112"/>
      <c r="F22" s="112"/>
      <c r="G22" s="112"/>
      <c r="H22" s="112"/>
      <c r="I22" s="112"/>
      <c r="J22" s="112"/>
      <c r="K22" s="112"/>
      <c r="L22" s="112"/>
      <c r="M22" s="112"/>
      <c r="N22" s="112"/>
      <c r="O22" s="112"/>
      <c r="P22" s="116"/>
      <c r="Q22" s="112"/>
      <c r="R22" s="112"/>
    </row>
    <row r="23" spans="1:18" x14ac:dyDescent="0.2">
      <c r="C23" s="147" t="s">
        <v>114</v>
      </c>
      <c r="D23" s="10" t="s">
        <v>864</v>
      </c>
      <c r="E23" s="10"/>
      <c r="F23" s="10"/>
      <c r="G23" s="10"/>
      <c r="H23" s="10"/>
      <c r="I23" s="10"/>
      <c r="J23" s="10"/>
      <c r="K23" s="10"/>
      <c r="L23" s="10"/>
      <c r="M23" s="10"/>
      <c r="N23" s="10"/>
      <c r="O23" s="10"/>
      <c r="P23" s="10"/>
      <c r="Q23" s="10"/>
      <c r="R23" s="10"/>
    </row>
    <row r="24" spans="1:18" x14ac:dyDescent="0.2">
      <c r="C24" s="147" t="s">
        <v>115</v>
      </c>
      <c r="D24" s="10"/>
      <c r="E24" s="10"/>
      <c r="F24" s="10"/>
      <c r="G24" s="10"/>
      <c r="H24" s="10"/>
      <c r="I24" s="10"/>
      <c r="J24" s="10"/>
      <c r="K24" s="10"/>
      <c r="L24" s="10"/>
      <c r="M24" s="10"/>
      <c r="N24" s="10"/>
      <c r="O24" s="10"/>
      <c r="P24" s="10"/>
      <c r="Q24" s="10"/>
      <c r="R24" s="10"/>
    </row>
    <row r="25" spans="1:18" x14ac:dyDescent="0.2">
      <c r="C25" s="147" t="s">
        <v>116</v>
      </c>
      <c r="D25" s="10"/>
      <c r="E25" s="10"/>
      <c r="F25" s="10"/>
      <c r="G25" s="10"/>
      <c r="H25" s="10"/>
      <c r="I25" s="10"/>
      <c r="J25" s="10"/>
      <c r="K25" s="10"/>
      <c r="L25" s="10"/>
      <c r="M25" s="10"/>
      <c r="N25" s="10"/>
      <c r="O25" s="10"/>
      <c r="P25" s="10"/>
      <c r="Q25" s="10"/>
      <c r="R25" s="10"/>
    </row>
    <row r="26" spans="1:18" x14ac:dyDescent="0.2">
      <c r="C26" s="147" t="s">
        <v>117</v>
      </c>
      <c r="D26" s="10"/>
      <c r="E26" s="10"/>
      <c r="F26" s="10"/>
      <c r="G26" s="10"/>
      <c r="H26" s="10"/>
      <c r="I26" s="10"/>
      <c r="J26" s="10"/>
      <c r="K26" s="10"/>
      <c r="L26" s="10"/>
      <c r="M26" s="10"/>
      <c r="N26" s="10"/>
      <c r="O26" s="10"/>
      <c r="P26" s="10"/>
      <c r="Q26" s="10"/>
      <c r="R26" s="10"/>
    </row>
    <row r="27" spans="1:18" x14ac:dyDescent="0.2">
      <c r="C27" s="147" t="s">
        <v>118</v>
      </c>
      <c r="D27" s="10"/>
      <c r="E27" s="10"/>
      <c r="F27" s="10"/>
      <c r="G27" s="10"/>
      <c r="H27" s="10"/>
      <c r="I27" s="10"/>
      <c r="J27" s="10"/>
      <c r="K27" s="10"/>
      <c r="L27" s="10"/>
      <c r="M27" s="10"/>
      <c r="N27" s="10"/>
      <c r="O27" s="10"/>
      <c r="P27" s="10"/>
      <c r="Q27" s="10"/>
      <c r="R27" s="10"/>
    </row>
    <row r="28" spans="1:18" x14ac:dyDescent="0.2">
      <c r="C28" s="147" t="s">
        <v>119</v>
      </c>
      <c r="D28" s="10"/>
      <c r="E28" s="10"/>
      <c r="F28" s="10"/>
      <c r="G28" s="10"/>
      <c r="H28" s="10"/>
      <c r="I28" s="10"/>
      <c r="J28" s="10"/>
      <c r="K28" s="10"/>
      <c r="L28" s="10"/>
      <c r="M28" s="10"/>
      <c r="N28" s="10"/>
      <c r="O28" s="10"/>
      <c r="P28" s="10"/>
      <c r="Q28" s="10"/>
      <c r="R28" s="10"/>
    </row>
    <row r="29" spans="1:18" x14ac:dyDescent="0.2">
      <c r="C29" s="147" t="s">
        <v>294</v>
      </c>
      <c r="D29" s="10"/>
      <c r="E29" s="10"/>
      <c r="F29" s="10"/>
      <c r="G29" s="10"/>
      <c r="H29" s="10"/>
      <c r="I29" s="10"/>
      <c r="J29" s="10"/>
      <c r="K29" s="10"/>
      <c r="L29" s="10"/>
      <c r="M29" s="10"/>
      <c r="N29" s="10"/>
      <c r="O29" s="10"/>
      <c r="P29" s="10"/>
      <c r="Q29" s="10"/>
      <c r="R29" s="10"/>
    </row>
    <row r="30" spans="1:18" x14ac:dyDescent="0.2">
      <c r="C30" s="147" t="s">
        <v>295</v>
      </c>
      <c r="D30" s="10"/>
      <c r="E30" s="10"/>
      <c r="F30" s="10"/>
      <c r="G30" s="10"/>
      <c r="H30" s="10"/>
      <c r="I30" s="10"/>
      <c r="J30" s="10"/>
      <c r="K30" s="10"/>
      <c r="L30" s="10"/>
      <c r="M30" s="10"/>
      <c r="N30" s="10"/>
      <c r="O30" s="10"/>
      <c r="P30" s="10"/>
      <c r="Q30" s="10"/>
      <c r="R30" s="10"/>
    </row>
    <row r="31" spans="1:18" x14ac:dyDescent="0.2">
      <c r="C31" s="147" t="s">
        <v>296</v>
      </c>
      <c r="D31" s="10"/>
      <c r="E31" s="10"/>
      <c r="F31" s="10"/>
      <c r="G31" s="10"/>
      <c r="H31" s="10"/>
      <c r="I31" s="10"/>
      <c r="J31" s="10"/>
      <c r="K31" s="10"/>
      <c r="L31" s="10"/>
      <c r="M31" s="10"/>
      <c r="N31" s="10"/>
      <c r="O31" s="10"/>
      <c r="P31" s="10"/>
      <c r="Q31" s="10"/>
      <c r="R31" s="10"/>
    </row>
    <row r="32" spans="1:18" x14ac:dyDescent="0.2">
      <c r="B32" s="1" t="s">
        <v>102</v>
      </c>
      <c r="D32" s="121"/>
      <c r="E32" s="121"/>
      <c r="F32" s="121"/>
      <c r="G32" s="121"/>
      <c r="H32" s="121"/>
      <c r="I32" s="121"/>
      <c r="J32" s="121"/>
      <c r="K32" s="121"/>
      <c r="L32" s="121"/>
      <c r="M32" s="121"/>
      <c r="N32" s="121"/>
      <c r="O32" s="121"/>
      <c r="P32" s="121"/>
      <c r="Q32" s="121"/>
      <c r="R32" s="121"/>
    </row>
    <row r="33" spans="2:18" x14ac:dyDescent="0.2">
      <c r="C33" s="147" t="s">
        <v>120</v>
      </c>
      <c r="D33" s="10" t="s">
        <v>864</v>
      </c>
      <c r="E33" s="10"/>
      <c r="F33" s="10"/>
      <c r="G33" s="10"/>
      <c r="H33" s="10" t="s">
        <v>864</v>
      </c>
      <c r="I33" s="10"/>
      <c r="J33" s="10"/>
      <c r="K33" s="10" t="s">
        <v>864</v>
      </c>
      <c r="L33" s="10"/>
      <c r="M33" s="10"/>
      <c r="N33" s="10"/>
      <c r="O33" s="10"/>
      <c r="P33" s="10"/>
      <c r="Q33" s="10"/>
      <c r="R33" s="10"/>
    </row>
    <row r="34" spans="2:18" x14ac:dyDescent="0.2">
      <c r="C34" s="147" t="s">
        <v>121</v>
      </c>
      <c r="D34" s="10"/>
      <c r="E34" s="10"/>
      <c r="F34" s="10"/>
      <c r="G34" s="10"/>
      <c r="H34" s="10"/>
      <c r="I34" s="10"/>
      <c r="J34" s="10"/>
      <c r="K34" s="10"/>
      <c r="L34" s="10"/>
      <c r="M34" s="10"/>
      <c r="N34" s="10"/>
      <c r="O34" s="10"/>
      <c r="P34" s="10"/>
      <c r="Q34" s="10"/>
      <c r="R34" s="10"/>
    </row>
    <row r="35" spans="2:18" x14ac:dyDescent="0.2">
      <c r="C35" s="147" t="s">
        <v>297</v>
      </c>
      <c r="D35" s="10"/>
      <c r="E35" s="10"/>
      <c r="F35" s="10"/>
      <c r="G35" s="10"/>
      <c r="H35" s="10"/>
      <c r="I35" s="10"/>
      <c r="J35" s="10"/>
      <c r="K35" s="10"/>
      <c r="L35" s="10"/>
      <c r="M35" s="10"/>
      <c r="N35" s="10"/>
      <c r="O35" s="10"/>
      <c r="P35" s="10"/>
      <c r="Q35" s="10"/>
      <c r="R35" s="10"/>
    </row>
    <row r="36" spans="2:18" x14ac:dyDescent="0.2">
      <c r="B36" s="1" t="s">
        <v>82</v>
      </c>
      <c r="D36" s="160" t="s">
        <v>254</v>
      </c>
      <c r="E36" s="121"/>
      <c r="F36" s="121"/>
      <c r="G36" s="121"/>
      <c r="H36" s="121"/>
      <c r="I36" s="121"/>
      <c r="J36" s="121"/>
      <c r="K36" s="121"/>
      <c r="L36" s="121"/>
      <c r="M36" s="121"/>
      <c r="N36" s="121"/>
      <c r="O36" s="121"/>
      <c r="P36" s="121"/>
      <c r="Q36" s="121"/>
      <c r="R36" s="121"/>
    </row>
    <row r="37" spans="2:18" x14ac:dyDescent="0.2">
      <c r="C37" s="147" t="s">
        <v>122</v>
      </c>
      <c r="D37" s="10"/>
      <c r="E37" s="10"/>
      <c r="F37" s="10"/>
      <c r="G37" s="10"/>
      <c r="H37" s="10"/>
      <c r="I37" s="10"/>
      <c r="J37" s="10"/>
      <c r="K37" s="10"/>
      <c r="L37" s="10"/>
      <c r="M37" s="10"/>
      <c r="N37" s="10"/>
      <c r="O37" s="10"/>
      <c r="P37" s="10"/>
      <c r="Q37" s="10"/>
      <c r="R37" s="10"/>
    </row>
    <row r="38" spans="2:18" x14ac:dyDescent="0.2">
      <c r="C38" s="147" t="s">
        <v>123</v>
      </c>
      <c r="D38" s="10"/>
      <c r="E38" s="10"/>
      <c r="F38" s="10"/>
      <c r="G38" s="10"/>
      <c r="H38" s="10"/>
      <c r="I38" s="10"/>
      <c r="J38" s="10"/>
      <c r="K38" s="10"/>
      <c r="L38" s="10"/>
      <c r="M38" s="10"/>
      <c r="N38" s="10"/>
      <c r="O38" s="10"/>
      <c r="P38" s="10"/>
      <c r="Q38" s="10"/>
      <c r="R38" s="10"/>
    </row>
    <row r="39" spans="2:18" x14ac:dyDescent="0.2">
      <c r="C39" s="147" t="s">
        <v>298</v>
      </c>
      <c r="D39" s="10"/>
      <c r="E39" s="10"/>
      <c r="F39" s="10"/>
      <c r="G39" s="10"/>
      <c r="H39" s="10"/>
      <c r="I39" s="10"/>
      <c r="J39" s="10"/>
      <c r="K39" s="10"/>
      <c r="L39" s="10"/>
      <c r="M39" s="10"/>
      <c r="N39" s="10"/>
      <c r="O39" s="10"/>
      <c r="P39" s="10"/>
      <c r="Q39" s="10"/>
      <c r="R39" s="10"/>
    </row>
    <row r="40" spans="2:18" x14ac:dyDescent="0.2">
      <c r="B40" s="1" t="s">
        <v>136</v>
      </c>
      <c r="C40" s="148"/>
      <c r="D40" s="163" t="s">
        <v>137</v>
      </c>
      <c r="E40" s="150"/>
      <c r="F40" s="150"/>
      <c r="G40" s="150"/>
      <c r="H40" s="150"/>
      <c r="I40" s="150"/>
      <c r="J40" s="150"/>
      <c r="K40" s="150"/>
      <c r="L40" s="150"/>
      <c r="M40" s="150"/>
      <c r="N40" s="150"/>
      <c r="O40" s="150"/>
      <c r="P40" s="150"/>
      <c r="Q40" s="150"/>
      <c r="R40" s="150"/>
    </row>
    <row r="41" spans="2:18" x14ac:dyDescent="0.2">
      <c r="C41" s="162" t="s">
        <v>137</v>
      </c>
      <c r="D41" s="10"/>
      <c r="E41" s="10"/>
      <c r="F41" s="10"/>
      <c r="G41" s="10"/>
      <c r="H41" s="10"/>
      <c r="I41" s="10"/>
      <c r="J41" s="10"/>
      <c r="K41" s="10"/>
      <c r="L41" s="10"/>
      <c r="M41" s="10"/>
      <c r="N41" s="10"/>
      <c r="O41" s="10"/>
      <c r="P41" s="10"/>
      <c r="Q41" s="10"/>
      <c r="R41" s="10"/>
    </row>
    <row r="42" spans="2:18" x14ac:dyDescent="0.2">
      <c r="B42" s="1" t="s">
        <v>138</v>
      </c>
      <c r="C42" s="161"/>
      <c r="D42" s="150"/>
      <c r="E42" s="150"/>
      <c r="F42" s="150"/>
      <c r="G42" s="150"/>
      <c r="H42" s="150"/>
      <c r="I42" s="150"/>
      <c r="J42" s="150"/>
      <c r="K42" s="150"/>
      <c r="L42" s="150"/>
      <c r="M42" s="150"/>
      <c r="N42" s="150"/>
      <c r="O42" s="150"/>
      <c r="P42" s="150"/>
      <c r="Q42" s="150"/>
      <c r="R42" s="150"/>
    </row>
    <row r="43" spans="2:18" x14ac:dyDescent="0.2">
      <c r="C43" s="162" t="s">
        <v>139</v>
      </c>
      <c r="D43" s="10"/>
      <c r="E43" s="10"/>
      <c r="F43" s="10"/>
      <c r="G43" s="10"/>
      <c r="H43" s="10"/>
      <c r="I43" s="10"/>
      <c r="J43" s="10"/>
      <c r="K43" s="10"/>
      <c r="L43" s="10"/>
      <c r="M43" s="10"/>
      <c r="N43" s="10"/>
      <c r="O43" s="10"/>
      <c r="P43" s="10"/>
      <c r="Q43" s="10"/>
      <c r="R43" s="10"/>
    </row>
    <row r="44" spans="2:18" x14ac:dyDescent="0.2">
      <c r="B44" s="1" t="s">
        <v>90</v>
      </c>
      <c r="D44" s="121"/>
      <c r="E44" s="121"/>
      <c r="F44" s="121"/>
      <c r="G44" s="121"/>
      <c r="H44" s="121"/>
      <c r="I44" s="121"/>
      <c r="J44" s="121"/>
      <c r="K44" s="121"/>
      <c r="L44" s="121"/>
      <c r="M44" s="121"/>
      <c r="N44" s="121"/>
      <c r="O44" s="121"/>
      <c r="P44" s="121"/>
      <c r="Q44" s="121"/>
      <c r="R44" s="121"/>
    </row>
    <row r="45" spans="2:18" x14ac:dyDescent="0.2">
      <c r="C45" s="60" t="s">
        <v>18</v>
      </c>
      <c r="D45" s="10"/>
      <c r="E45" s="10"/>
      <c r="F45" s="10"/>
      <c r="G45" s="10"/>
      <c r="H45" s="10"/>
      <c r="I45" s="10"/>
      <c r="J45" s="10" t="s">
        <v>864</v>
      </c>
      <c r="K45" s="10"/>
      <c r="L45" s="10"/>
      <c r="M45" s="10"/>
      <c r="N45" s="10"/>
      <c r="O45" s="10"/>
      <c r="P45" s="10"/>
      <c r="Q45" s="10"/>
      <c r="R45" s="10"/>
    </row>
    <row r="46" spans="2:18" x14ac:dyDescent="0.2">
      <c r="C46" s="147" t="s">
        <v>124</v>
      </c>
      <c r="D46" s="10" t="s">
        <v>864</v>
      </c>
      <c r="E46" s="10" t="s">
        <v>864</v>
      </c>
      <c r="F46" s="10" t="s">
        <v>864</v>
      </c>
      <c r="G46" s="10" t="s">
        <v>864</v>
      </c>
      <c r="H46" s="10" t="s">
        <v>864</v>
      </c>
      <c r="I46" s="10" t="s">
        <v>864</v>
      </c>
      <c r="J46" s="10"/>
      <c r="K46" s="10" t="s">
        <v>864</v>
      </c>
      <c r="L46" s="10" t="s">
        <v>864</v>
      </c>
      <c r="M46" s="10"/>
      <c r="N46" s="10"/>
      <c r="O46" s="10"/>
      <c r="P46" s="10"/>
      <c r="Q46" s="10"/>
      <c r="R46" s="10"/>
    </row>
    <row r="47" spans="2:18" x14ac:dyDescent="0.2">
      <c r="C47" s="147" t="s">
        <v>125</v>
      </c>
      <c r="D47" s="10"/>
      <c r="E47" s="10"/>
      <c r="F47" s="10" t="s">
        <v>864</v>
      </c>
      <c r="G47" s="10"/>
      <c r="H47" s="10"/>
      <c r="I47" s="10" t="s">
        <v>864</v>
      </c>
      <c r="J47" s="10"/>
      <c r="K47" s="10"/>
      <c r="L47" s="10"/>
      <c r="M47" s="10"/>
      <c r="N47" s="10"/>
      <c r="O47" s="10"/>
      <c r="P47" s="10"/>
      <c r="Q47" s="10"/>
      <c r="R47" s="10"/>
    </row>
    <row r="48" spans="2:18" x14ac:dyDescent="0.2">
      <c r="C48" s="147" t="s">
        <v>126</v>
      </c>
      <c r="D48" s="10"/>
      <c r="E48" s="10"/>
      <c r="F48" s="10"/>
      <c r="G48" s="10"/>
      <c r="H48" s="10"/>
      <c r="I48" s="10"/>
      <c r="J48" s="10"/>
      <c r="K48" s="10"/>
      <c r="L48" s="10"/>
      <c r="M48" s="10"/>
      <c r="N48" s="10"/>
      <c r="O48" s="10"/>
      <c r="P48" s="10"/>
      <c r="Q48" s="10"/>
      <c r="R48" s="10"/>
    </row>
    <row r="49" spans="1:18" x14ac:dyDescent="0.2">
      <c r="C49" s="147" t="s">
        <v>127</v>
      </c>
      <c r="D49" s="10"/>
      <c r="E49" s="10"/>
      <c r="F49" s="10"/>
      <c r="G49" s="10"/>
      <c r="H49" s="10"/>
      <c r="I49" s="10"/>
      <c r="J49" s="10"/>
      <c r="K49" s="10"/>
      <c r="L49" s="10"/>
      <c r="M49" s="10"/>
      <c r="N49" s="10"/>
      <c r="O49" s="10"/>
      <c r="P49" s="10"/>
      <c r="Q49" s="10"/>
      <c r="R49" s="10"/>
    </row>
    <row r="50" spans="1:18" x14ac:dyDescent="0.2">
      <c r="C50" s="147" t="s">
        <v>128</v>
      </c>
      <c r="D50" s="10"/>
      <c r="E50" s="10"/>
      <c r="F50" s="10"/>
      <c r="G50" s="10"/>
      <c r="H50" s="10"/>
      <c r="I50" s="10"/>
      <c r="J50" s="10"/>
      <c r="K50" s="10"/>
      <c r="L50" s="10"/>
      <c r="M50" s="10"/>
      <c r="N50" s="10"/>
      <c r="O50" s="10"/>
      <c r="P50" s="10"/>
      <c r="Q50" s="10"/>
      <c r="R50" s="10"/>
    </row>
    <row r="51" spans="1:18" x14ac:dyDescent="0.2">
      <c r="B51" s="151" t="s">
        <v>129</v>
      </c>
      <c r="C51" s="152"/>
      <c r="D51" s="152"/>
      <c r="E51" s="152"/>
      <c r="F51" s="152"/>
      <c r="G51" s="152"/>
      <c r="H51" s="152"/>
      <c r="I51" s="152"/>
      <c r="J51" s="152"/>
      <c r="K51" s="152"/>
      <c r="L51" s="152"/>
      <c r="M51" s="152"/>
      <c r="N51" s="152"/>
      <c r="O51" s="152"/>
      <c r="P51" s="152"/>
      <c r="Q51" s="152"/>
      <c r="R51" s="152"/>
    </row>
    <row r="52" spans="1:18" x14ac:dyDescent="0.2">
      <c r="A52" s="469"/>
      <c r="B52" s="153">
        <v>1</v>
      </c>
      <c r="C52" s="154" t="s">
        <v>130</v>
      </c>
      <c r="D52" s="155"/>
      <c r="E52" s="155"/>
      <c r="F52" s="155"/>
      <c r="G52" s="155"/>
      <c r="H52" s="155"/>
      <c r="I52" s="155"/>
      <c r="J52" s="155"/>
      <c r="K52" s="155"/>
      <c r="L52" s="155"/>
      <c r="M52" s="155"/>
      <c r="N52" s="155"/>
      <c r="O52" s="155"/>
      <c r="P52" s="155"/>
      <c r="Q52" s="155"/>
      <c r="R52" s="155"/>
    </row>
    <row r="53" spans="1:18" x14ac:dyDescent="0.2">
      <c r="B53" s="153">
        <v>2</v>
      </c>
      <c r="C53" s="154" t="s">
        <v>131</v>
      </c>
      <c r="D53" s="155"/>
      <c r="E53" s="155"/>
      <c r="F53" s="155"/>
      <c r="G53" s="155"/>
      <c r="H53" s="155"/>
      <c r="I53" s="155"/>
      <c r="J53" s="155"/>
      <c r="K53" s="155"/>
      <c r="L53" s="155"/>
      <c r="M53" s="155"/>
      <c r="N53" s="155"/>
      <c r="O53" s="155"/>
      <c r="P53" s="155"/>
      <c r="Q53" s="155"/>
      <c r="R53" s="155"/>
    </row>
    <row r="54" spans="1:18" ht="13.5" customHeight="1" x14ac:dyDescent="0.2">
      <c r="B54" s="153">
        <v>3</v>
      </c>
      <c r="C54" s="154" t="s">
        <v>132</v>
      </c>
      <c r="D54" s="155"/>
      <c r="E54" s="155"/>
      <c r="F54" s="155"/>
      <c r="G54" s="155"/>
      <c r="H54" s="155"/>
      <c r="I54" s="155"/>
      <c r="J54" s="155"/>
      <c r="K54" s="155"/>
      <c r="L54" s="155"/>
      <c r="M54" s="155"/>
      <c r="N54" s="155"/>
      <c r="O54" s="155"/>
      <c r="P54" s="155"/>
      <c r="Q54" s="155"/>
      <c r="R54" s="155"/>
    </row>
    <row r="55" spans="1:18" x14ac:dyDescent="0.2">
      <c r="B55" s="156">
        <v>4</v>
      </c>
      <c r="C55" s="154" t="s">
        <v>133</v>
      </c>
      <c r="D55" s="155"/>
      <c r="E55" s="155"/>
      <c r="F55" s="155"/>
      <c r="G55" s="155"/>
      <c r="H55" s="155"/>
      <c r="I55" s="155"/>
      <c r="J55" s="155"/>
      <c r="K55" s="155"/>
      <c r="L55" s="155"/>
      <c r="M55" s="155"/>
      <c r="N55" s="155"/>
      <c r="O55" s="155"/>
      <c r="P55" s="155"/>
      <c r="Q55" s="155"/>
      <c r="R55" s="155"/>
    </row>
    <row r="56" spans="1:18" ht="13.5" thickBot="1" x14ac:dyDescent="0.25">
      <c r="B56" s="156">
        <v>5</v>
      </c>
      <c r="C56" s="154" t="s">
        <v>135</v>
      </c>
      <c r="D56" s="155"/>
      <c r="E56" s="155"/>
      <c r="F56" s="155"/>
      <c r="G56" s="155"/>
      <c r="H56" s="155"/>
      <c r="I56" s="155"/>
      <c r="J56" s="155"/>
      <c r="K56" s="155"/>
      <c r="L56" s="155"/>
      <c r="M56" s="155"/>
      <c r="N56" s="155"/>
      <c r="O56" s="155"/>
      <c r="P56" s="155"/>
      <c r="Q56" s="155"/>
      <c r="R56" s="155"/>
    </row>
    <row r="57" spans="1:18" ht="12.75" customHeight="1" thickBot="1" x14ac:dyDescent="0.25">
      <c r="B57" s="153"/>
      <c r="C57" s="157" t="s">
        <v>31</v>
      </c>
      <c r="D57" s="158" t="str">
        <f>IF(COUNTIF(D52:D56,"A")&gt;4,"C",IF(COUNTIF(D52:D56,"A")&gt;0,"P"," "))</f>
        <v xml:space="preserve"> </v>
      </c>
      <c r="E57" s="158" t="str">
        <f t="shared" ref="E57:R57" si="2">IF(COUNTIF(E52:E56,"A")&gt;4,"C",IF(COUNTIF(E52:E56,"A")&gt;0,"P"," "))</f>
        <v xml:space="preserve"> </v>
      </c>
      <c r="F57" s="158" t="str">
        <f t="shared" si="2"/>
        <v xml:space="preserve"> </v>
      </c>
      <c r="G57" s="158" t="str">
        <f t="shared" si="2"/>
        <v xml:space="preserve"> </v>
      </c>
      <c r="H57" s="158" t="str">
        <f t="shared" si="2"/>
        <v xml:space="preserve"> </v>
      </c>
      <c r="I57" s="158" t="str">
        <f t="shared" si="2"/>
        <v xml:space="preserve"> </v>
      </c>
      <c r="J57" s="158" t="str">
        <f t="shared" si="2"/>
        <v xml:space="preserve"> </v>
      </c>
      <c r="K57" s="158" t="str">
        <f t="shared" si="2"/>
        <v xml:space="preserve"> </v>
      </c>
      <c r="L57" s="158" t="str">
        <f t="shared" si="2"/>
        <v xml:space="preserve"> </v>
      </c>
      <c r="M57" s="158" t="str">
        <f t="shared" si="2"/>
        <v xml:space="preserve"> </v>
      </c>
      <c r="N57" s="158" t="str">
        <f t="shared" si="2"/>
        <v xml:space="preserve"> </v>
      </c>
      <c r="O57" s="158" t="str">
        <f t="shared" si="2"/>
        <v xml:space="preserve"> </v>
      </c>
      <c r="P57" s="158" t="str">
        <f t="shared" si="2"/>
        <v xml:space="preserve"> </v>
      </c>
      <c r="Q57" s="158" t="str">
        <f t="shared" si="2"/>
        <v xml:space="preserve"> </v>
      </c>
      <c r="R57" s="158" t="str">
        <f t="shared" si="2"/>
        <v xml:space="preserve"> </v>
      </c>
    </row>
    <row r="58" spans="1:18" x14ac:dyDescent="0.2">
      <c r="B58" s="151" t="s">
        <v>134</v>
      </c>
      <c r="C58" s="152"/>
      <c r="D58" s="152"/>
      <c r="E58" s="152"/>
      <c r="F58" s="152"/>
      <c r="G58" s="152"/>
      <c r="H58" s="152"/>
      <c r="I58" s="152"/>
      <c r="J58" s="152"/>
      <c r="K58" s="152"/>
      <c r="L58" s="152"/>
      <c r="M58" s="152"/>
      <c r="N58" s="152"/>
      <c r="O58" s="152"/>
      <c r="P58" s="152"/>
      <c r="Q58" s="152"/>
      <c r="R58" s="152"/>
    </row>
    <row r="59" spans="1:18" x14ac:dyDescent="0.2">
      <c r="B59" s="153">
        <v>1</v>
      </c>
      <c r="C59" s="154" t="s">
        <v>130</v>
      </c>
      <c r="D59" s="155"/>
      <c r="E59" s="155"/>
      <c r="F59" s="155"/>
      <c r="G59" s="155"/>
      <c r="H59" s="155"/>
      <c r="I59" s="155"/>
      <c r="J59" s="155"/>
      <c r="K59" s="155"/>
      <c r="L59" s="155"/>
      <c r="M59" s="155"/>
      <c r="N59" s="155"/>
      <c r="O59" s="155"/>
      <c r="P59" s="155"/>
      <c r="Q59" s="155"/>
      <c r="R59" s="155"/>
    </row>
    <row r="60" spans="1:18" ht="12" customHeight="1" x14ac:dyDescent="0.2">
      <c r="B60" s="153">
        <v>2</v>
      </c>
      <c r="C60" s="154" t="s">
        <v>131</v>
      </c>
      <c r="D60" s="155"/>
      <c r="E60" s="155"/>
      <c r="F60" s="155"/>
      <c r="G60" s="155"/>
      <c r="H60" s="155"/>
      <c r="I60" s="155"/>
      <c r="J60" s="155"/>
      <c r="K60" s="155"/>
      <c r="L60" s="155"/>
      <c r="M60" s="155"/>
      <c r="N60" s="155"/>
      <c r="O60" s="155"/>
      <c r="P60" s="155"/>
      <c r="Q60" s="155"/>
      <c r="R60" s="155"/>
    </row>
    <row r="61" spans="1:18" x14ac:dyDescent="0.2">
      <c r="B61" s="153">
        <v>3</v>
      </c>
      <c r="C61" s="154" t="s">
        <v>132</v>
      </c>
      <c r="D61" s="155"/>
      <c r="E61" s="155"/>
      <c r="F61" s="155"/>
      <c r="G61" s="155"/>
      <c r="H61" s="155"/>
      <c r="I61" s="155"/>
      <c r="J61" s="155"/>
      <c r="K61" s="155"/>
      <c r="L61" s="155"/>
      <c r="M61" s="155"/>
      <c r="N61" s="155"/>
      <c r="O61" s="155"/>
      <c r="P61" s="155"/>
      <c r="Q61" s="155"/>
      <c r="R61" s="155"/>
    </row>
    <row r="62" spans="1:18" ht="12.75" customHeight="1" x14ac:dyDescent="0.2">
      <c r="B62" s="156">
        <v>4</v>
      </c>
      <c r="C62" s="154" t="s">
        <v>133</v>
      </c>
      <c r="D62" s="155"/>
      <c r="E62" s="155"/>
      <c r="F62" s="155"/>
      <c r="G62" s="155"/>
      <c r="H62" s="155"/>
      <c r="I62" s="155"/>
      <c r="J62" s="155"/>
      <c r="K62" s="155"/>
      <c r="L62" s="155"/>
      <c r="M62" s="155"/>
      <c r="N62" s="155"/>
      <c r="O62" s="155"/>
      <c r="P62" s="155"/>
      <c r="Q62" s="155"/>
      <c r="R62" s="155"/>
    </row>
    <row r="63" spans="1:18" ht="13.5" thickBot="1" x14ac:dyDescent="0.25">
      <c r="B63" s="156">
        <v>5</v>
      </c>
      <c r="C63" s="154" t="s">
        <v>135</v>
      </c>
      <c r="D63" s="155"/>
      <c r="E63" s="155"/>
      <c r="F63" s="155"/>
      <c r="G63" s="155"/>
      <c r="H63" s="155"/>
      <c r="I63" s="155"/>
      <c r="J63" s="155"/>
      <c r="K63" s="155"/>
      <c r="L63" s="155"/>
      <c r="M63" s="155"/>
      <c r="N63" s="155"/>
      <c r="O63" s="155"/>
      <c r="P63" s="155"/>
      <c r="Q63" s="155"/>
      <c r="R63" s="155"/>
    </row>
    <row r="64" spans="1:18" ht="13.5" thickBot="1" x14ac:dyDescent="0.25">
      <c r="B64" s="153"/>
      <c r="C64" s="157" t="s">
        <v>31</v>
      </c>
      <c r="D64" s="158" t="str">
        <f>IF(COUNTIF(D59:D63,"A")&gt;4,"C",IF(COUNTIF(D59:D63,"A")&gt;0,"P"," "))</f>
        <v xml:space="preserve"> </v>
      </c>
      <c r="E64" s="158" t="str">
        <f t="shared" ref="E64:R64" si="3">IF(COUNTIF(E59:E63,"A")&gt;4,"C",IF(COUNTIF(E59:E63,"A")&gt;0,"P"," "))</f>
        <v xml:space="preserve"> </v>
      </c>
      <c r="F64" s="158" t="str">
        <f t="shared" si="3"/>
        <v xml:space="preserve"> </v>
      </c>
      <c r="G64" s="158" t="str">
        <f t="shared" si="3"/>
        <v xml:space="preserve"> </v>
      </c>
      <c r="H64" s="158" t="str">
        <f t="shared" si="3"/>
        <v xml:space="preserve"> </v>
      </c>
      <c r="I64" s="158" t="str">
        <f t="shared" si="3"/>
        <v xml:space="preserve"> </v>
      </c>
      <c r="J64" s="158" t="str">
        <f t="shared" si="3"/>
        <v xml:space="preserve"> </v>
      </c>
      <c r="K64" s="158" t="str">
        <f t="shared" si="3"/>
        <v xml:space="preserve"> </v>
      </c>
      <c r="L64" s="158" t="str">
        <f t="shared" si="3"/>
        <v xml:space="preserve"> </v>
      </c>
      <c r="M64" s="158" t="str">
        <f t="shared" si="3"/>
        <v xml:space="preserve"> </v>
      </c>
      <c r="N64" s="158" t="str">
        <f t="shared" si="3"/>
        <v xml:space="preserve"> </v>
      </c>
      <c r="O64" s="158" t="str">
        <f t="shared" si="3"/>
        <v xml:space="preserve"> </v>
      </c>
      <c r="P64" s="158" t="str">
        <f t="shared" si="3"/>
        <v xml:space="preserve"> </v>
      </c>
      <c r="Q64" s="158" t="str">
        <f t="shared" si="3"/>
        <v xml:space="preserve"> </v>
      </c>
      <c r="R64" s="158" t="str">
        <f t="shared" si="3"/>
        <v xml:space="preserve"> </v>
      </c>
    </row>
    <row r="65" spans="1:18" x14ac:dyDescent="0.2">
      <c r="B65" s="151" t="s">
        <v>299</v>
      </c>
      <c r="C65" s="152"/>
      <c r="D65" s="152"/>
      <c r="E65" s="152"/>
      <c r="F65" s="152"/>
      <c r="G65" s="152"/>
      <c r="H65" s="152"/>
      <c r="I65" s="152"/>
      <c r="J65" s="152"/>
      <c r="K65" s="152"/>
      <c r="L65" s="152"/>
      <c r="M65" s="152"/>
      <c r="N65" s="152"/>
      <c r="O65" s="152"/>
      <c r="P65" s="152"/>
      <c r="Q65" s="152"/>
      <c r="R65" s="152"/>
    </row>
    <row r="66" spans="1:18" x14ac:dyDescent="0.2">
      <c r="A66" s="469"/>
      <c r="B66" s="153">
        <v>1</v>
      </c>
      <c r="C66" s="154" t="s">
        <v>130</v>
      </c>
      <c r="D66" s="155"/>
      <c r="E66" s="155"/>
      <c r="F66" s="155"/>
      <c r="G66" s="155"/>
      <c r="H66" s="155"/>
      <c r="I66" s="155"/>
      <c r="J66" s="155"/>
      <c r="K66" s="155"/>
      <c r="L66" s="155"/>
      <c r="M66" s="155"/>
      <c r="N66" s="155"/>
      <c r="O66" s="155"/>
      <c r="P66" s="155"/>
      <c r="Q66" s="155"/>
      <c r="R66" s="155"/>
    </row>
    <row r="67" spans="1:18" x14ac:dyDescent="0.2">
      <c r="B67" s="153">
        <v>2</v>
      </c>
      <c r="C67" s="154" t="s">
        <v>131</v>
      </c>
      <c r="D67" s="155"/>
      <c r="E67" s="155"/>
      <c r="F67" s="155"/>
      <c r="G67" s="155"/>
      <c r="H67" s="155"/>
      <c r="I67" s="155"/>
      <c r="J67" s="155"/>
      <c r="K67" s="155"/>
      <c r="L67" s="155"/>
      <c r="M67" s="155"/>
      <c r="N67" s="155"/>
      <c r="O67" s="155"/>
      <c r="P67" s="155"/>
      <c r="Q67" s="155"/>
      <c r="R67" s="155"/>
    </row>
    <row r="68" spans="1:18" x14ac:dyDescent="0.2">
      <c r="B68" s="153">
        <v>3</v>
      </c>
      <c r="C68" s="154" t="s">
        <v>132</v>
      </c>
      <c r="D68" s="155"/>
      <c r="E68" s="155"/>
      <c r="F68" s="155"/>
      <c r="G68" s="155"/>
      <c r="H68" s="155"/>
      <c r="I68" s="155"/>
      <c r="J68" s="155"/>
      <c r="K68" s="155"/>
      <c r="L68" s="155"/>
      <c r="M68" s="155"/>
      <c r="N68" s="155"/>
      <c r="O68" s="155"/>
      <c r="P68" s="155"/>
      <c r="Q68" s="155"/>
      <c r="R68" s="155"/>
    </row>
    <row r="69" spans="1:18" x14ac:dyDescent="0.2">
      <c r="B69" s="156">
        <v>4</v>
      </c>
      <c r="C69" s="154" t="s">
        <v>133</v>
      </c>
      <c r="D69" s="155"/>
      <c r="E69" s="155"/>
      <c r="F69" s="155"/>
      <c r="G69" s="155"/>
      <c r="H69" s="155"/>
      <c r="I69" s="155"/>
      <c r="J69" s="155"/>
      <c r="K69" s="155"/>
      <c r="L69" s="155"/>
      <c r="M69" s="155"/>
      <c r="N69" s="155"/>
      <c r="O69" s="155"/>
      <c r="P69" s="155"/>
      <c r="Q69" s="155"/>
      <c r="R69" s="155"/>
    </row>
    <row r="70" spans="1:18" ht="13.5" thickBot="1" x14ac:dyDescent="0.25">
      <c r="B70" s="156">
        <v>5</v>
      </c>
      <c r="C70" s="154" t="s">
        <v>135</v>
      </c>
      <c r="D70" s="155"/>
      <c r="E70" s="155"/>
      <c r="F70" s="155"/>
      <c r="G70" s="155"/>
      <c r="H70" s="155"/>
      <c r="I70" s="155"/>
      <c r="J70" s="155"/>
      <c r="K70" s="155"/>
      <c r="L70" s="155"/>
      <c r="M70" s="155"/>
      <c r="N70" s="155"/>
      <c r="O70" s="155"/>
      <c r="P70" s="155"/>
      <c r="Q70" s="155"/>
      <c r="R70" s="155"/>
    </row>
    <row r="71" spans="1:18" ht="13.5" thickBot="1" x14ac:dyDescent="0.25">
      <c r="B71" s="153"/>
      <c r="C71" s="157" t="s">
        <v>31</v>
      </c>
      <c r="D71" s="158" t="str">
        <f>IF(COUNTIF(D66:D70,"A")&gt;4,"C",IF(COUNTIF(D66:D70,"A")&gt;0,"P"," "))</f>
        <v xml:space="preserve"> </v>
      </c>
      <c r="E71" s="158" t="str">
        <f t="shared" ref="E71:R71" si="4">IF(COUNTIF(E66:E70,"A")&gt;4,"C",IF(COUNTIF(E66:E70,"A")&gt;0,"P"," "))</f>
        <v xml:space="preserve"> </v>
      </c>
      <c r="F71" s="158" t="str">
        <f t="shared" si="4"/>
        <v xml:space="preserve"> </v>
      </c>
      <c r="G71" s="158" t="str">
        <f t="shared" si="4"/>
        <v xml:space="preserve"> </v>
      </c>
      <c r="H71" s="158" t="str">
        <f t="shared" si="4"/>
        <v xml:space="preserve"> </v>
      </c>
      <c r="I71" s="158" t="str">
        <f t="shared" si="4"/>
        <v xml:space="preserve"> </v>
      </c>
      <c r="J71" s="158" t="str">
        <f t="shared" si="4"/>
        <v xml:space="preserve"> </v>
      </c>
      <c r="K71" s="158" t="str">
        <f t="shared" si="4"/>
        <v xml:space="preserve"> </v>
      </c>
      <c r="L71" s="158" t="str">
        <f t="shared" si="4"/>
        <v xml:space="preserve"> </v>
      </c>
      <c r="M71" s="158" t="str">
        <f t="shared" si="4"/>
        <v xml:space="preserve"> </v>
      </c>
      <c r="N71" s="158" t="str">
        <f t="shared" si="4"/>
        <v xml:space="preserve"> </v>
      </c>
      <c r="O71" s="158" t="str">
        <f t="shared" si="4"/>
        <v xml:space="preserve"> </v>
      </c>
      <c r="P71" s="158" t="str">
        <f t="shared" si="4"/>
        <v xml:space="preserve"> </v>
      </c>
      <c r="Q71" s="158" t="str">
        <f t="shared" si="4"/>
        <v xml:space="preserve"> </v>
      </c>
      <c r="R71" s="158" t="str">
        <f t="shared" si="4"/>
        <v xml:space="preserve"> </v>
      </c>
    </row>
    <row r="72" spans="1:18" x14ac:dyDescent="0.2">
      <c r="B72" s="84" t="s">
        <v>146</v>
      </c>
      <c r="C72" s="7"/>
      <c r="D72" s="192" t="s">
        <v>145</v>
      </c>
      <c r="E72" s="85"/>
      <c r="F72" s="85"/>
      <c r="G72" s="85"/>
      <c r="H72" s="85"/>
      <c r="I72" s="85"/>
      <c r="J72" s="85"/>
      <c r="K72" s="85"/>
      <c r="L72" s="85"/>
      <c r="M72" s="85"/>
      <c r="N72" s="85"/>
      <c r="O72" s="85"/>
      <c r="P72" s="85"/>
      <c r="Q72" s="85"/>
      <c r="R72" s="85"/>
    </row>
    <row r="73" spans="1:18" x14ac:dyDescent="0.2">
      <c r="B73" s="86">
        <v>1</v>
      </c>
      <c r="C73" s="164" t="s">
        <v>831</v>
      </c>
      <c r="D73" s="74"/>
      <c r="E73" s="74"/>
      <c r="F73" s="74"/>
      <c r="G73" s="74"/>
      <c r="H73" s="74"/>
      <c r="I73" s="74"/>
      <c r="J73" s="74"/>
      <c r="K73" s="74"/>
      <c r="L73" s="74"/>
      <c r="M73" s="74"/>
      <c r="N73" s="74"/>
      <c r="O73" s="74"/>
      <c r="P73" s="74"/>
      <c r="Q73" s="74"/>
      <c r="R73" s="74"/>
    </row>
    <row r="74" spans="1:18" x14ac:dyDescent="0.2">
      <c r="B74" s="86">
        <v>2</v>
      </c>
      <c r="C74" s="164" t="s">
        <v>832</v>
      </c>
      <c r="D74" s="74"/>
      <c r="E74" s="74"/>
      <c r="F74" s="74"/>
      <c r="G74" s="74"/>
      <c r="H74" s="74"/>
      <c r="I74" s="74"/>
      <c r="J74" s="74"/>
      <c r="K74" s="74"/>
      <c r="L74" s="74"/>
      <c r="M74" s="74"/>
      <c r="N74" s="74"/>
      <c r="O74" s="74"/>
      <c r="P74" s="74"/>
      <c r="Q74" s="74"/>
      <c r="R74" s="74"/>
    </row>
    <row r="75" spans="1:18" x14ac:dyDescent="0.2">
      <c r="B75" s="86">
        <v>3</v>
      </c>
      <c r="C75" s="164" t="s">
        <v>833</v>
      </c>
      <c r="D75" s="74"/>
      <c r="E75" s="74"/>
      <c r="F75" s="74"/>
      <c r="G75" s="74"/>
      <c r="H75" s="74"/>
      <c r="I75" s="74"/>
      <c r="J75" s="74"/>
      <c r="K75" s="74"/>
      <c r="L75" s="74"/>
      <c r="M75" s="74"/>
      <c r="N75" s="74"/>
      <c r="O75" s="74"/>
      <c r="P75" s="74"/>
      <c r="Q75" s="74"/>
      <c r="R75" s="74"/>
    </row>
    <row r="76" spans="1:18" x14ac:dyDescent="0.2">
      <c r="B76" s="86">
        <v>4</v>
      </c>
      <c r="C76" s="164" t="s">
        <v>834</v>
      </c>
      <c r="D76" s="74"/>
      <c r="E76" s="74"/>
      <c r="F76" s="74"/>
      <c r="G76" s="74"/>
      <c r="H76" s="74"/>
      <c r="I76" s="74"/>
      <c r="J76" s="74"/>
      <c r="K76" s="74"/>
      <c r="L76" s="74"/>
      <c r="M76" s="74"/>
      <c r="N76" s="74"/>
      <c r="O76" s="74"/>
      <c r="P76" s="74"/>
      <c r="Q76" s="74"/>
      <c r="R76" s="74"/>
    </row>
    <row r="77" spans="1:18" ht="13.5" thickBot="1" x14ac:dyDescent="0.25">
      <c r="B77" s="86">
        <v>5</v>
      </c>
      <c r="C77" s="164" t="s">
        <v>835</v>
      </c>
      <c r="D77" s="74"/>
      <c r="E77" s="74"/>
      <c r="F77" s="74"/>
      <c r="G77" s="74"/>
      <c r="H77" s="74"/>
      <c r="I77" s="74"/>
      <c r="J77" s="74"/>
      <c r="K77" s="74"/>
      <c r="L77" s="74"/>
      <c r="M77" s="74"/>
      <c r="N77" s="74"/>
      <c r="O77" s="74"/>
      <c r="P77" s="74"/>
      <c r="Q77" s="74"/>
      <c r="R77" s="74"/>
    </row>
    <row r="78" spans="1:18" ht="13.5" thickBot="1" x14ac:dyDescent="0.25">
      <c r="B78" s="78"/>
      <c r="C78" s="89" t="s">
        <v>31</v>
      </c>
      <c r="D78" s="90" t="str">
        <f>IF(COUNTIF(D73:D77,"A")=5,"C",IF(COUNTIF(D73:D77,"A")&gt;0,"P"," "))</f>
        <v xml:space="preserve"> </v>
      </c>
      <c r="E78" s="90" t="str">
        <f t="shared" ref="E78:R78" si="5">IF(COUNTIF(E73:E77,"A")=5,"C",IF(COUNTIF(E73:E77,"A")&gt;0,"P"," "))</f>
        <v xml:space="preserve"> </v>
      </c>
      <c r="F78" s="90" t="str">
        <f t="shared" si="5"/>
        <v xml:space="preserve"> </v>
      </c>
      <c r="G78" s="90" t="str">
        <f t="shared" si="5"/>
        <v xml:space="preserve"> </v>
      </c>
      <c r="H78" s="90" t="str">
        <f t="shared" si="5"/>
        <v xml:space="preserve"> </v>
      </c>
      <c r="I78" s="90" t="str">
        <f t="shared" si="5"/>
        <v xml:space="preserve"> </v>
      </c>
      <c r="J78" s="90" t="str">
        <f t="shared" si="5"/>
        <v xml:space="preserve"> </v>
      </c>
      <c r="K78" s="90" t="str">
        <f t="shared" si="5"/>
        <v xml:space="preserve"> </v>
      </c>
      <c r="L78" s="90" t="str">
        <f t="shared" si="5"/>
        <v xml:space="preserve"> </v>
      </c>
      <c r="M78" s="90" t="str">
        <f t="shared" si="5"/>
        <v xml:space="preserve"> </v>
      </c>
      <c r="N78" s="90" t="str">
        <f t="shared" si="5"/>
        <v xml:space="preserve"> </v>
      </c>
      <c r="O78" s="90" t="str">
        <f t="shared" si="5"/>
        <v xml:space="preserve"> </v>
      </c>
      <c r="P78" s="90" t="str">
        <f t="shared" si="5"/>
        <v xml:space="preserve"> </v>
      </c>
      <c r="Q78" s="90" t="str">
        <f t="shared" si="5"/>
        <v xml:space="preserve"> </v>
      </c>
      <c r="R78" s="90" t="str">
        <f t="shared" si="5"/>
        <v xml:space="preserve"> </v>
      </c>
    </row>
    <row r="79" spans="1:18" x14ac:dyDescent="0.2">
      <c r="B79" s="91"/>
      <c r="C79" s="89"/>
      <c r="D79" s="89"/>
      <c r="E79" s="89"/>
      <c r="F79" s="89"/>
      <c r="G79" s="89"/>
      <c r="H79" s="89"/>
      <c r="I79" s="89"/>
      <c r="J79" s="89"/>
      <c r="K79" s="89"/>
      <c r="L79" s="89"/>
      <c r="M79" s="89"/>
      <c r="N79" s="89"/>
      <c r="O79" s="89"/>
      <c r="P79" s="89"/>
      <c r="Q79" s="89"/>
      <c r="R79" s="89"/>
    </row>
  </sheetData>
  <sheetProtection password="EB7E" sheet="1" objects="1" scenarios="1" selectLockedCells="1"/>
  <mergeCells count="23">
    <mergeCell ref="B15:C15"/>
    <mergeCell ref="A4:C4"/>
    <mergeCell ref="F1:F4"/>
    <mergeCell ref="B5:C5"/>
    <mergeCell ref="B3:C3"/>
    <mergeCell ref="D5:R5"/>
    <mergeCell ref="E1:E4"/>
    <mergeCell ref="M1:M4"/>
    <mergeCell ref="R1:R4"/>
    <mergeCell ref="P1:P4"/>
    <mergeCell ref="Q1:Q4"/>
    <mergeCell ref="B9:C9"/>
    <mergeCell ref="D9:R9"/>
    <mergeCell ref="B12:C12"/>
    <mergeCell ref="I1:I4"/>
    <mergeCell ref="H1:H4"/>
    <mergeCell ref="O1:O4"/>
    <mergeCell ref="K1:K4"/>
    <mergeCell ref="L1:L4"/>
    <mergeCell ref="J1:J4"/>
    <mergeCell ref="D1:D4"/>
    <mergeCell ref="G1:G4"/>
    <mergeCell ref="N1:N4"/>
  </mergeCells>
  <phoneticPr fontId="2" type="noConversion"/>
  <hyperlinks>
    <hyperlink ref="D36" r:id="rId1"/>
    <hyperlink ref="D40" r:id="rId2"/>
    <hyperlink ref="D22" r:id="rId3"/>
  </hyperlinks>
  <pageMargins left="0.5" right="0.25" top="1" bottom="1" header="0.5" footer="0.5"/>
  <pageSetup fitToWidth="0" orientation="portrait" r:id="rId4"/>
  <headerFooter alignWithMargins="0">
    <oddHeader>&amp;C&amp;"Arial,Bold"&amp;14CadetteTrax&amp;12
Age-Level Awards - &amp;D</oddHeader>
    <oddFooter>Page &amp;P</oddFooter>
  </headerFooter>
  <rowBreaks count="1" manualBreakCount="1">
    <brk id="50" max="16383" man="1"/>
  </rowBreaks>
  <drawing r:id="rId5"/>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23</vt:i4>
      </vt:variant>
    </vt:vector>
  </HeadingPairs>
  <TitlesOfParts>
    <vt:vector size="52" baseType="lpstr">
      <vt:lpstr>Instructions</vt:lpstr>
      <vt:lpstr>Parent Contact Info</vt:lpstr>
      <vt:lpstr>Registration</vt:lpstr>
      <vt:lpstr>Dues</vt:lpstr>
      <vt:lpstr>Attendance</vt:lpstr>
      <vt:lpstr>Badges</vt:lpstr>
      <vt:lpstr>Journey</vt:lpstr>
      <vt:lpstr>Council Own</vt:lpstr>
      <vt:lpstr>Age-Level</vt:lpstr>
      <vt:lpstr>Bridging</vt:lpstr>
      <vt:lpstr>Silver</vt:lpstr>
      <vt:lpstr>Fun Patches</vt:lpstr>
      <vt:lpstr>Summary</vt:lpstr>
      <vt:lpstr>Order</vt:lpstr>
      <vt:lpstr>Victoria</vt:lpstr>
      <vt:lpstr>Darla</vt:lpstr>
      <vt:lpstr>Dakota</vt:lpstr>
      <vt:lpstr>Chloe</vt:lpstr>
      <vt:lpstr>Alex</vt:lpstr>
      <vt:lpstr>Olivia</vt:lpstr>
      <vt:lpstr>Ava</vt:lpstr>
      <vt:lpstr>Elizabeth</vt:lpstr>
      <vt:lpstr>Honor</vt:lpstr>
      <vt:lpstr>Kayla</vt:lpstr>
      <vt:lpstr>Bekah</vt:lpstr>
      <vt:lpstr>Meagan</vt:lpstr>
      <vt:lpstr>Elizabeth H</vt:lpstr>
      <vt:lpstr>Cadette 14</vt:lpstr>
      <vt:lpstr>Cadette 15</vt:lpstr>
      <vt:lpstr>Alex!Print_Area</vt:lpstr>
      <vt:lpstr>Ava!Print_Area</vt:lpstr>
      <vt:lpstr>Bekah!Print_Area</vt:lpstr>
      <vt:lpstr>'Cadette 14'!Print_Area</vt:lpstr>
      <vt:lpstr>'Cadette 15'!Print_Area</vt:lpstr>
      <vt:lpstr>Chloe!Print_Area</vt:lpstr>
      <vt:lpstr>'Council Own'!Print_Area</vt:lpstr>
      <vt:lpstr>Dakota!Print_Area</vt:lpstr>
      <vt:lpstr>Darla!Print_Area</vt:lpstr>
      <vt:lpstr>Elizabeth!Print_Area</vt:lpstr>
      <vt:lpstr>'Elizabeth H'!Print_Area</vt:lpstr>
      <vt:lpstr>Honor!Print_Area</vt:lpstr>
      <vt:lpstr>Instructions!Print_Area</vt:lpstr>
      <vt:lpstr>Kayla!Print_Area</vt:lpstr>
      <vt:lpstr>Meagan!Print_Area</vt:lpstr>
      <vt:lpstr>Olivia!Print_Area</vt:lpstr>
      <vt:lpstr>Victoria!Print_Area</vt:lpstr>
      <vt:lpstr>'Age-Level'!Print_Titles</vt:lpstr>
      <vt:lpstr>Attendance!Print_Titles</vt:lpstr>
      <vt:lpstr>'Council Own'!Print_Titles</vt:lpstr>
      <vt:lpstr>'Fun Patches'!Print_Titles</vt:lpstr>
      <vt:lpstr>Journey!Print_Titles</vt:lpstr>
      <vt:lpstr>Registration!Print_Titles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Cadette</dc:title>
  <dc:subject>track cadette achievements</dc:subject>
  <dc:creator>Audra Edmunds</dc:creator>
  <cp:lastModifiedBy>EParello</cp:lastModifiedBy>
  <cp:lastPrinted>2011-12-20T18:03:35Z</cp:lastPrinted>
  <dcterms:created xsi:type="dcterms:W3CDTF">2005-02-08T13:28:44Z</dcterms:created>
  <dcterms:modified xsi:type="dcterms:W3CDTF">2013-06-25T01:36:07Z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1312780968</vt:i4>
  </property>
  <property fmtid="{D5CDD505-2E9C-101B-9397-08002B2CF9AE}" pid="3" name="_EmailSubject">
    <vt:lpwstr>Juniors</vt:lpwstr>
  </property>
  <property fmtid="{D5CDD505-2E9C-101B-9397-08002B2CF9AE}" pid="4" name="_AuthorEmail">
    <vt:lpwstr>frank.steele@comcast.net</vt:lpwstr>
  </property>
  <property fmtid="{D5CDD505-2E9C-101B-9397-08002B2CF9AE}" pid="5" name="_AuthorEmailDisplayName">
    <vt:lpwstr>Frank Steele</vt:lpwstr>
  </property>
  <property fmtid="{D5CDD505-2E9C-101B-9397-08002B2CF9AE}" pid="6" name="_PreviousAdHocReviewCycleID">
    <vt:i4>1445548412</vt:i4>
  </property>
  <property fmtid="{D5CDD505-2E9C-101B-9397-08002B2CF9AE}" pid="7" name="_ReviewingToolsShownOnce">
    <vt:lpwstr/>
  </property>
</Properties>
</file>